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120" yWindow="-120" windowWidth="29040" windowHeight="15720"/>
  </bookViews>
  <sheets>
    <sheet name="FORMATO" sheetId="1" r:id="rId1"/>
    <sheet name="Instrucciones T - Calificacion" sheetId="2" r:id="rId2"/>
    <sheet name="Tabla de peligros" sheetId="3" r:id="rId3"/>
  </sheets>
  <definedNames>
    <definedName name="_xlnm._FilterDatabase" localSheetId="0" hidden="1">FORMATO!$A$6:$AE$8</definedName>
    <definedName name="_xlnm.Print_Area" localSheetId="0">FORMATO!$A$1:$AE$111</definedName>
    <definedName name="LL">#REF!</definedName>
    <definedName name="MM">#REF!</definedName>
    <definedName name="NC">#REF!</definedName>
    <definedName name="ND">#REF!</definedName>
    <definedName name="NE">#REF!</definedName>
    <definedName name="nnn">#REF!</definedName>
    <definedName name="PP">#REF!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4" i="1" l="1"/>
  <c r="X51" i="1"/>
  <c r="X46" i="1"/>
  <c r="X43" i="1"/>
  <c r="X41" i="1"/>
  <c r="X37" i="1"/>
  <c r="X34" i="1"/>
  <c r="X31" i="1"/>
  <c r="X27" i="1"/>
  <c r="X21" i="1"/>
  <c r="X17" i="1"/>
  <c r="O87" i="1"/>
  <c r="R87" i="1" s="1"/>
  <c r="S87" i="1" s="1"/>
  <c r="T87" i="1" s="1"/>
  <c r="O86" i="1"/>
  <c r="R86" i="1" s="1"/>
  <c r="S86" i="1" s="1"/>
  <c r="T86" i="1" s="1"/>
  <c r="O85" i="1"/>
  <c r="R85" i="1" s="1"/>
  <c r="S85" i="1" s="1"/>
  <c r="T85" i="1" s="1"/>
  <c r="O84" i="1"/>
  <c r="R84" i="1" s="1"/>
  <c r="S84" i="1" s="1"/>
  <c r="T84" i="1" s="1"/>
  <c r="O83" i="1"/>
  <c r="P83" i="1" s="1"/>
  <c r="R83" i="1" l="1"/>
  <c r="S83" i="1" s="1"/>
  <c r="T83" i="1" s="1"/>
  <c r="P87" i="1"/>
  <c r="P86" i="1"/>
  <c r="P85" i="1"/>
  <c r="P84" i="1"/>
  <c r="X88" i="1"/>
  <c r="O88" i="1"/>
  <c r="P88" i="1" s="1"/>
  <c r="O81" i="1"/>
  <c r="R81" i="1" s="1"/>
  <c r="S81" i="1" s="1"/>
  <c r="T81" i="1" s="1"/>
  <c r="O82" i="1"/>
  <c r="P82" i="1" s="1"/>
  <c r="R88" i="1" l="1"/>
  <c r="S88" i="1" s="1"/>
  <c r="T88" i="1" s="1"/>
  <c r="R82" i="1"/>
  <c r="S82" i="1" s="1"/>
  <c r="T82" i="1" s="1"/>
  <c r="P81" i="1"/>
  <c r="O80" i="1" l="1"/>
  <c r="P80" i="1" s="1"/>
  <c r="O79" i="1"/>
  <c r="R79" i="1" s="1"/>
  <c r="S79" i="1" s="1"/>
  <c r="T79" i="1" s="1"/>
  <c r="O76" i="1"/>
  <c r="R76" i="1" s="1"/>
  <c r="S76" i="1" s="1"/>
  <c r="O78" i="1"/>
  <c r="R78" i="1" s="1"/>
  <c r="S78" i="1" s="1"/>
  <c r="T78" i="1" s="1"/>
  <c r="O77" i="1"/>
  <c r="P77" i="1" s="1"/>
  <c r="O75" i="1"/>
  <c r="R75" i="1" s="1"/>
  <c r="S75" i="1" s="1"/>
  <c r="T75" i="1" s="1"/>
  <c r="O52" i="1"/>
  <c r="R52" i="1" s="1"/>
  <c r="S52" i="1" s="1"/>
  <c r="T52" i="1" s="1"/>
  <c r="O74" i="1"/>
  <c r="R74" i="1" s="1"/>
  <c r="S74" i="1" s="1"/>
  <c r="O73" i="1"/>
  <c r="P73" i="1" s="1"/>
  <c r="O72" i="1"/>
  <c r="R72" i="1" s="1"/>
  <c r="S72" i="1" s="1"/>
  <c r="T72" i="1" s="1"/>
  <c r="O71" i="1"/>
  <c r="R71" i="1" s="1"/>
  <c r="S71" i="1" s="1"/>
  <c r="O70" i="1"/>
  <c r="R70" i="1" s="1"/>
  <c r="S70" i="1" s="1"/>
  <c r="T70" i="1" s="1"/>
  <c r="O49" i="1"/>
  <c r="R49" i="1" s="1"/>
  <c r="S49" i="1" s="1"/>
  <c r="T49" i="1" s="1"/>
  <c r="O69" i="1"/>
  <c r="R69" i="1" s="1"/>
  <c r="S69" i="1" s="1"/>
  <c r="T69" i="1" s="1"/>
  <c r="O68" i="1"/>
  <c r="R68" i="1" s="1"/>
  <c r="S68" i="1" s="1"/>
  <c r="T68" i="1" s="1"/>
  <c r="O67" i="1"/>
  <c r="R67" i="1" s="1"/>
  <c r="S67" i="1" s="1"/>
  <c r="T67" i="1" s="1"/>
  <c r="O66" i="1"/>
  <c r="P66" i="1" s="1"/>
  <c r="O65" i="1"/>
  <c r="R65" i="1" s="1"/>
  <c r="S65" i="1" s="1"/>
  <c r="T65" i="1" s="1"/>
  <c r="O64" i="1"/>
  <c r="R64" i="1" s="1"/>
  <c r="S64" i="1" s="1"/>
  <c r="O63" i="1"/>
  <c r="P63" i="1" s="1"/>
  <c r="O62" i="1"/>
  <c r="R62" i="1" s="1"/>
  <c r="S62" i="1" s="1"/>
  <c r="T62" i="1" s="1"/>
  <c r="O55" i="1"/>
  <c r="R55" i="1" s="1"/>
  <c r="S55" i="1" s="1"/>
  <c r="T55" i="1" s="1"/>
  <c r="O60" i="1"/>
  <c r="R60" i="1" s="1"/>
  <c r="S60" i="1" s="1"/>
  <c r="T60" i="1" s="1"/>
  <c r="O61" i="1"/>
  <c r="R61" i="1" s="1"/>
  <c r="S61" i="1" s="1"/>
  <c r="O59" i="1"/>
  <c r="P59" i="1" s="1"/>
  <c r="O58" i="1"/>
  <c r="R58" i="1" s="1"/>
  <c r="S58" i="1" s="1"/>
  <c r="T58" i="1" s="1"/>
  <c r="O57" i="1"/>
  <c r="R57" i="1" s="1"/>
  <c r="S57" i="1" s="1"/>
  <c r="T57" i="1" s="1"/>
  <c r="O56" i="1"/>
  <c r="R56" i="1" s="1"/>
  <c r="S56" i="1" s="1"/>
  <c r="T56" i="1" s="1"/>
  <c r="O54" i="1"/>
  <c r="R54" i="1" s="1"/>
  <c r="S54" i="1" s="1"/>
  <c r="T54" i="1" s="1"/>
  <c r="O53" i="1"/>
  <c r="R53" i="1" s="1"/>
  <c r="S53" i="1" s="1"/>
  <c r="T53" i="1" s="1"/>
  <c r="O51" i="1"/>
  <c r="P51" i="1" s="1"/>
  <c r="O50" i="1"/>
  <c r="P50" i="1" s="1"/>
  <c r="O48" i="1"/>
  <c r="R48" i="1" s="1"/>
  <c r="S48" i="1" s="1"/>
  <c r="O47" i="1"/>
  <c r="R47" i="1" s="1"/>
  <c r="S47" i="1" s="1"/>
  <c r="T47" i="1" s="1"/>
  <c r="O46" i="1"/>
  <c r="R46" i="1" s="1"/>
  <c r="S46" i="1" s="1"/>
  <c r="T46" i="1" s="1"/>
  <c r="O45" i="1"/>
  <c r="P45" i="1" s="1"/>
  <c r="O44" i="1"/>
  <c r="R44" i="1" s="1"/>
  <c r="S44" i="1" s="1"/>
  <c r="O43" i="1"/>
  <c r="P43" i="1" s="1"/>
  <c r="O42" i="1"/>
  <c r="R42" i="1" s="1"/>
  <c r="S42" i="1" s="1"/>
  <c r="O41" i="1"/>
  <c r="P41" i="1" s="1"/>
  <c r="O40" i="1"/>
  <c r="R40" i="1" s="1"/>
  <c r="S40" i="1" s="1"/>
  <c r="T40" i="1" s="1"/>
  <c r="O39" i="1"/>
  <c r="R39" i="1" s="1"/>
  <c r="S39" i="1" s="1"/>
  <c r="O38" i="1"/>
  <c r="P38" i="1" s="1"/>
  <c r="O37" i="1"/>
  <c r="R37" i="1" s="1"/>
  <c r="S37" i="1" s="1"/>
  <c r="T37" i="1" s="1"/>
  <c r="O36" i="1"/>
  <c r="P36" i="1" s="1"/>
  <c r="O35" i="1"/>
  <c r="R35" i="1" s="1"/>
  <c r="S35" i="1" s="1"/>
  <c r="T35" i="1" s="1"/>
  <c r="O34" i="1"/>
  <c r="P34" i="1" s="1"/>
  <c r="O33" i="1"/>
  <c r="R33" i="1" s="1"/>
  <c r="S33" i="1" s="1"/>
  <c r="O32" i="1"/>
  <c r="R32" i="1" s="1"/>
  <c r="S32" i="1" s="1"/>
  <c r="T32" i="1" s="1"/>
  <c r="O31" i="1"/>
  <c r="R31" i="1" s="1"/>
  <c r="S31" i="1" s="1"/>
  <c r="T31" i="1" s="1"/>
  <c r="O29" i="1"/>
  <c r="R29" i="1" s="1"/>
  <c r="S29" i="1" s="1"/>
  <c r="T29" i="1" s="1"/>
  <c r="O30" i="1"/>
  <c r="R30" i="1" s="1"/>
  <c r="S30" i="1" s="1"/>
  <c r="T30" i="1" s="1"/>
  <c r="O28" i="1"/>
  <c r="P28" i="1" s="1"/>
  <c r="O27" i="1"/>
  <c r="R27" i="1" s="1"/>
  <c r="S27" i="1" s="1"/>
  <c r="O26" i="1"/>
  <c r="R26" i="1" s="1"/>
  <c r="S26" i="1" s="1"/>
  <c r="T26" i="1" s="1"/>
  <c r="O25" i="1"/>
  <c r="P25" i="1" s="1"/>
  <c r="O24" i="1"/>
  <c r="P24" i="1" s="1"/>
  <c r="O23" i="1"/>
  <c r="R23" i="1" s="1"/>
  <c r="S23" i="1" s="1"/>
  <c r="T23" i="1" s="1"/>
  <c r="O22" i="1"/>
  <c r="R22" i="1" s="1"/>
  <c r="S22" i="1" s="1"/>
  <c r="T22" i="1" s="1"/>
  <c r="O21" i="1"/>
  <c r="R21" i="1" s="1"/>
  <c r="S21" i="1" s="1"/>
  <c r="T21" i="1" s="1"/>
  <c r="O20" i="1"/>
  <c r="P20" i="1" s="1"/>
  <c r="O19" i="1"/>
  <c r="R19" i="1" s="1"/>
  <c r="S19" i="1" s="1"/>
  <c r="T19" i="1" s="1"/>
  <c r="O18" i="1"/>
  <c r="R18" i="1" s="1"/>
  <c r="S18" i="1" s="1"/>
  <c r="T18" i="1" s="1"/>
  <c r="O17" i="1"/>
  <c r="R17" i="1" s="1"/>
  <c r="S17" i="1" s="1"/>
  <c r="T17" i="1" s="1"/>
  <c r="O11" i="1"/>
  <c r="R11" i="1" s="1"/>
  <c r="S11" i="1" s="1"/>
  <c r="T11" i="1" s="1"/>
  <c r="X15" i="1"/>
  <c r="O16" i="1"/>
  <c r="R16" i="1" s="1"/>
  <c r="S16" i="1" s="1"/>
  <c r="T16" i="1" s="1"/>
  <c r="O15" i="1"/>
  <c r="R15" i="1" s="1"/>
  <c r="S15" i="1" s="1"/>
  <c r="T15" i="1" s="1"/>
  <c r="O14" i="1"/>
  <c r="R14" i="1" s="1"/>
  <c r="S14" i="1" s="1"/>
  <c r="T14" i="1" s="1"/>
  <c r="X13" i="1"/>
  <c r="O13" i="1"/>
  <c r="P13" i="1" s="1"/>
  <c r="O10" i="1"/>
  <c r="P10" i="1" s="1"/>
  <c r="O9" i="1"/>
  <c r="R9" i="1" s="1"/>
  <c r="S9" i="1" s="1"/>
  <c r="T9" i="1" s="1"/>
  <c r="O12" i="1"/>
  <c r="R12" i="1" s="1"/>
  <c r="S12" i="1" s="1"/>
  <c r="T12" i="1" s="1"/>
  <c r="P72" i="1" l="1"/>
  <c r="R63" i="1"/>
  <c r="S63" i="1" s="1"/>
  <c r="T63" i="1" s="1"/>
  <c r="P52" i="1"/>
  <c r="R77" i="1"/>
  <c r="S77" i="1" s="1"/>
  <c r="T77" i="1" s="1"/>
  <c r="P79" i="1"/>
  <c r="R73" i="1"/>
  <c r="S73" i="1" s="1"/>
  <c r="T73" i="1" s="1"/>
  <c r="P54" i="1"/>
  <c r="R51" i="1"/>
  <c r="S51" i="1" s="1"/>
  <c r="T51" i="1" s="1"/>
  <c r="R80" i="1"/>
  <c r="S80" i="1" s="1"/>
  <c r="P76" i="1"/>
  <c r="P78" i="1"/>
  <c r="P75" i="1"/>
  <c r="T74" i="1"/>
  <c r="P74" i="1"/>
  <c r="P71" i="1"/>
  <c r="P70" i="1"/>
  <c r="P49" i="1"/>
  <c r="P69" i="1"/>
  <c r="P68" i="1"/>
  <c r="P60" i="1"/>
  <c r="P62" i="1"/>
  <c r="R41" i="1"/>
  <c r="S41" i="1" s="1"/>
  <c r="T41" i="1" s="1"/>
  <c r="R43" i="1"/>
  <c r="S43" i="1" s="1"/>
  <c r="T43" i="1" s="1"/>
  <c r="P56" i="1"/>
  <c r="P67" i="1"/>
  <c r="R45" i="1"/>
  <c r="S45" i="1" s="1"/>
  <c r="T45" i="1" s="1"/>
  <c r="P53" i="1"/>
  <c r="R59" i="1"/>
  <c r="S59" i="1" s="1"/>
  <c r="T59" i="1" s="1"/>
  <c r="R66" i="1"/>
  <c r="S66" i="1" s="1"/>
  <c r="T66" i="1" s="1"/>
  <c r="R36" i="1"/>
  <c r="S36" i="1" s="1"/>
  <c r="P57" i="1"/>
  <c r="P64" i="1"/>
  <c r="P65" i="1"/>
  <c r="P55" i="1"/>
  <c r="P61" i="1"/>
  <c r="P58" i="1"/>
  <c r="P40" i="1"/>
  <c r="P47" i="1"/>
  <c r="P46" i="1"/>
  <c r="R50" i="1"/>
  <c r="S50" i="1" s="1"/>
  <c r="T50" i="1" s="1"/>
  <c r="T48" i="1"/>
  <c r="P48" i="1"/>
  <c r="P44" i="1"/>
  <c r="P42" i="1"/>
  <c r="T39" i="1"/>
  <c r="P39" i="1"/>
  <c r="R38" i="1"/>
  <c r="S38" i="1" s="1"/>
  <c r="P37" i="1"/>
  <c r="R34" i="1"/>
  <c r="S34" i="1" s="1"/>
  <c r="T34" i="1" s="1"/>
  <c r="P35" i="1"/>
  <c r="P33" i="1"/>
  <c r="P32" i="1"/>
  <c r="P31" i="1"/>
  <c r="P16" i="1"/>
  <c r="R28" i="1"/>
  <c r="S28" i="1" s="1"/>
  <c r="T28" i="1" s="1"/>
  <c r="P29" i="1"/>
  <c r="P18" i="1"/>
  <c r="R24" i="1"/>
  <c r="S24" i="1" s="1"/>
  <c r="T24" i="1" s="1"/>
  <c r="R25" i="1"/>
  <c r="S25" i="1" s="1"/>
  <c r="T25" i="1" s="1"/>
  <c r="P30" i="1"/>
  <c r="T27" i="1"/>
  <c r="P27" i="1"/>
  <c r="P26" i="1"/>
  <c r="P11" i="1"/>
  <c r="P15" i="1"/>
  <c r="P17" i="1"/>
  <c r="P19" i="1"/>
  <c r="P22" i="1"/>
  <c r="P14" i="1"/>
  <c r="P23" i="1"/>
  <c r="P21" i="1"/>
  <c r="R20" i="1"/>
  <c r="S20" i="1" s="1"/>
  <c r="T20" i="1" s="1"/>
  <c r="R13" i="1"/>
  <c r="S13" i="1" s="1"/>
  <c r="T13" i="1" s="1"/>
  <c r="P9" i="1"/>
  <c r="P12" i="1"/>
  <c r="R10" i="1"/>
  <c r="S10" i="1" s="1"/>
  <c r="T10" i="1" s="1"/>
  <c r="X9" i="1" l="1"/>
</calcChain>
</file>

<file path=xl/sharedStrings.xml><?xml version="1.0" encoding="utf-8"?>
<sst xmlns="http://schemas.openxmlformats.org/spreadsheetml/2006/main" count="1465" uniqueCount="441">
  <si>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</si>
  <si>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</si>
  <si>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</si>
  <si>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</si>
  <si>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</si>
  <si>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</si>
  <si>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</si>
  <si>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</si>
  <si>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</si>
  <si>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</si>
  <si>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</si>
  <si>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</si>
  <si>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</si>
  <si>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</si>
  <si>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</si>
  <si>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</si>
  <si>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</si>
  <si>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</si>
  <si>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</si>
  <si>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</si>
  <si>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</si>
  <si>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</si>
  <si>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</si>
  <si>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</si>
  <si>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</si>
  <si>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</si>
  <si>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</si>
  <si>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</si>
  <si>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</si>
  <si>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</si>
  <si>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</si>
  <si>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</si>
  <si>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</si>
  <si>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</si>
  <si>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</si>
  <si>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</si>
  <si>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</si>
  <si>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</si>
  <si>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</si>
  <si>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</si>
  <si>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</si>
  <si>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</si>
  <si>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</si>
  <si>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</si>
  <si>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</si>
  <si>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</si>
  <si>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</si>
  <si>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</si>
  <si>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</si>
  <si>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</si>
  <si>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</si>
  <si>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</si>
  <si>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</si>
  <si>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</si>
  <si>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</si>
  <si>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</si>
  <si>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</si>
  <si>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</si>
  <si>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</si>
  <si>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</si>
  <si>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</si>
  <si>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</si>
  <si>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</si>
  <si>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</si>
  <si>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</si>
  <si>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</si>
  <si>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</si>
  <si>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</si>
  <si>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</si>
  <si>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</si>
  <si>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</si>
  <si>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</si>
  <si>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</si>
  <si>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</si>
  <si>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</si>
  <si>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</si>
  <si>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</si>
  <si>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</si>
  <si>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</si>
  <si>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</si>
  <si>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</si>
  <si>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</si>
  <si>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</si>
  <si>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</si>
  <si>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</si>
  <si>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</si>
  <si>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</si>
  <si>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</si>
  <si>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</si>
  <si>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</si>
  <si>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</si>
  <si>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</si>
  <si>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</si>
  <si>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</si>
  <si>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</si>
  <si>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</si>
  <si>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</si>
  <si>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</si>
  <si>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</si>
  <si>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</si>
  <si>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</si>
  <si>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</si>
  <si>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</si>
  <si>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</si>
  <si>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</si>
  <si>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</si>
  <si>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</si>
  <si>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</si>
  <si>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</si>
  <si>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</si>
  <si>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</si>
  <si>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</si>
  <si>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</si>
  <si>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</si>
  <si>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</si>
  <si>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</si>
  <si>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</si>
  <si>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</si>
  <si>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</si>
  <si>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</si>
  <si>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</si>
  <si>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</si>
  <si>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</si>
  <si>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</si>
  <si>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</si>
  <si>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</si>
  <si>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</si>
  <si>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</si>
  <si>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</si>
  <si>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</si>
  <si>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</si>
  <si>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</si>
  <si>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</si>
  <si>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</si>
  <si>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</si>
  <si>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</si>
  <si>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</si>
  <si>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</si>
  <si>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</si>
  <si>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</si>
  <si>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</si>
  <si>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</si>
  <si>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</si>
  <si>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</si>
  <si>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</si>
  <si>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</si>
  <si>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</si>
  <si>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</si>
  <si>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</si>
  <si>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</si>
  <si>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</si>
  <si>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</si>
  <si>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</si>
  <si>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</si>
  <si>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</si>
  <si>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</si>
  <si>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</si>
  <si>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</si>
  <si>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</si>
  <si>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</si>
  <si>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</si>
  <si>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</si>
  <si>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</si>
  <si>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</si>
  <si>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</si>
  <si>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</si>
  <si>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</si>
  <si>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</si>
  <si>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</si>
  <si>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</si>
  <si>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</si>
  <si>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</si>
  <si>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</si>
  <si>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</si>
  <si>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</si>
  <si>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</si>
  <si>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</si>
  <si>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</si>
  <si>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</si>
  <si>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</si>
  <si>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</si>
  <si>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</si>
  <si>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</si>
  <si>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</si>
  <si>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</si>
  <si>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</si>
  <si>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</si>
  <si>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</si>
  <si>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</si>
  <si>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</si>
  <si>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</si>
  <si>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</si>
  <si>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</si>
  <si>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</si>
  <si>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</si>
  <si>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</si>
  <si>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</si>
  <si>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</si>
  <si>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</si>
  <si>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</si>
  <si>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</si>
  <si>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</si>
  <si>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</si>
  <si>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</si>
  <si>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 xml:space="preserve">Nombre profesional SST del Nivel Central / Referente SST Alcaldía Local: Lina Maria Suarez Huertas/ Leanne Alejandra Moreno </t>
  </si>
  <si>
    <t xml:space="preserve">Dependencia / Alcaldía Local: Alcaldia Local de Usaquen </t>
  </si>
  <si>
    <t xml:space="preserve">ALCALDIA LOCAL USAQUEN </t>
  </si>
  <si>
    <t xml:space="preserve">SEDE ADMINISTRATIVA </t>
  </si>
  <si>
    <t>INSPECCION DE POLICIA</t>
  </si>
  <si>
    <t>CASA DEL CONSUMIDOR</t>
  </si>
  <si>
    <t>CASA DE LA MEMORIA</t>
  </si>
  <si>
    <t>ANTIGUA JAL</t>
  </si>
  <si>
    <t xml:space="preserve">PERSONAL CON DISCAPACIDAD </t>
  </si>
  <si>
    <t>Contratación, liquidaciones ,contabilidad y presupuesto</t>
  </si>
  <si>
    <t>Atencion al ciudadano</t>
  </si>
  <si>
    <t>Despacho</t>
  </si>
  <si>
    <t>Archivo</t>
  </si>
  <si>
    <t xml:space="preserve">Oficina Juridica </t>
  </si>
  <si>
    <t xml:space="preserve">Gestion Policiva </t>
  </si>
  <si>
    <t>Prensa</t>
  </si>
  <si>
    <t>Archivo y gestion docuemental</t>
  </si>
  <si>
    <t>Interactuar con la ciudadanía, gestionando trámites, ofreciendo orientación y respondiendo a peticiones, quejas, reclamos y sugerencias (PQRSD) a través de diversos canales</t>
  </si>
  <si>
    <t xml:space="preserve">Actividades administrativas y de coordinacion, para mantener el orden y la convivencia cuidadana </t>
  </si>
  <si>
    <t>Si</t>
  </si>
  <si>
    <t xml:space="preserve">Condiciones de seguridad </t>
  </si>
  <si>
    <t>Publico</t>
  </si>
  <si>
    <t>Expocision a riesgo publico por la  tencion del personal externo</t>
  </si>
  <si>
    <t>Estrés,fatiga,cefaleas, golpes o atracos</t>
  </si>
  <si>
    <t>No se evidencia</t>
  </si>
  <si>
    <t>No aplica</t>
  </si>
  <si>
    <t xml:space="preserve">Biomecanico </t>
  </si>
  <si>
    <t>Posturas prolongadas</t>
  </si>
  <si>
    <t>Ejecución continua y repetida de una misma acción o grupo de acciones durante un período prolongado.</t>
  </si>
  <si>
    <t>Presencia de Silla ergonómica.</t>
  </si>
  <si>
    <t>Pausa activas</t>
  </si>
  <si>
    <t>Posición del cuerpo durante el trabajo (sentado, de pie, agachado, etc.).Trabajo de escritorio</t>
  </si>
  <si>
    <t>Dolores musculares, problemas de columna, trastornos musculoesqueléticos.</t>
  </si>
  <si>
    <t>Características de la Organización del Trabajo</t>
  </si>
  <si>
    <t>Relaciones conflictivas, falta de apoyo entre compañeros o superiores, y un ambiente de trabajo negativo pueden aumentar la tensión y el estrés.</t>
  </si>
  <si>
    <t>Pueden generar conflictos entre los miembros, afectando el ambiente laboral.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</si>
  <si>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</si>
  <si>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</si>
  <si>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</si>
  <si>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</si>
  <si>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Lesiones Musculoesqueléticas: Dolores y lesiones en la espalda, Trastornos de cuello y hombros, Hernias de Disco, Dolores Lumbar Crónicos</t>
  </si>
  <si>
    <t>Organización del Espacio de Trabajo (Sillas ergonómicas, Mesas ajustables,
Posición de la pantalla)</t>
  </si>
  <si>
    <t>Digitación, ubicacion de carpetas en las cajas,estantería y en los archivadores, realizar inventarios, manejo de herramientas para oficina: saca ganchos, cosedoras, perforadoras.</t>
  </si>
  <si>
    <t xml:space="preserve">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</si>
  <si>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</si>
  <si>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 xml:space="preserve">Movimientos repetitivos </t>
  </si>
  <si>
    <t>Tendinitis, Dolores musculares</t>
  </si>
  <si>
    <t xml:space="preserve"> Decreto 1072 de 2015, Ley 1562 de 2012, Resolucion 0312 del 2019, resolucion 908 del 2025 del ministerio de salud y proteccion social que regula requisitos para la expidicion, renovacion y cambios en la licencia de seguridad y salud en el trabajo  y la circular 009 del 2025 ministerio del trabajo</t>
  </si>
  <si>
    <t xml:space="preserve">  Procedimiento para la realización de los exámenes médicos ocupacionales
</t>
  </si>
  <si>
    <t>Tendinitis Crónica
Síndrome del Túnel del Carpo Crónico
Otros DME Crónicos</t>
  </si>
  <si>
    <t xml:space="preserve">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</si>
  <si>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 Jornadas extensas, falta de autonomía o control sobre el trabajo, y poca flexibilidad pueden afectar el bienestar del trabajador.</t>
  </si>
  <si>
    <t>Lo que puede llevar a estrés y fatiga mental</t>
  </si>
  <si>
    <t xml:space="preserve">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t>
  </si>
  <si>
    <t>Entidad responsable de gestionar y preservar los documentos de la administración  de la alcaldia local de usaquen</t>
  </si>
  <si>
    <t>Biologico</t>
  </si>
  <si>
    <t>Virus,  bacterias y hongos</t>
  </si>
  <si>
    <t xml:space="preserve">Presencia de microorganismos patológicos </t>
  </si>
  <si>
    <t>Infecciones, alergias, intoxicación, complicaciones, gastrointestinales, respiratorias y sistémicas.</t>
  </si>
  <si>
    <t>Punto de lavado de manos</t>
  </si>
  <si>
    <t>Procedimiento SOL( Seguridad, Orden y Limpieza)</t>
  </si>
  <si>
    <t>Limpieza y desinfección de manos</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</si>
  <si>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</si>
  <si>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</si>
  <si>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</si>
  <si>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Biomecánico</t>
  </si>
  <si>
    <t xml:space="preserve">Posición del cuerpo durante el trabajo (sentado, de pie, agachado, etc.).Trabajo de escritorio
Recepción, redirección, manejo de teléfonos IP, Manipulación de documentos físicos y electrónicos. </t>
  </si>
  <si>
    <t>Adquisición de Silla ergonómica.</t>
  </si>
  <si>
    <t xml:space="preserve"> Procedimiento para la realización de los exámenes médicos ocupacionales</t>
  </si>
  <si>
    <t xml:space="preserve">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</si>
  <si>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Plan de Capacitaciones</t>
  </si>
  <si>
    <t>Lesionaes,traumatismos</t>
  </si>
  <si>
    <t>Dar continuidad al plan de Capacitacion al personal, objeto en prevencion de riesgos publicos y manejo de personnal externo</t>
  </si>
  <si>
    <t>existencia de Silla ergonómica.</t>
  </si>
  <si>
    <t xml:space="preserve"> 1. Procedimiento para la realización de los exámenes médicos ocupacionales    2.Pausa activas</t>
  </si>
  <si>
    <t xml:space="preserve">Inspecciones a puestos de trabajo </t>
  </si>
  <si>
    <t xml:space="preserve"> Decreto 1072 de 2015 
Resolución 2400 de 1979 GATI DM resolucion 1845 del 2025</t>
  </si>
  <si>
    <t>reubicacion del Espacio de Trabajo (Sillas ergonómicas, Mesas ajustables,
Posición de la pantalla)</t>
  </si>
  <si>
    <t xml:space="preserve">
Promover la realización de las pausas activas físicas, cognitivas y visuales durante la jornada laboral.
Proporcionar formación sobre prácticas ergonómicas adecuadas y la importancia de una buena postura.
Dar continuidad a las evaluaciones médicas ocupacionales periódicas con énfasis en la salud osteomuscular.
</t>
  </si>
  <si>
    <t xml:space="preserve"> Plan de bienestar e incentivos, Aplicación de la batería de riesgo psicosocial</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</si>
  <si>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dar contiudidad al plan de bienestar que incluyan actividades físicas, asesoramiento psicológico y gestión del estrés.
 Funcionamiento del COCOLAB: recibir, gestionar y resolver las quejas o denuncias relacionadas con el acoso laboral y promover el respeto mutuo en el ambiente de trabajo</t>
  </si>
  <si>
    <t>Remitirse a la matriz de EPP( Guantes de latex, tapabocas quirurgico, overall, monogafas)</t>
  </si>
  <si>
    <t>Se realiza asesoría legal, se vela por la legalidad de los actos administrativos, se representa a la entidad en procesos judiciales, se elaboran y revisan documentos legales, se gestiona el cumplimiento de normativas y se manejan aspectos relacionados con el uso del espacio público y la contratación.</t>
  </si>
  <si>
    <t>Atencion al publico, digitacion, manejo de archivos</t>
  </si>
  <si>
    <t>si</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</si>
  <si>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</si>
  <si>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</si>
  <si>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</si>
  <si>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Estrés crónico, agotamiento profesional, y posible síndrome de burnout.</t>
  </si>
  <si>
    <t>Formular y ejecutar políticas públicas de seguridad; mantener el orden público; coordinar con entidades de seguridad y justicia; liderar estrategias de prevención y participación ciudadana; y mejorar la respuesta ante emergencias y situaciones de riesgo.</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</si>
  <si>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</si>
  <si>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</si>
  <si>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</si>
  <si>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</si>
  <si>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</si>
  <si>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Riesgo de confrontaciones y violencia por parte del público durante operativos</t>
  </si>
  <si>
    <t>Heridas, lesiones, traumatismos</t>
  </si>
  <si>
    <t>La pérdida de vida es la consecuencia más trágica y definitiva de cualquier evento violento o peligroso.</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</si>
  <si>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</si>
  <si>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</si>
  <si>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</si>
  <si>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</si>
  <si>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</si>
  <si>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</si>
  <si>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Lesiones graves por caídas, golpes, o accidentes relacionados con condiciones locativas deficientes.</t>
  </si>
  <si>
    <t>Mantenimiento y revisión periódica de las superficies y condiciones ambientales de trabajo
Instalación de barandas, iluminación adecuada y señalización de zonas de riesgo.</t>
  </si>
  <si>
    <t>1 Implementar manuales, guías y protocolos y programas  de inspección y mantenimiento regular. 
2 Establecer protocolos y procedimientos claros de inspección y mantenimiento
Diseño del Programa de orden y aseo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</si>
  <si>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</si>
  <si>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</si>
  <si>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Manipulación manual de cargas</t>
  </si>
  <si>
    <t>funcionamiento e inventarios</t>
  </si>
  <si>
    <t>Molestias cervicales, abdominales, trastornos en la zona lumbar de la espalda y alteraciones del sistema circulatorio y nervioso Desórdenes musculo-esqueléticos.</t>
  </si>
  <si>
    <t>Ninguno</t>
  </si>
  <si>
    <t xml:space="preserve"> 1. Procedimiento para la realización de los exámenes médicos ocupacionales
2.  Programa DME.</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</si>
  <si>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</si>
  <si>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</si>
  <si>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Se realizan labores de informar y conectar a la administracion publica con los cuidadanos </t>
  </si>
  <si>
    <t>se encarga de difundir las noticias y actividades de la administración municipal a través de diversos medios, con el objetivo de informar a la ciudadanía y al público</t>
  </si>
  <si>
    <t xml:space="preserve">Almacen </t>
  </si>
  <si>
    <t>Piga</t>
  </si>
  <si>
    <t>Sistemas</t>
  </si>
  <si>
    <t>Administrativa y financiera</t>
  </si>
  <si>
    <t>Contabilidad</t>
  </si>
  <si>
    <t xml:space="preserve"> Digitacion, manejo de archivos, organizar reuniones, atender la cominicacion, correos, llamadas. </t>
  </si>
  <si>
    <t xml:space="preserve">Gestion documental, la comunicación, manejo de agendas, administracion de bases de datos y archivos, apoyo de la contabilidad, soporte de las operaciones diarias. </t>
  </si>
  <si>
    <t>promover la sostenibilidad ambiental dentro de la entidad pública, asegurando que las actividades diarias se desarrollen con el menor impacto posible sobre el medio ambiente.</t>
  </si>
  <si>
    <t xml:space="preserve">• Levantar información sobre consumos de agua, energía, papel y residuos.
• Identificar puntos críticos o malas prácticas ambientales en la sede.
• Formular o actualizar el Plan Institucional de Gestión Ambiental con metas anuales.
• Establecer indicadores y cronogramas de actividades ambientales.
• Hacer seguimiento a las metas del plan (ahorro, reciclaje, consumo).
• Elaborar informes de avance semestrales o anuales.
• Coordinar la separación de residuos en puntos ecológicos.
• Gestionar con empresas recicladoras o asociaciones autorizadas.
• Realizar inventario de residuos peligrosos si los hay (pilas, luminarias, etc.).
</t>
  </si>
  <si>
    <t>Iluminación</t>
  </si>
  <si>
    <t>La ausencia de luz natural o artificial en un espacio de trabajo representa un riesgo físico significativo, que puede afectar tanto la seguridad como la salud</t>
  </si>
  <si>
    <t>Fatiga visual, molestias visuales, cefalea, destellos</t>
  </si>
  <si>
    <t>Procedimiento para exámenes médicos ocupacionales</t>
  </si>
  <si>
    <t>Pérdida de agudeza visual.</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</si>
  <si>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</si>
  <si>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</si>
  <si>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Contacto con sustancias químicas durante labores de limpieza</t>
  </si>
  <si>
    <t>Irritación ocular, en vías respiratorias, en piel.</t>
  </si>
  <si>
    <t>Uso EPP</t>
  </si>
  <si>
    <t>Lesión incapacitante</t>
  </si>
  <si>
    <t>No Aplica</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</si>
  <si>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</si>
  <si>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Llevar el registro contable de todas las operaciones financieras, presupuestales y patrimoniales de la Alcaldía, cumpliendo con las normas del régimen contable público colombiano (emitidas por la Contaduría General de la Nación).</t>
  </si>
  <si>
    <t>Garantiza la transparencia y legalidad en el manejo de los recursos públicos.
Permite la rendición de cuentas a la comunidad y entes de control.
Es esencial para la planeación financiera y presupuestal de la gestión administrativa.</t>
  </si>
  <si>
    <t>Planear, administrar y mantener los recursos tecnológicos, equipos, redes y sistemas de información, asegurando la continuidad operativa, la seguridad de la información y el soporte a los funcionarios y contratistas de la Alcaldía.</t>
  </si>
  <si>
    <t>* Brindar asistencia técnica a los funcionarios en equipos de cómputo, impresoras, software y correo institucional.
* Realizar mantenimiento preventivo y correctivo a los equipos tecnológicos.                                                                                               * Garantizar el funcionamiento de la red local (LAN/WiFi) y los sistemas de comunicación interna.
* Coordinar con el proveedor de internet o comunicaciones ante fallas o interrupciones.                                                                  * Administrar plataformas de gestión documental, talento humano, presupuesto, SIA Observa, SIGEP, SECOP, entre otras.
* Asegurar la correcta actualización y respaldo de las bases de datos.</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</si>
  <si>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</si>
  <si>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</si>
  <si>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</si>
  <si>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</si>
  <si>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</si>
  <si>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</si>
  <si>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Electrocución, que puede resultar en lesiones graves o fatales para los trabajadores.</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</si>
  <si>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</si>
  <si>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</si>
  <si>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organización y almacenamiento adecuado,control y seguimiento de inventario, entrega de suministro a las dependencias.</t>
  </si>
  <si>
    <t xml:space="preserve">Recibir y verificar físicamente los materiales y equipos solicitados por las dependencias,bicar y organizar adecuadamente los bienes en las estanterías y espacios designados, siguiendo los protocolos establecidos. </t>
  </si>
  <si>
    <t>Material particulado</t>
  </si>
  <si>
    <t xml:space="preserve"> Contacto con partículas sólidas o líquidas suspendidas en el aire</t>
  </si>
  <si>
    <t>Inhalación de Contaminantes, toxicidad.</t>
  </si>
  <si>
    <t>ninguna</t>
  </si>
  <si>
    <t>Protección respiratoria</t>
  </si>
  <si>
    <t>Problemas respiratorios</t>
  </si>
  <si>
    <t>Autocuidado, uso de tapabocas cuando sienta la necesidad
Dar cumplimiento al Procedimiento SOL( Seguridad, Orden y Limpieza)
Humedecer regularmente las áreas de trabajo no pavimentadas para reducir la cantidad de polvo suspendido en el aire.</t>
  </si>
  <si>
    <t xml:space="preserve">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</si>
  <si>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ARCHIVO 121</t>
  </si>
  <si>
    <t>inspecciones 1A,1C,1B</t>
  </si>
  <si>
    <t xml:space="preserve">Tomar decisiones finales sobre las querellas recibidas en la Alcaldia por parte de los ciudadanos de la Localidad. Adicional, ratificar o no imponer las medidas correctivas </t>
  </si>
  <si>
    <t xml:space="preserve">
 Diseñar planes y programas de conciliación que contribuyan a la convivencia pacífica de la ciudadanía
 Crear programas de frente de seguridad en la comunidad de su jurisdicción
Proponer métodos y estudios de proyectos que minimicen el maltrato y contravenciones en la comunidad.</t>
  </si>
  <si>
    <t xml:space="preserve">Superintendecia de industria y comercio   </t>
  </si>
  <si>
    <t>servicios que orientan, informan, y asisten a los ciudadanos para defender sus derechos frente a empresas y proveedores de bienes y servicios.</t>
  </si>
  <si>
    <t xml:space="preserve"> Información y Orientación, recepción y Tramitación de Reclamaciones
Denuncias y Sanciones
</t>
  </si>
  <si>
    <t>CPL (CONSEJO DE PLANEACION LOCAL)</t>
  </si>
  <si>
    <t>diagnostizar y priorizar necesidades, proponer soluciones y participar en el Plan de Desarrollo Local, y también al Costo por Lead (CPL)</t>
  </si>
  <si>
    <t xml:space="preserve">diagnosticar las necesidades de la localidad, formular y proponer alternativas de solución, promover la participación ciudadana en el proceso de planeación, ejercer el seguimiento y la evaluación a la ejecución del Plan de Desarrollo Local, y presentar recomendaciones a la administración local. </t>
  </si>
  <si>
    <t>Area de koworking</t>
  </si>
  <si>
    <t xml:space="preserve">Espacio diseñado para trabajar </t>
  </si>
  <si>
    <t>Espacio para trabajo libre y se presta para realizar reuniones</t>
  </si>
  <si>
    <t>Casa de la memoria</t>
  </si>
  <si>
    <t xml:space="preserve">Es un espacio cultural que promueve la construcción de paz y la reconciliación, honrando la memoria de víctimas del conflicto armado y otros hechos de violencia. </t>
  </si>
  <si>
    <t xml:space="preserve">Ofrece talleres, exposiciones, actividades artísticas y comunitarias, y fomenta el diálogo y la reflexión crítica sobre la historia de Colombia para generar una cultura de no repetición. </t>
  </si>
  <si>
    <t>Diseñar e implementar medidas para la protección y recuperación de los ecosistemas y recursos naturales.,Coordinar proyectos de infraestructura que incluyan la creación de redes ecológicas y el mejoramiento del espacio público en zonas urbanas</t>
  </si>
  <si>
    <t>Realizar seguimiento a proyectos que cuentan con instrumentos de manejo y control ambiental, como planes o licencias. </t>
  </si>
  <si>
    <t>Ambiente e infraestructura</t>
  </si>
  <si>
    <t>Trabajo en alturas</t>
  </si>
  <si>
    <t>Toda actividad que realiza un trabajador que ocasione la suspensión y/o desplazamiento, en el que se vea expuesto a un riesgo de caída, mayor a 2.0 metros</t>
  </si>
  <si>
    <t>Golpes, fracturas, muerte, caída de objetos</t>
  </si>
  <si>
    <t>Ninguna</t>
  </si>
  <si>
    <t>Certificación trabajador autorizado</t>
  </si>
  <si>
    <t>Muerte</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</si>
  <si>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</si>
  <si>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</si>
  <si>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</si>
  <si>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Movilidad</t>
  </si>
  <si>
    <t>diseñar y ejecutar políticas, planes y programas para una movilidad urbana segura, sostenible, inclusiva y eficiente, gestionando el transporte público y privado, el control de tránsito, la seguridad vial, y la infraestructura necesaria para el desplazamiento de personas y mercancías en la ciudad</t>
  </si>
  <si>
    <t xml:space="preserve">Diseña y orienta las políticas, planes y programas para una movilidad segura y sostenible, asesorando al alcalde en estos tema,Administra y controla la operación del tránsito y la señalización vial, así como el cumplimiento de las normas de tránsito y transporte. </t>
  </si>
  <si>
    <t>Contraloria</t>
  </si>
  <si>
    <t xml:space="preserve">Fracturas y Lesiones Óseas, </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</si>
  <si>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</si>
  <si>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</si>
  <si>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</si>
  <si>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</si>
  <si>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</si>
  <si>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</si>
  <si>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controlar el cumplimiento de las normas y la legalidad en la ejecución de los recursos públicos, así como de prevenir y detectar actos de corrupción en la administración municipal.</t>
  </si>
  <si>
    <t xml:space="preserve">Atender y gestionar denuncias de ciudadanos y seguidores de la gestión local,Realizar seguimiento a la implementación de las recomendaciones de los informes de control. </t>
  </si>
  <si>
    <t>CAFETERIA Y ASEO</t>
  </si>
  <si>
    <t>Garantizar la organización, conservación, custodia y disponibilidad de la documentación producida y recibida por la Alcaldía, asegurando la transparencia administrativa, la memoria institucional y el cumplimiento de la normatividad archivística</t>
  </si>
  <si>
    <t xml:space="preserve">Clasificar, ordenar y foliar documentos.
- Aplicar las Tablas de Retención Documental (TRD).
- Mantener actualizado el inventario documental. 
- Realizar transferencias primarias y secundarias entre dependencias.
- Verificar cumplimiento de plazos de conservación.
- Elaborar actas de entrega y recepción.
- Identificar documentos con disposición final de eliminación.
- Coordinar su destrucción controlada según normatividad.
- Levantar actas de eliminación.
</t>
  </si>
  <si>
    <t>Personal con discapacidad</t>
  </si>
  <si>
    <t>Todas las tareas</t>
  </si>
  <si>
    <t xml:space="preserve">Biológico </t>
  </si>
  <si>
    <t>Posible exposición y contagio de COVID-19 u otras enfermedades infecciosas de fácil propagación debido al contacto cercano con personas infectadas, superficies contaminadas o a la inhalación de partículas en ambientes cerrados y concurridos.</t>
  </si>
  <si>
    <t>Personal de cafeteria y aseo</t>
  </si>
  <si>
    <t>Labores de aseo y cafetería, Preparación y distribución de bebidas calientes, Labores de limpieza, Uso y manejo de
sustancias químicas, Limpieza y desinfección de áreas</t>
  </si>
  <si>
    <t>Labores de aseo y cafetería</t>
  </si>
  <si>
    <t>Vigilancia</t>
  </si>
  <si>
    <t>labores de vigilancia</t>
  </si>
  <si>
    <t>Labores de vigilancia</t>
  </si>
  <si>
    <t>Infecciones, alergias, intoxicación, complicaciones respiratorias y sistémicas.</t>
  </si>
  <si>
    <t>Campañas de Promoción Ej: Semana de la Salud
Sensibilización en Limpieza y desinfección de manos</t>
  </si>
  <si>
    <t xml:space="preserve">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t>
  </si>
  <si>
    <t>Entrega de tapabocas en caso de requerirse</t>
  </si>
  <si>
    <t>VIGILANCIA Y SEGURIDAD</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</si>
  <si>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</si>
  <si>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</si>
  <si>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</si>
  <si>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</si>
  <si>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</si>
  <si>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</si>
  <si>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Resolucion 2764 del 2022, decreto 0728 del 2025, resolucion 5107 del 2024, ley 1010 del 2006</t>
  </si>
  <si>
    <t xml:space="preserve">Resolucion 2468 del 2022, decreto 1072 del 2015 resolucion 0256 del 2014, cricular 0445 del 2025 ( fiebre amarilla) </t>
  </si>
  <si>
    <t>decreto 1072 del 2015, resolucion 2400 de 1979</t>
  </si>
  <si>
    <t>decreto 1630 del 2021, decreto 1496 del 2018, resolucion 773 del 2021, resolucion 5492 del 2024</t>
  </si>
  <si>
    <t xml:space="preserve">Resolución 2400 de 1979, Decreto 1072 de 2015, ley 9 de 1979 (codigo sanitario nacional) ley 9 de 1979 </t>
  </si>
  <si>
    <t xml:space="preserve">
Resolución 5018 de 2019, resolucion 40117 del 2024, decreto 1072 del 2015</t>
  </si>
  <si>
    <t>Resolución 4272 de 2021,</t>
  </si>
  <si>
    <t>Personal con discapacidad física, con discapacidad visual, discapacidad auditiva, discapacidad intelectual.</t>
  </si>
  <si>
    <t>Fecha de actualización: Noviembre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</si>
</sst>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5">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11"/>
      <name val="Garamond"/>
      <family val="1"/>
    </font>
    <font>
      <b/>
      <sz val="20"/>
      <color rgb="FF00B0F0"/>
      <name val="Garamond"/>
      <family val="1"/>
    </font>
    <font>
      <b/>
      <sz val="7"/>
      <name val="Century Schoolbook L"/>
      <family val="1"/>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b/>
      <sz val="8"/>
      <name val="Arial"/>
      <family val="2"/>
    </font>
    <font>
      <b/>
      <sz val="8"/>
      <name val="Arial"/>
      <family val="2"/>
      <charset val="1"/>
    </font>
    <font>
      <b/>
      <sz val="10"/>
      <name val="Garamond"/>
      <family val="1"/>
    </font>
    <font>
      <b/>
      <sz val="8"/>
      <name val="Century Schoolbook L"/>
      <family val="1"/>
      <charset val="1"/>
    </font>
    <font>
      <b/>
      <sz val="8"/>
      <color theme="1"/>
      <name val="Arial"/>
      <family val="2"/>
    </font>
    <font>
      <sz val="8"/>
      <name val="Garamond"/>
      <family val="1"/>
    </font>
    <font>
      <b/>
      <sz val="8"/>
      <name val="Garamond"/>
      <family val="1"/>
    </font>
    <font>
      <b/>
      <sz val="8"/>
      <color rgb="FF00B0F0"/>
      <name val="Garamond"/>
      <family val="1"/>
    </font>
    <font>
      <sz val="7"/>
      <name val="Arial"/>
      <family val="2"/>
    </font>
    <font>
      <sz val="7"/>
      <name val="Arial"/>
      <family val="2"/>
      <charset val="1"/>
    </font>
    <font>
      <sz val="7"/>
      <name val="Gill Sans MT"/>
      <family val="2"/>
    </font>
    <font>
      <sz val="7"/>
      <name val="Garamond"/>
      <family val="1"/>
    </font>
  </fonts>
  <fills count="18">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theme="1"/>
        <bgColor indexed="64"/>
      </patternFill>
    </fill>
  </fills>
  <borders count="67">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7" fillId="0" borderId="0"/>
  </cellStyleXfs>
  <cellXfs count="250">
    <xf numFmtId="0" fontId="0" fillId="0" borderId="0" xfId="0"/>
    <xf numFmtId="0" fontId="11" fillId="0" borderId="0" xfId="0" applyFont="1"/>
    <xf numFmtId="0" fontId="12" fillId="0" borderId="0" xfId="13" applyFont="1"/>
    <xf numFmtId="0" fontId="11" fillId="0" borderId="7" xfId="0" applyFont="1" applyBorder="1"/>
    <xf numFmtId="0" fontId="10" fillId="0" borderId="0" xfId="13" applyFont="1" applyAlignment="1">
      <alignment horizontal="left" vertical="center"/>
    </xf>
    <xf numFmtId="0" fontId="13" fillId="0" borderId="0" xfId="0" applyFont="1"/>
    <xf numFmtId="0" fontId="14" fillId="0" borderId="5" xfId="0" applyFont="1" applyBorder="1"/>
    <xf numFmtId="0" fontId="14" fillId="0" borderId="0" xfId="0" applyFont="1"/>
    <xf numFmtId="0" fontId="12" fillId="0" borderId="0" xfId="0" applyFont="1" applyAlignment="1">
      <alignment horizontal="left" vertical="center"/>
    </xf>
    <xf numFmtId="0" fontId="12" fillId="0" borderId="0" xfId="13" applyFont="1" applyAlignment="1">
      <alignment horizontal="left" vertical="center"/>
    </xf>
    <xf numFmtId="0" fontId="12" fillId="0" borderId="0" xfId="0" applyFont="1"/>
    <xf numFmtId="0" fontId="10" fillId="0" borderId="0" xfId="0" applyFont="1"/>
    <xf numFmtId="0" fontId="10" fillId="0" borderId="5" xfId="0" applyFont="1" applyBorder="1"/>
    <xf numFmtId="0" fontId="16" fillId="6" borderId="11" xfId="0" applyFont="1" applyFill="1" applyBorder="1" applyAlignment="1">
      <alignment horizontal="center" vertical="center" wrapText="1"/>
    </xf>
    <xf numFmtId="0" fontId="16" fillId="4" borderId="4" xfId="0" applyFont="1" applyFill="1" applyBorder="1" applyAlignment="1">
      <alignment horizontal="center" vertical="center" textRotation="90" wrapText="1"/>
    </xf>
    <xf numFmtId="0" fontId="17" fillId="0" borderId="0" xfId="21"/>
    <xf numFmtId="0" fontId="17" fillId="8" borderId="0" xfId="21" applyFill="1"/>
    <xf numFmtId="0" fontId="18" fillId="8" borderId="0" xfId="21" applyFont="1" applyFill="1" applyAlignment="1">
      <alignment vertical="center" wrapText="1"/>
    </xf>
    <xf numFmtId="0" fontId="18" fillId="8" borderId="0" xfId="21" applyFont="1" applyFill="1"/>
    <xf numFmtId="0" fontId="19" fillId="9" borderId="19" xfId="21" applyFont="1" applyFill="1" applyBorder="1" applyAlignment="1">
      <alignment horizontal="center" vertical="center"/>
    </xf>
    <xf numFmtId="0" fontId="19" fillId="9" borderId="20" xfId="21" applyFont="1" applyFill="1" applyBorder="1" applyAlignment="1">
      <alignment horizontal="center" vertical="center"/>
    </xf>
    <xf numFmtId="0" fontId="19" fillId="9" borderId="21" xfId="21" applyFont="1" applyFill="1" applyBorder="1" applyAlignment="1">
      <alignment horizontal="center" vertical="center"/>
    </xf>
    <xf numFmtId="0" fontId="19" fillId="8" borderId="0" xfId="21" applyFont="1" applyFill="1"/>
    <xf numFmtId="0" fontId="18" fillId="10" borderId="22" xfId="21" applyFont="1" applyFill="1" applyBorder="1" applyAlignment="1">
      <alignment vertical="center"/>
    </xf>
    <xf numFmtId="0" fontId="18" fillId="10" borderId="11" xfId="21" applyFont="1" applyFill="1" applyBorder="1" applyAlignment="1">
      <alignment horizontal="center" vertical="center"/>
    </xf>
    <xf numFmtId="0" fontId="18" fillId="10" borderId="23" xfId="21" applyFont="1" applyFill="1" applyBorder="1" applyAlignment="1">
      <alignment vertical="center" wrapText="1"/>
    </xf>
    <xf numFmtId="0" fontId="18" fillId="8" borderId="0" xfId="21" applyFont="1" applyFill="1" applyAlignment="1">
      <alignment vertical="center"/>
    </xf>
    <xf numFmtId="0" fontId="18" fillId="10" borderId="24" xfId="21" applyFont="1" applyFill="1" applyBorder="1" applyAlignment="1">
      <alignment vertical="center"/>
    </xf>
    <xf numFmtId="0" fontId="18" fillId="10" borderId="4" xfId="21" applyFont="1" applyFill="1" applyBorder="1" applyAlignment="1">
      <alignment horizontal="center" vertical="center"/>
    </xf>
    <xf numFmtId="0" fontId="18" fillId="10" borderId="25" xfId="21" applyFont="1" applyFill="1" applyBorder="1" applyAlignment="1">
      <alignment vertical="center" wrapText="1"/>
    </xf>
    <xf numFmtId="0" fontId="18" fillId="10" borderId="26" xfId="21" applyFont="1" applyFill="1" applyBorder="1" applyAlignment="1">
      <alignment vertical="center"/>
    </xf>
    <xf numFmtId="0" fontId="18" fillId="10" borderId="27" xfId="21" applyFont="1" applyFill="1" applyBorder="1" applyAlignment="1">
      <alignment horizontal="center" vertical="center"/>
    </xf>
    <xf numFmtId="0" fontId="18" fillId="10" borderId="28" xfId="21" applyFont="1" applyFill="1" applyBorder="1" applyAlignment="1">
      <alignment vertical="center" wrapText="1"/>
    </xf>
    <xf numFmtId="0" fontId="18" fillId="8" borderId="0" xfId="21" applyFont="1" applyFill="1" applyAlignment="1">
      <alignment horizontal="center" vertical="center"/>
    </xf>
    <xf numFmtId="0" fontId="18" fillId="0" borderId="22" xfId="21" applyFont="1" applyBorder="1" applyAlignment="1">
      <alignment vertical="center"/>
    </xf>
    <xf numFmtId="0" fontId="18" fillId="0" borderId="11" xfId="21" applyFont="1" applyBorder="1" applyAlignment="1">
      <alignment horizontal="center" vertical="center"/>
    </xf>
    <xf numFmtId="0" fontId="18" fillId="0" borderId="23" xfId="21" applyFont="1" applyBorder="1" applyAlignment="1">
      <alignment vertical="center" wrapText="1"/>
    </xf>
    <xf numFmtId="0" fontId="19" fillId="0" borderId="26" xfId="21" applyFont="1" applyBorder="1" applyAlignment="1">
      <alignment horizontal="center" vertical="center"/>
    </xf>
    <xf numFmtId="0" fontId="19" fillId="0" borderId="27" xfId="21" applyFont="1" applyBorder="1" applyAlignment="1">
      <alignment horizontal="center" vertical="center"/>
    </xf>
    <xf numFmtId="0" fontId="19" fillId="0" borderId="28" xfId="21" applyFont="1" applyBorder="1" applyAlignment="1">
      <alignment horizontal="center" vertical="center"/>
    </xf>
    <xf numFmtId="0" fontId="18" fillId="0" borderId="24" xfId="21" applyFont="1" applyBorder="1" applyAlignment="1">
      <alignment vertical="center"/>
    </xf>
    <xf numFmtId="0" fontId="18" fillId="0" borderId="4" xfId="21" applyFont="1" applyBorder="1" applyAlignment="1">
      <alignment horizontal="center" vertical="center"/>
    </xf>
    <xf numFmtId="0" fontId="18" fillId="0" borderId="25" xfId="21" applyFont="1" applyBorder="1" applyAlignment="1">
      <alignment vertical="center" wrapText="1"/>
    </xf>
    <xf numFmtId="0" fontId="19" fillId="0" borderId="32" xfId="21" applyFont="1" applyBorder="1" applyAlignment="1">
      <alignment horizontal="center" vertical="center"/>
    </xf>
    <xf numFmtId="0" fontId="19" fillId="11" borderId="34" xfId="21" applyFont="1" applyFill="1" applyBorder="1" applyAlignment="1">
      <alignment horizontal="center" vertical="center"/>
    </xf>
    <xf numFmtId="0" fontId="19" fillId="11" borderId="11" xfId="21" applyFont="1" applyFill="1" applyBorder="1" applyAlignment="1">
      <alignment horizontal="center" vertical="center"/>
    </xf>
    <xf numFmtId="0" fontId="19" fillId="12" borderId="11" xfId="21" applyFont="1" applyFill="1" applyBorder="1" applyAlignment="1">
      <alignment horizontal="center" vertical="center"/>
    </xf>
    <xf numFmtId="0" fontId="19" fillId="12" borderId="23" xfId="21" applyFont="1" applyFill="1" applyBorder="1" applyAlignment="1">
      <alignment horizontal="center" vertical="center"/>
    </xf>
    <xf numFmtId="0" fontId="19" fillId="0" borderId="25" xfId="21" applyFont="1" applyBorder="1" applyAlignment="1">
      <alignment horizontal="center" vertical="center"/>
    </xf>
    <xf numFmtId="0" fontId="19" fillId="11" borderId="10" xfId="21" applyFont="1" applyFill="1" applyBorder="1" applyAlignment="1">
      <alignment horizontal="center" vertical="center"/>
    </xf>
    <xf numFmtId="0" fontId="19" fillId="12" borderId="4" xfId="21" applyFont="1" applyFill="1" applyBorder="1" applyAlignment="1">
      <alignment horizontal="center" vertical="center"/>
    </xf>
    <xf numFmtId="0" fontId="19" fillId="13" borderId="25" xfId="21" applyFont="1" applyFill="1" applyBorder="1" applyAlignment="1">
      <alignment horizontal="center" vertical="center"/>
    </xf>
    <xf numFmtId="0" fontId="18" fillId="0" borderId="26" xfId="21" applyFont="1" applyBorder="1" applyAlignment="1">
      <alignment vertical="center"/>
    </xf>
    <xf numFmtId="0" fontId="18" fillId="0" borderId="27" xfId="21" applyFont="1" applyBorder="1" applyAlignment="1">
      <alignment horizontal="center" vertical="center"/>
    </xf>
    <xf numFmtId="0" fontId="18" fillId="0" borderId="28" xfId="21" applyFont="1" applyBorder="1" applyAlignment="1">
      <alignment vertical="center" wrapText="1"/>
    </xf>
    <xf numFmtId="0" fontId="19" fillId="13" borderId="35" xfId="21" applyFont="1" applyFill="1" applyBorder="1" applyAlignment="1">
      <alignment horizontal="center" vertical="center"/>
    </xf>
    <xf numFmtId="0" fontId="19" fillId="13" borderId="27" xfId="21" applyFont="1" applyFill="1" applyBorder="1" applyAlignment="1">
      <alignment horizontal="center" vertical="center"/>
    </xf>
    <xf numFmtId="0" fontId="19" fillId="14" borderId="27" xfId="21" applyFont="1" applyFill="1" applyBorder="1" applyAlignment="1">
      <alignment horizontal="center" vertical="center"/>
    </xf>
    <xf numFmtId="0" fontId="19" fillId="14" borderId="28" xfId="21" applyFont="1" applyFill="1" applyBorder="1" applyAlignment="1">
      <alignment horizontal="center" vertical="center"/>
    </xf>
    <xf numFmtId="0" fontId="19" fillId="8" borderId="19" xfId="21" applyFont="1" applyFill="1" applyBorder="1" applyAlignment="1">
      <alignment horizontal="center" vertical="center"/>
    </xf>
    <xf numFmtId="0" fontId="19" fillId="8" borderId="20" xfId="21" applyFont="1" applyFill="1" applyBorder="1" applyAlignment="1">
      <alignment horizontal="center" vertical="center"/>
    </xf>
    <xf numFmtId="0" fontId="19" fillId="8" borderId="21" xfId="21" applyFont="1" applyFill="1" applyBorder="1" applyAlignment="1">
      <alignment horizontal="center" vertical="center"/>
    </xf>
    <xf numFmtId="49" fontId="19" fillId="0" borderId="26" xfId="21" applyNumberFormat="1" applyFont="1" applyBorder="1" applyAlignment="1">
      <alignment horizontal="center" vertical="center"/>
    </xf>
    <xf numFmtId="49" fontId="19" fillId="0" borderId="27" xfId="21" applyNumberFormat="1" applyFont="1" applyBorder="1" applyAlignment="1">
      <alignment horizontal="center" vertical="center"/>
    </xf>
    <xf numFmtId="49" fontId="19" fillId="0" borderId="28" xfId="21" applyNumberFormat="1" applyFont="1" applyBorder="1" applyAlignment="1">
      <alignment horizontal="center" vertical="center"/>
    </xf>
    <xf numFmtId="0" fontId="19" fillId="0" borderId="40" xfId="21" applyFont="1" applyBorder="1" applyAlignment="1">
      <alignment horizontal="center" vertical="center"/>
    </xf>
    <xf numFmtId="0" fontId="19" fillId="11" borderId="34" xfId="21" applyFont="1" applyFill="1" applyBorder="1" applyAlignment="1">
      <alignment horizontal="left" vertical="center" wrapText="1"/>
    </xf>
    <xf numFmtId="0" fontId="19" fillId="11" borderId="11" xfId="21" applyFont="1" applyFill="1" applyBorder="1" applyAlignment="1">
      <alignment horizontal="left" vertical="center" wrapText="1"/>
    </xf>
    <xf numFmtId="0" fontId="19" fillId="15" borderId="23" xfId="21" applyFont="1" applyFill="1" applyBorder="1" applyAlignment="1">
      <alignment horizontal="left" vertical="center" wrapText="1"/>
    </xf>
    <xf numFmtId="0" fontId="19" fillId="0" borderId="42" xfId="21" applyFont="1" applyBorder="1" applyAlignment="1">
      <alignment horizontal="center" vertical="center"/>
    </xf>
    <xf numFmtId="0" fontId="19" fillId="11" borderId="10" xfId="21" applyFont="1" applyFill="1" applyBorder="1" applyAlignment="1">
      <alignment horizontal="left" vertical="center" wrapText="1"/>
    </xf>
    <xf numFmtId="0" fontId="19" fillId="11" borderId="4" xfId="21" applyFont="1" applyFill="1" applyBorder="1" applyAlignment="1">
      <alignment horizontal="left" vertical="center" wrapText="1"/>
    </xf>
    <xf numFmtId="0" fontId="19" fillId="15" borderId="4" xfId="21" applyFont="1" applyFill="1" applyBorder="1" applyAlignment="1">
      <alignment horizontal="left" vertical="center" wrapText="1"/>
    </xf>
    <xf numFmtId="0" fontId="19" fillId="0" borderId="43" xfId="21" applyFont="1" applyBorder="1" applyAlignment="1">
      <alignment horizontal="left" vertical="center" wrapText="1"/>
    </xf>
    <xf numFmtId="0" fontId="19" fillId="0" borderId="44" xfId="21" applyFont="1" applyBorder="1" applyAlignment="1">
      <alignment horizontal="center" vertical="center"/>
    </xf>
    <xf numFmtId="0" fontId="19" fillId="11" borderId="24" xfId="21" applyFont="1" applyFill="1" applyBorder="1" applyAlignment="1">
      <alignment horizontal="left" vertical="center" wrapText="1"/>
    </xf>
    <xf numFmtId="0" fontId="19" fillId="14" borderId="25" xfId="21" applyFont="1" applyFill="1" applyBorder="1" applyAlignment="1">
      <alignment horizontal="left" vertical="center" wrapText="1"/>
    </xf>
    <xf numFmtId="0" fontId="19" fillId="0" borderId="18" xfId="21" applyFont="1" applyBorder="1" applyAlignment="1">
      <alignment horizontal="center" vertical="center"/>
    </xf>
    <xf numFmtId="0" fontId="19" fillId="15" borderId="24" xfId="21" applyFont="1" applyFill="1" applyBorder="1" applyAlignment="1">
      <alignment horizontal="left" vertical="center" wrapText="1"/>
    </xf>
    <xf numFmtId="0" fontId="19" fillId="0" borderId="46" xfId="21" applyFont="1" applyBorder="1" applyAlignment="1">
      <alignment horizontal="left" vertical="center" wrapText="1"/>
    </xf>
    <xf numFmtId="0" fontId="19" fillId="14" borderId="4" xfId="21" applyFont="1" applyFill="1" applyBorder="1" applyAlignment="1">
      <alignment horizontal="left" vertical="center" wrapText="1"/>
    </xf>
    <xf numFmtId="0" fontId="19" fillId="14" borderId="43" xfId="21" applyFont="1" applyFill="1" applyBorder="1" applyAlignment="1">
      <alignment horizontal="left" vertical="center" wrapText="1"/>
    </xf>
    <xf numFmtId="0" fontId="18" fillId="0" borderId="22" xfId="21" applyFont="1" applyBorder="1" applyAlignment="1">
      <alignment horizontal="center" vertical="center"/>
    </xf>
    <xf numFmtId="0" fontId="18" fillId="0" borderId="24" xfId="21" applyFont="1" applyBorder="1" applyAlignment="1">
      <alignment horizontal="center" vertical="center"/>
    </xf>
    <xf numFmtId="0" fontId="18" fillId="0" borderId="26" xfId="21" applyFont="1" applyBorder="1" applyAlignment="1">
      <alignment horizontal="center" vertical="center"/>
    </xf>
    <xf numFmtId="0" fontId="18" fillId="0" borderId="4" xfId="21" applyFont="1" applyBorder="1" applyAlignment="1">
      <alignment horizontal="center" vertical="center" wrapText="1"/>
    </xf>
    <xf numFmtId="0" fontId="20" fillId="16" borderId="48" xfId="21" applyFont="1" applyFill="1" applyBorder="1" applyAlignment="1">
      <alignment horizontal="center" vertical="center" wrapText="1"/>
    </xf>
    <xf numFmtId="0" fontId="21" fillId="0" borderId="48" xfId="21" applyFont="1" applyBorder="1" applyAlignment="1">
      <alignment vertical="center" wrapText="1"/>
    </xf>
    <xf numFmtId="0" fontId="21" fillId="0" borderId="48" xfId="21" applyFont="1" applyBorder="1" applyAlignment="1">
      <alignment horizontal="left" vertical="center" wrapText="1"/>
    </xf>
    <xf numFmtId="0" fontId="21" fillId="7" borderId="48" xfId="21" applyFont="1" applyFill="1" applyBorder="1" applyAlignment="1">
      <alignment horizontal="left" vertical="center" wrapText="1"/>
    </xf>
    <xf numFmtId="0" fontId="15" fillId="7" borderId="9" xfId="0" applyFont="1" applyFill="1" applyBorder="1" applyAlignment="1">
      <alignment horizontal="center" vertical="center" wrapText="1"/>
    </xf>
    <xf numFmtId="0" fontId="11" fillId="7" borderId="0" xfId="0" applyFont="1" applyFill="1"/>
    <xf numFmtId="0" fontId="9" fillId="0" borderId="4" xfId="0" applyFont="1" applyBorder="1" applyAlignment="1">
      <alignment horizontal="center" vertical="center" textRotation="90" wrapText="1"/>
    </xf>
    <xf numFmtId="0" fontId="25" fillId="0" borderId="7" xfId="0" applyFont="1" applyBorder="1"/>
    <xf numFmtId="0" fontId="25" fillId="0" borderId="0" xfId="0" applyFont="1"/>
    <xf numFmtId="0" fontId="24" fillId="0" borderId="53" xfId="0" applyFont="1" applyBorder="1" applyAlignment="1">
      <alignment horizontal="center" vertical="center" textRotation="90" wrapText="1"/>
    </xf>
    <xf numFmtId="0" fontId="27" fillId="0" borderId="4" xfId="0" applyFont="1" applyBorder="1" applyAlignment="1">
      <alignment horizontal="center" vertical="center" textRotation="90"/>
    </xf>
    <xf numFmtId="0" fontId="27" fillId="0" borderId="62" xfId="0" applyFont="1" applyBorder="1" applyAlignment="1">
      <alignment horizontal="center" vertical="center" textRotation="90"/>
    </xf>
    <xf numFmtId="0" fontId="29" fillId="0" borderId="0" xfId="0" applyFont="1"/>
    <xf numFmtId="0" fontId="30" fillId="0" borderId="0" xfId="0" applyFont="1"/>
    <xf numFmtId="0" fontId="28" fillId="0" borderId="6" xfId="0" applyFont="1" applyBorder="1" applyAlignment="1">
      <alignment horizontal="left"/>
    </xf>
    <xf numFmtId="0" fontId="28" fillId="0" borderId="3" xfId="0" applyFont="1" applyBorder="1" applyAlignment="1">
      <alignment horizontal="left"/>
    </xf>
    <xf numFmtId="0" fontId="28" fillId="0" borderId="3" xfId="0" applyFont="1" applyBorder="1"/>
    <xf numFmtId="0" fontId="28" fillId="0" borderId="0" xfId="0" applyFont="1"/>
    <xf numFmtId="0" fontId="28" fillId="0" borderId="0" xfId="0" applyFont="1" applyAlignment="1">
      <alignment horizontal="left" indent="3"/>
    </xf>
    <xf numFmtId="0" fontId="32" fillId="0" borderId="4" xfId="0" applyFont="1" applyBorder="1" applyAlignment="1">
      <alignment horizontal="center" vertical="center" textRotation="90" wrapText="1"/>
    </xf>
    <xf numFmtId="0" fontId="33" fillId="0" borderId="4" xfId="0" applyFont="1" applyBorder="1" applyAlignment="1" applyProtection="1">
      <alignment horizontal="center" vertical="center" textRotation="90" wrapText="1"/>
      <protection hidden="1"/>
    </xf>
    <xf numFmtId="0" fontId="32" fillId="7" borderId="4" xfId="0" applyFont="1" applyFill="1" applyBorder="1" applyAlignment="1">
      <alignment horizontal="center" vertical="center" textRotation="90" wrapText="1"/>
    </xf>
    <xf numFmtId="0" fontId="32" fillId="0" borderId="4" xfId="0" applyFont="1" applyBorder="1" applyAlignment="1">
      <alignment horizontal="center" textRotation="90" wrapText="1"/>
    </xf>
    <xf numFmtId="0" fontId="32" fillId="0" borderId="8" xfId="0" applyFont="1" applyBorder="1" applyAlignment="1">
      <alignment horizontal="center" vertical="center" textRotation="90" wrapText="1"/>
    </xf>
    <xf numFmtId="0" fontId="31" fillId="0" borderId="4" xfId="0" applyFont="1" applyBorder="1" applyAlignment="1">
      <alignment horizontal="center" vertical="center" textRotation="90" wrapText="1"/>
    </xf>
    <xf numFmtId="0" fontId="32" fillId="0" borderId="4" xfId="0" applyFont="1" applyFill="1" applyBorder="1" applyAlignment="1">
      <alignment horizontal="center" vertical="center" textRotation="90" wrapText="1"/>
    </xf>
    <xf numFmtId="0" fontId="31" fillId="0" borderId="49" xfId="0" applyFont="1" applyBorder="1" applyAlignment="1">
      <alignment horizontal="center" vertical="center" textRotation="90" wrapText="1"/>
    </xf>
    <xf numFmtId="0" fontId="32" fillId="0" borderId="53" xfId="0" applyFont="1" applyBorder="1" applyAlignment="1">
      <alignment horizontal="center" vertical="center" textRotation="90" wrapText="1"/>
    </xf>
    <xf numFmtId="0" fontId="33" fillId="0" borderId="4" xfId="0" applyFont="1" applyBorder="1" applyAlignment="1" applyProtection="1">
      <alignment horizontal="center" vertical="center" textRotation="90" wrapText="1"/>
      <protection locked="0"/>
    </xf>
    <xf numFmtId="0" fontId="31" fillId="0" borderId="4" xfId="0" applyFont="1" applyBorder="1" applyAlignment="1" applyProtection="1">
      <alignment horizontal="center" vertical="center" textRotation="90" wrapText="1"/>
      <protection hidden="1"/>
    </xf>
    <xf numFmtId="0" fontId="31" fillId="0" borderId="10" xfId="0" applyFont="1" applyBorder="1" applyAlignment="1">
      <alignment horizontal="center" vertical="center" textRotation="90" wrapText="1"/>
    </xf>
    <xf numFmtId="0" fontId="31" fillId="0" borderId="4" xfId="0" applyFont="1" applyBorder="1" applyAlignment="1">
      <alignment horizontal="center" textRotation="90" wrapText="1"/>
    </xf>
    <xf numFmtId="0" fontId="32" fillId="0" borderId="53" xfId="0" applyFont="1" applyBorder="1" applyAlignment="1">
      <alignment horizontal="center" vertical="center" wrapText="1"/>
    </xf>
    <xf numFmtId="0" fontId="32" fillId="7" borderId="4" xfId="0" applyFont="1" applyFill="1" applyBorder="1" applyAlignment="1">
      <alignment horizontal="center" vertical="center" wrapText="1"/>
    </xf>
    <xf numFmtId="0" fontId="31" fillId="0" borderId="53" xfId="0" applyFont="1" applyFill="1" applyBorder="1" applyAlignment="1" applyProtection="1">
      <alignment horizontal="center" vertical="center" textRotation="90" wrapText="1"/>
      <protection locked="0"/>
    </xf>
    <xf numFmtId="0" fontId="31" fillId="0" borderId="4" xfId="0" applyFont="1" applyFill="1" applyBorder="1" applyAlignment="1" applyProtection="1">
      <alignment horizontal="center" vertical="center" textRotation="90" wrapText="1"/>
      <protection locked="0"/>
    </xf>
    <xf numFmtId="0" fontId="31" fillId="0" borderId="4" xfId="0" applyFont="1" applyFill="1" applyBorder="1" applyAlignment="1">
      <alignment horizontal="center" vertical="center" textRotation="90" wrapText="1"/>
    </xf>
    <xf numFmtId="0" fontId="31" fillId="0" borderId="4" xfId="0" applyFont="1" applyFill="1" applyBorder="1" applyAlignment="1" applyProtection="1">
      <alignment horizontal="center" vertical="center" textRotation="90" wrapText="1"/>
      <protection hidden="1"/>
    </xf>
    <xf numFmtId="0" fontId="33" fillId="0" borderId="4" xfId="0" applyFont="1" applyFill="1" applyBorder="1" applyAlignment="1" applyProtection="1">
      <alignment horizontal="center" vertical="center" textRotation="90" wrapText="1"/>
      <protection hidden="1"/>
    </xf>
    <xf numFmtId="0" fontId="33" fillId="0" borderId="10" xfId="0" applyFont="1" applyFill="1" applyBorder="1" applyAlignment="1">
      <alignment horizontal="center" vertical="center" textRotation="90" wrapText="1"/>
    </xf>
    <xf numFmtId="0" fontId="33" fillId="0" borderId="4" xfId="0" applyFont="1" applyBorder="1" applyAlignment="1">
      <alignment horizontal="center" vertical="center" textRotation="90" wrapText="1"/>
    </xf>
    <xf numFmtId="0" fontId="31" fillId="0" borderId="4" xfId="0" applyFont="1" applyBorder="1" applyAlignment="1" applyProtection="1">
      <alignment horizontal="center" vertical="center" textRotation="90" wrapText="1"/>
      <protection locked="0"/>
    </xf>
    <xf numFmtId="0" fontId="32" fillId="7" borderId="53" xfId="0" applyFont="1" applyFill="1" applyBorder="1" applyAlignment="1">
      <alignment horizontal="center" vertical="center" textRotation="90" wrapText="1"/>
    </xf>
    <xf numFmtId="0" fontId="31" fillId="7" borderId="4" xfId="0" applyFont="1" applyFill="1" applyBorder="1" applyAlignment="1">
      <alignment horizontal="center" vertical="center" textRotation="90" wrapText="1"/>
    </xf>
    <xf numFmtId="0" fontId="34" fillId="0" borderId="53" xfId="13" applyFont="1" applyBorder="1" applyAlignment="1">
      <alignment horizontal="center"/>
    </xf>
    <xf numFmtId="0" fontId="34" fillId="0" borderId="11" xfId="13" applyFont="1" applyBorder="1" applyAlignment="1">
      <alignment horizontal="center"/>
    </xf>
    <xf numFmtId="0" fontId="31" fillId="0" borderId="53" xfId="13" applyFont="1" applyBorder="1" applyAlignment="1">
      <alignment horizontal="center" vertical="center" wrapText="1"/>
    </xf>
    <xf numFmtId="0" fontId="31" fillId="0" borderId="11" xfId="13" applyFont="1" applyBorder="1" applyAlignment="1">
      <alignment horizontal="center" vertical="center" wrapText="1"/>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31" fillId="0" borderId="11" xfId="0" applyFont="1" applyBorder="1" applyAlignment="1">
      <alignment horizontal="center" vertical="center"/>
    </xf>
    <xf numFmtId="0" fontId="31" fillId="17" borderId="53" xfId="0" applyFont="1" applyFill="1" applyBorder="1" applyAlignment="1">
      <alignment horizontal="center" vertical="center"/>
    </xf>
    <xf numFmtId="0" fontId="31" fillId="17" borderId="11" xfId="0" applyFont="1" applyFill="1" applyBorder="1" applyAlignment="1">
      <alignment horizontal="center" vertical="center"/>
    </xf>
    <xf numFmtId="0" fontId="16" fillId="4" borderId="4" xfId="0" applyFont="1" applyFill="1" applyBorder="1" applyAlignment="1">
      <alignment horizontal="center" vertical="center" textRotation="90" wrapText="1"/>
    </xf>
    <xf numFmtId="0" fontId="32" fillId="0" borderId="53"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66" xfId="0" applyFont="1" applyBorder="1" applyAlignment="1">
      <alignment horizontal="center" vertical="center" wrapText="1"/>
    </xf>
    <xf numFmtId="0" fontId="32" fillId="7" borderId="53" xfId="0" applyFont="1" applyFill="1" applyBorder="1" applyAlignment="1">
      <alignment horizontal="center" vertical="center" wrapText="1"/>
    </xf>
    <xf numFmtId="0" fontId="32" fillId="7" borderId="54"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0" borderId="53" xfId="0" applyFont="1" applyBorder="1" applyAlignment="1">
      <alignment horizontal="center" vertical="center" textRotation="90" wrapText="1"/>
    </xf>
    <xf numFmtId="0" fontId="32" fillId="0" borderId="11" xfId="0" applyFont="1" applyBorder="1" applyAlignment="1">
      <alignment horizontal="center" vertical="center" textRotation="90" wrapText="1"/>
    </xf>
    <xf numFmtId="0" fontId="11" fillId="0" borderId="0" xfId="0" applyFont="1" applyAlignment="1">
      <alignment horizontal="center" wrapText="1"/>
    </xf>
    <xf numFmtId="0" fontId="12" fillId="7" borderId="4" xfId="0" applyFont="1" applyFill="1" applyBorder="1" applyAlignment="1">
      <alignment horizontal="left" vertical="center" wrapText="1"/>
    </xf>
    <xf numFmtId="0" fontId="15" fillId="7" borderId="8"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0" fillId="0" borderId="8" xfId="13" applyFont="1" applyBorder="1" applyAlignment="1">
      <alignment horizontal="left" vertical="center"/>
    </xf>
    <xf numFmtId="0" fontId="10" fillId="0" borderId="9" xfId="13" applyFont="1" applyBorder="1" applyAlignment="1">
      <alignment horizontal="left" vertical="center"/>
    </xf>
    <xf numFmtId="0" fontId="26" fillId="4" borderId="11" xfId="0" applyFont="1" applyFill="1" applyBorder="1" applyAlignment="1">
      <alignment horizontal="center" vertical="center" textRotation="90" wrapText="1"/>
    </xf>
    <xf numFmtId="0" fontId="26" fillId="4" borderId="4" xfId="0" applyFont="1" applyFill="1" applyBorder="1" applyAlignment="1">
      <alignment horizontal="center" vertical="center" textRotation="90" wrapText="1"/>
    </xf>
    <xf numFmtId="0" fontId="16" fillId="4" borderId="11" xfId="0" applyFont="1" applyFill="1" applyBorder="1" applyAlignment="1">
      <alignment horizontal="center" vertical="center" textRotation="90" wrapText="1"/>
    </xf>
    <xf numFmtId="0" fontId="16" fillId="5" borderId="11" xfId="0" applyFont="1" applyFill="1" applyBorder="1" applyAlignment="1">
      <alignment horizontal="center" vertical="center"/>
    </xf>
    <xf numFmtId="0" fontId="16" fillId="6" borderId="11" xfId="0" applyFont="1" applyFill="1" applyBorder="1" applyAlignment="1">
      <alignment horizontal="center" vertical="center" wrapText="1"/>
    </xf>
    <xf numFmtId="0" fontId="16" fillId="4" borderId="8" xfId="0" applyFont="1" applyFill="1" applyBorder="1" applyAlignment="1">
      <alignment horizontal="center" vertical="center" textRotation="90"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10" fillId="0" borderId="8" xfId="13" applyFont="1" applyBorder="1" applyAlignment="1">
      <alignment horizontal="center" vertical="center"/>
    </xf>
    <xf numFmtId="0" fontId="10" fillId="0" borderId="9" xfId="13" applyFont="1" applyBorder="1" applyAlignment="1">
      <alignment horizontal="center" vertical="center"/>
    </xf>
    <xf numFmtId="0" fontId="10" fillId="0" borderId="10" xfId="13" applyFont="1" applyBorder="1" applyAlignment="1">
      <alignment horizontal="center" vertical="center"/>
    </xf>
    <xf numFmtId="0" fontId="16" fillId="4" borderId="4" xfId="0" applyFont="1" applyFill="1" applyBorder="1" applyAlignment="1">
      <alignment horizontal="center" vertical="center"/>
    </xf>
    <xf numFmtId="0" fontId="16" fillId="5" borderId="11" xfId="0" applyFont="1" applyFill="1" applyBorder="1" applyAlignment="1">
      <alignment horizontal="center" vertical="center" wrapText="1"/>
    </xf>
    <xf numFmtId="0" fontId="16" fillId="6" borderId="4" xfId="0" applyFont="1" applyFill="1" applyBorder="1" applyAlignment="1">
      <alignment horizontal="center" vertical="center"/>
    </xf>
    <xf numFmtId="0" fontId="16" fillId="6" borderId="8" xfId="0" applyFont="1" applyFill="1" applyBorder="1" applyAlignment="1">
      <alignment horizontal="center" vertical="center"/>
    </xf>
    <xf numFmtId="0" fontId="23" fillId="0" borderId="53" xfId="0" applyFont="1" applyBorder="1" applyAlignment="1">
      <alignment horizontal="center" vertical="center" textRotation="90"/>
    </xf>
    <xf numFmtId="0" fontId="23" fillId="0" borderId="54" xfId="0" applyFont="1" applyBorder="1" applyAlignment="1">
      <alignment horizontal="center" vertical="center" textRotation="90"/>
    </xf>
    <xf numFmtId="0" fontId="23" fillId="0" borderId="11" xfId="0" applyFont="1" applyBorder="1" applyAlignment="1">
      <alignment horizontal="center" vertical="center" textRotation="90"/>
    </xf>
    <xf numFmtId="0" fontId="23" fillId="0" borderId="4" xfId="0" applyFont="1" applyBorder="1" applyAlignment="1">
      <alignment horizontal="center" vertical="center" textRotation="90" wrapText="1"/>
    </xf>
    <xf numFmtId="0" fontId="31" fillId="0" borderId="4" xfId="0" applyFont="1" applyBorder="1" applyAlignment="1">
      <alignment horizontal="center" vertical="center" textRotation="90" wrapText="1"/>
    </xf>
    <xf numFmtId="0" fontId="31" fillId="0" borderId="53" xfId="0" applyFont="1" applyBorder="1" applyAlignment="1">
      <alignment horizontal="center" vertical="center" textRotation="90" wrapText="1"/>
    </xf>
    <xf numFmtId="0" fontId="31" fillId="0" borderId="54" xfId="0" applyFont="1" applyBorder="1" applyAlignment="1">
      <alignment horizontal="center" vertical="center" textRotation="90" wrapText="1"/>
    </xf>
    <xf numFmtId="0" fontId="31" fillId="0" borderId="11" xfId="0" applyFont="1" applyBorder="1" applyAlignment="1">
      <alignment horizontal="center" vertical="center" textRotation="90" wrapText="1"/>
    </xf>
    <xf numFmtId="0" fontId="23" fillId="0" borderId="57" xfId="0" applyFont="1" applyBorder="1" applyAlignment="1">
      <alignment horizontal="center" vertical="center" textRotation="90"/>
    </xf>
    <xf numFmtId="0" fontId="23" fillId="0" borderId="59" xfId="0" applyFont="1" applyBorder="1" applyAlignment="1">
      <alignment horizontal="center" vertical="center" textRotation="90" wrapText="1"/>
    </xf>
    <xf numFmtId="0" fontId="23" fillId="0" borderId="60" xfId="0" applyFont="1" applyBorder="1" applyAlignment="1">
      <alignment horizontal="center" vertical="center" textRotation="90" wrapText="1"/>
    </xf>
    <xf numFmtId="0" fontId="23" fillId="0" borderId="55" xfId="0" applyFont="1" applyBorder="1" applyAlignment="1">
      <alignment horizontal="center" vertical="center" textRotation="90" wrapText="1"/>
    </xf>
    <xf numFmtId="0" fontId="23" fillId="0" borderId="58" xfId="0" applyFont="1" applyBorder="1" applyAlignment="1">
      <alignment horizontal="center" vertical="center" textRotation="90" wrapText="1"/>
    </xf>
    <xf numFmtId="0" fontId="23" fillId="0" borderId="61" xfId="0" applyFont="1" applyBorder="1" applyAlignment="1">
      <alignment horizontal="center" vertical="center" textRotation="90" wrapText="1"/>
    </xf>
    <xf numFmtId="0" fontId="31" fillId="0" borderId="49" xfId="0" applyFont="1" applyBorder="1" applyAlignment="1">
      <alignment horizontal="center" vertical="center" textRotation="90" wrapText="1"/>
    </xf>
    <xf numFmtId="0" fontId="31" fillId="0" borderId="50" xfId="0" applyFont="1" applyBorder="1" applyAlignment="1">
      <alignment horizontal="center" vertical="center" textRotation="90" wrapText="1"/>
    </xf>
    <xf numFmtId="0" fontId="31" fillId="0" borderId="51" xfId="0" applyFont="1" applyBorder="1" applyAlignment="1">
      <alignment horizontal="center" vertical="center" textRotation="90" wrapText="1"/>
    </xf>
    <xf numFmtId="0" fontId="32" fillId="0" borderId="54" xfId="0" applyFont="1" applyBorder="1" applyAlignment="1">
      <alignment horizontal="center" vertical="center" textRotation="90" wrapText="1"/>
    </xf>
    <xf numFmtId="0" fontId="24" fillId="0" borderId="53" xfId="0" applyFont="1" applyBorder="1" applyAlignment="1">
      <alignment horizontal="center" vertical="center" textRotation="90" wrapText="1"/>
    </xf>
    <xf numFmtId="0" fontId="24" fillId="0" borderId="54" xfId="0" applyFont="1" applyBorder="1" applyAlignment="1">
      <alignment horizontal="center" vertical="center" textRotation="90" wrapText="1"/>
    </xf>
    <xf numFmtId="0" fontId="24" fillId="0" borderId="11" xfId="0" applyFont="1" applyBorder="1" applyAlignment="1">
      <alignment horizontal="center" vertical="center" textRotation="90" wrapText="1"/>
    </xf>
    <xf numFmtId="0" fontId="27" fillId="0" borderId="4" xfId="0" applyFont="1" applyBorder="1" applyAlignment="1">
      <alignment horizontal="center" vertical="center" textRotation="90"/>
    </xf>
    <xf numFmtId="0" fontId="27" fillId="0" borderId="52" xfId="0" applyFont="1" applyBorder="1" applyAlignment="1">
      <alignment horizontal="center" vertical="center" textRotation="90"/>
    </xf>
    <xf numFmtId="0" fontId="27" fillId="0" borderId="56" xfId="0" applyFont="1" applyBorder="1" applyAlignment="1">
      <alignment horizontal="center" vertical="center" textRotation="90"/>
    </xf>
    <xf numFmtId="0" fontId="27" fillId="0" borderId="64" xfId="0" applyFont="1" applyBorder="1" applyAlignment="1">
      <alignment horizontal="center" vertical="center" textRotation="90" wrapText="1"/>
    </xf>
    <xf numFmtId="0" fontId="27" fillId="0" borderId="50" xfId="0" applyFont="1" applyBorder="1" applyAlignment="1">
      <alignment horizontal="center" vertical="center" textRotation="90" wrapText="1"/>
    </xf>
    <xf numFmtId="0" fontId="27" fillId="0" borderId="63"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7" fillId="0" borderId="49" xfId="0" applyFont="1" applyBorder="1" applyAlignment="1">
      <alignment horizontal="center" vertical="center" textRotation="90"/>
    </xf>
    <xf numFmtId="0" fontId="27" fillId="0" borderId="50" xfId="0" applyFont="1" applyBorder="1" applyAlignment="1">
      <alignment horizontal="center" vertical="center" textRotation="90"/>
    </xf>
    <xf numFmtId="0" fontId="27" fillId="0" borderId="63" xfId="0" applyFont="1" applyBorder="1" applyAlignment="1">
      <alignment horizontal="center" vertical="center" textRotation="90"/>
    </xf>
    <xf numFmtId="0" fontId="32" fillId="0" borderId="53" xfId="0" applyFont="1" applyBorder="1" applyAlignment="1">
      <alignment horizontal="center" textRotation="90" wrapText="1"/>
    </xf>
    <xf numFmtId="0" fontId="32" fillId="0" borderId="54" xfId="0" applyFont="1" applyBorder="1" applyAlignment="1">
      <alignment horizontal="center" textRotation="90" wrapText="1"/>
    </xf>
    <xf numFmtId="0" fontId="32" fillId="0" borderId="11" xfId="0" applyFont="1" applyBorder="1" applyAlignment="1">
      <alignment horizontal="center" textRotation="90" wrapText="1"/>
    </xf>
    <xf numFmtId="0" fontId="32" fillId="0" borderId="4" xfId="0" applyFont="1" applyBorder="1" applyAlignment="1">
      <alignment horizontal="center" vertical="center" textRotation="90" wrapText="1"/>
    </xf>
    <xf numFmtId="0" fontId="31" fillId="0" borderId="53" xfId="13" applyFont="1" applyBorder="1" applyAlignment="1">
      <alignment horizontal="center" vertical="center"/>
    </xf>
    <xf numFmtId="0" fontId="31" fillId="0" borderId="54" xfId="13" applyFont="1" applyBorder="1" applyAlignment="1">
      <alignment horizontal="center" vertical="center"/>
    </xf>
    <xf numFmtId="0" fontId="31" fillId="0" borderId="11" xfId="13" applyFont="1" applyBorder="1" applyAlignment="1">
      <alignment horizontal="center" vertical="center"/>
    </xf>
    <xf numFmtId="0" fontId="31" fillId="0" borderId="54" xfId="13" applyFont="1" applyBorder="1" applyAlignment="1">
      <alignment horizontal="center" vertical="center" wrapText="1"/>
    </xf>
    <xf numFmtId="0" fontId="10" fillId="0" borderId="53" xfId="13" applyFont="1" applyBorder="1" applyAlignment="1">
      <alignment horizontal="center" vertical="center" textRotation="90" wrapText="1"/>
    </xf>
    <xf numFmtId="0" fontId="10" fillId="0" borderId="54" xfId="13" applyFont="1" applyBorder="1" applyAlignment="1">
      <alignment horizontal="center" vertical="center" textRotation="90" wrapText="1"/>
    </xf>
    <xf numFmtId="0" fontId="10" fillId="0" borderId="11" xfId="13" applyFont="1" applyBorder="1" applyAlignment="1">
      <alignment horizontal="center" vertical="center" textRotation="90" wrapText="1"/>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8" fillId="8" borderId="17" xfId="21" applyFont="1" applyFill="1" applyBorder="1" applyAlignment="1">
      <alignment horizontal="center" vertical="center"/>
    </xf>
    <xf numFmtId="0" fontId="8" fillId="8" borderId="18" xfId="21" applyFont="1" applyFill="1" applyBorder="1" applyAlignment="1">
      <alignment horizontal="center" vertical="center"/>
    </xf>
    <xf numFmtId="0" fontId="19" fillId="8" borderId="0" xfId="21" applyFont="1" applyFill="1" applyAlignment="1">
      <alignment horizontal="center"/>
    </xf>
    <xf numFmtId="0" fontId="19" fillId="9" borderId="29" xfId="21" applyFont="1" applyFill="1" applyBorder="1" applyAlignment="1">
      <alignment horizontal="center" vertical="center" wrapText="1"/>
    </xf>
    <xf numFmtId="0" fontId="19" fillId="9" borderId="30" xfId="21" applyFont="1" applyFill="1" applyBorder="1" applyAlignment="1">
      <alignment horizontal="center" vertical="center" wrapText="1"/>
    </xf>
    <xf numFmtId="0" fontId="19" fillId="9" borderId="26" xfId="21" applyFont="1" applyFill="1" applyBorder="1" applyAlignment="1">
      <alignment horizontal="center" vertical="center" wrapText="1"/>
    </xf>
    <xf numFmtId="0" fontId="19" fillId="9" borderId="33" xfId="21" applyFont="1" applyFill="1" applyBorder="1" applyAlignment="1">
      <alignment horizontal="center" vertical="center" wrapText="1"/>
    </xf>
    <xf numFmtId="0" fontId="19" fillId="9" borderId="31" xfId="21" applyFont="1" applyFill="1" applyBorder="1" applyAlignment="1">
      <alignment horizontal="center" vertical="center" wrapText="1"/>
    </xf>
    <xf numFmtId="0" fontId="19" fillId="9" borderId="32" xfId="21" applyFont="1" applyFill="1" applyBorder="1" applyAlignment="1">
      <alignment horizontal="center" vertical="center" wrapText="1"/>
    </xf>
    <xf numFmtId="0" fontId="19" fillId="8" borderId="47" xfId="21" applyFont="1" applyFill="1" applyBorder="1" applyAlignment="1">
      <alignment horizontal="center" vertical="center"/>
    </xf>
    <xf numFmtId="0" fontId="19" fillId="8" borderId="38" xfId="21" applyFont="1" applyFill="1" applyBorder="1" applyAlignment="1">
      <alignment horizontal="center" vertical="center"/>
    </xf>
    <xf numFmtId="0" fontId="19" fillId="9" borderId="24" xfId="21" applyFont="1" applyFill="1" applyBorder="1" applyAlignment="1">
      <alignment horizontal="center" vertical="center" wrapText="1"/>
    </xf>
    <xf numFmtId="0" fontId="18" fillId="10" borderId="36" xfId="21" applyFont="1" applyFill="1" applyBorder="1" applyAlignment="1">
      <alignment horizontal="center" vertical="center"/>
    </xf>
    <xf numFmtId="0" fontId="18" fillId="10" borderId="37" xfId="21" applyFont="1" applyFill="1" applyBorder="1" applyAlignment="1">
      <alignment horizontal="center" vertical="center"/>
    </xf>
    <xf numFmtId="0" fontId="18" fillId="10" borderId="38" xfId="21" applyFont="1" applyFill="1" applyBorder="1" applyAlignment="1">
      <alignment horizontal="center" vertical="center"/>
    </xf>
    <xf numFmtId="0" fontId="19" fillId="8" borderId="29" xfId="21" applyFont="1" applyFill="1" applyBorder="1" applyAlignment="1">
      <alignment horizontal="center" vertical="center" wrapText="1"/>
    </xf>
    <xf numFmtId="0" fontId="19" fillId="8" borderId="30" xfId="21" applyFont="1" applyFill="1" applyBorder="1" applyAlignment="1">
      <alignment horizontal="center" vertical="center" wrapText="1"/>
    </xf>
    <xf numFmtId="0" fontId="19" fillId="8" borderId="26" xfId="21" applyFont="1" applyFill="1" applyBorder="1" applyAlignment="1">
      <alignment horizontal="center" vertical="center" wrapText="1"/>
    </xf>
    <xf numFmtId="0" fontId="19" fillId="8" borderId="33" xfId="21" applyFont="1" applyFill="1" applyBorder="1" applyAlignment="1">
      <alignment horizontal="center" vertical="center" wrapText="1"/>
    </xf>
    <xf numFmtId="0" fontId="19" fillId="8" borderId="31" xfId="21" applyFont="1" applyFill="1" applyBorder="1" applyAlignment="1">
      <alignment horizontal="center" vertical="center" wrapText="1"/>
    </xf>
    <xf numFmtId="0" fontId="19" fillId="8" borderId="32" xfId="21" applyFont="1" applyFill="1" applyBorder="1" applyAlignment="1">
      <alignment horizontal="center" vertical="center" wrapText="1"/>
    </xf>
    <xf numFmtId="0" fontId="19" fillId="8" borderId="39" xfId="21" applyFont="1" applyFill="1" applyBorder="1" applyAlignment="1">
      <alignment horizontal="center" vertical="center" wrapText="1"/>
    </xf>
    <xf numFmtId="0" fontId="19" fillId="8" borderId="41" xfId="21" applyFont="1" applyFill="1" applyBorder="1" applyAlignment="1">
      <alignment horizontal="center" vertical="center" wrapText="1"/>
    </xf>
    <xf numFmtId="0" fontId="19" fillId="8" borderId="45" xfId="21" applyFont="1" applyFill="1" applyBorder="1" applyAlignment="1">
      <alignment horizontal="center" vertical="center" wrapText="1"/>
    </xf>
    <xf numFmtId="0" fontId="18" fillId="0" borderId="36" xfId="21" applyFont="1" applyBorder="1" applyAlignment="1">
      <alignment horizontal="center" vertical="center"/>
    </xf>
    <xf numFmtId="0" fontId="18" fillId="0" borderId="37" xfId="21" applyFont="1" applyBorder="1" applyAlignment="1">
      <alignment horizontal="center" vertical="center"/>
    </xf>
    <xf numFmtId="0" fontId="18" fillId="0" borderId="38" xfId="21" applyFont="1" applyBorder="1" applyAlignment="1">
      <alignment horizontal="center" vertical="center"/>
    </xf>
    <xf numFmtId="0" fontId="20" fillId="16" borderId="48" xfId="21" applyFont="1" applyFill="1" applyBorder="1" applyAlignment="1">
      <alignment horizontal="center" vertical="center" textRotation="90" wrapText="1"/>
    </xf>
    <xf numFmtId="0" fontId="20" fillId="16" borderId="48"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420">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2</xdr:col>
      <xdr:colOff>3384551</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3"/>
  <sheetViews>
    <sheetView tabSelected="1" view="pageBreakPreview" zoomScale="30" zoomScaleNormal="70" zoomScaleSheetLayoutView="30" zoomScalePageLayoutView="70" workbookViewId="0">
      <pane ySplit="1" topLeftCell="A2" activePane="bottomLeft" state="frozen"/>
      <selection pane="bottomLeft" activeCell="D9" sqref="D9:D12"/>
    </sheetView>
  </sheetViews>
  <sheetFormatPr baseColWidth="10" defaultColWidth="9.140625" defaultRowHeight="12.75"/>
  <cols>
    <col min="1" max="1" width="10.140625" style="103" bestFit="1" customWidth="1"/>
    <col min="2" max="2" width="9.42578125" style="94" bestFit="1" customWidth="1"/>
    <col min="3" max="3" width="76.42578125" style="1" customWidth="1"/>
    <col min="4" max="4" width="37.85546875" style="1" customWidth="1"/>
    <col min="5" max="5" width="6" style="1" customWidth="1"/>
    <col min="6" max="6" width="5.85546875" style="1" customWidth="1"/>
    <col min="7" max="7" width="5.5703125" style="1" customWidth="1"/>
    <col min="8" max="8" width="23.140625" style="1" bestFit="1" customWidth="1"/>
    <col min="9" max="9" width="14.5703125" style="1" bestFit="1" customWidth="1"/>
    <col min="10" max="10" width="10.140625" style="1" bestFit="1" customWidth="1"/>
    <col min="11" max="11" width="12.85546875" style="1" customWidth="1"/>
    <col min="12" max="12" width="17.7109375" style="1" customWidth="1"/>
    <col min="13" max="13" width="6.140625" style="1" customWidth="1"/>
    <col min="14" max="14" width="6.28515625" style="1" customWidth="1"/>
    <col min="15" max="15" width="6" style="1" customWidth="1"/>
    <col min="16" max="16" width="7" style="1" customWidth="1"/>
    <col min="17" max="17" width="6.42578125" style="1" customWidth="1"/>
    <col min="18" max="18" width="6.28515625" style="1" customWidth="1"/>
    <col min="19" max="19" width="8.5703125" style="1" customWidth="1"/>
    <col min="20" max="20" width="7.140625" style="1" customWidth="1"/>
    <col min="21" max="21" width="3.7109375" style="1" bestFit="1" customWidth="1"/>
    <col min="22" max="22" width="4.42578125" style="1" bestFit="1" customWidth="1"/>
    <col min="23" max="24" width="3.85546875" style="1" bestFit="1" customWidth="1"/>
    <col min="25" max="25" width="24.5703125" style="1" bestFit="1" customWidth="1"/>
    <col min="26" max="26" width="49.85546875" style="1" bestFit="1" customWidth="1"/>
    <col min="27" max="28" width="6.85546875" style="1" bestFit="1" customWidth="1"/>
    <col min="29" max="29" width="31.5703125" style="1" customWidth="1"/>
    <col min="30" max="30" width="93.7109375" style="1" customWidth="1"/>
    <col min="31" max="31" width="20.42578125" style="1" bestFit="1" customWidth="1"/>
    <col min="32" max="276" width="11.42578125" style="1" customWidth="1"/>
    <col min="277" max="16384" width="9.140625" style="1"/>
  </cols>
  <sheetData>
    <row r="1" spans="1:32" s="91" customFormat="1" ht="124.5" customHeight="1">
      <c r="A1" s="153"/>
      <c r="B1" s="154"/>
      <c r="C1" s="90"/>
      <c r="D1" s="90"/>
      <c r="E1" s="90"/>
      <c r="F1" s="90"/>
      <c r="G1" s="163" t="s">
        <v>202</v>
      </c>
      <c r="H1" s="163"/>
      <c r="I1" s="163"/>
      <c r="J1" s="163"/>
      <c r="K1" s="163"/>
      <c r="L1" s="163"/>
      <c r="M1" s="163"/>
      <c r="N1" s="163"/>
      <c r="O1" s="163"/>
      <c r="P1" s="163"/>
      <c r="Q1" s="163"/>
      <c r="R1" s="163"/>
      <c r="S1" s="163"/>
      <c r="T1" s="163"/>
      <c r="U1" s="163"/>
      <c r="V1" s="163"/>
      <c r="W1" s="163"/>
      <c r="X1" s="163"/>
      <c r="Y1" s="163"/>
      <c r="Z1" s="163"/>
      <c r="AA1" s="163"/>
      <c r="AB1" s="163"/>
      <c r="AC1" s="164"/>
      <c r="AD1" s="152" t="s">
        <v>203</v>
      </c>
      <c r="AE1" s="152"/>
    </row>
    <row r="2" spans="1:32" s="8" customFormat="1" ht="21.75" customHeight="1">
      <c r="A2" s="155" t="s">
        <v>204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4"/>
    </row>
    <row r="3" spans="1:32" s="8" customFormat="1" ht="21.75" customHeight="1">
      <c r="A3" s="155" t="s">
        <v>205</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9"/>
    </row>
    <row r="4" spans="1:32" s="8" customFormat="1" ht="21.75" customHeight="1">
      <c r="A4" s="155" t="s">
        <v>440</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4"/>
    </row>
    <row r="5" spans="1:32" s="8" customFormat="1" ht="21.75" customHeight="1">
      <c r="A5" s="165"/>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7"/>
      <c r="AF5" s="4"/>
    </row>
    <row r="6" spans="1:32" s="8" customFormat="1" ht="21.75" customHeight="1">
      <c r="A6" s="157" t="s">
        <v>0</v>
      </c>
      <c r="B6" s="159" t="s">
        <v>1</v>
      </c>
      <c r="C6" s="159" t="s">
        <v>2</v>
      </c>
      <c r="D6" s="159" t="s">
        <v>3</v>
      </c>
      <c r="E6" s="159" t="s">
        <v>4</v>
      </c>
      <c r="F6" s="160" t="s">
        <v>5</v>
      </c>
      <c r="G6" s="160"/>
      <c r="H6" s="160"/>
      <c r="I6" s="159" t="s">
        <v>6</v>
      </c>
      <c r="J6" s="161" t="s">
        <v>7</v>
      </c>
      <c r="K6" s="161"/>
      <c r="L6" s="161"/>
      <c r="M6" s="160" t="s">
        <v>8</v>
      </c>
      <c r="N6" s="160"/>
      <c r="O6" s="160"/>
      <c r="P6" s="160"/>
      <c r="Q6" s="160"/>
      <c r="R6" s="160"/>
      <c r="S6" s="160"/>
      <c r="T6" s="13" t="s">
        <v>9</v>
      </c>
      <c r="U6" s="169" t="s">
        <v>10</v>
      </c>
      <c r="V6" s="169"/>
      <c r="W6" s="169"/>
      <c r="X6" s="169"/>
      <c r="Y6" s="169"/>
      <c r="Z6" s="169"/>
      <c r="AA6" s="170" t="s">
        <v>11</v>
      </c>
      <c r="AB6" s="170"/>
      <c r="AC6" s="170"/>
      <c r="AD6" s="170"/>
      <c r="AE6" s="171"/>
      <c r="AF6" s="4"/>
    </row>
    <row r="7" spans="1:32" s="8" customFormat="1" ht="21.75" customHeight="1">
      <c r="A7" s="158"/>
      <c r="B7" s="139"/>
      <c r="C7" s="139"/>
      <c r="D7" s="139"/>
      <c r="E7" s="139"/>
      <c r="F7" s="139" t="s">
        <v>12</v>
      </c>
      <c r="G7" s="139" t="s">
        <v>13</v>
      </c>
      <c r="H7" s="139" t="s">
        <v>14</v>
      </c>
      <c r="I7" s="139"/>
      <c r="J7" s="139" t="s">
        <v>15</v>
      </c>
      <c r="K7" s="139" t="s">
        <v>16</v>
      </c>
      <c r="L7" s="139" t="s">
        <v>17</v>
      </c>
      <c r="M7" s="139" t="s">
        <v>18</v>
      </c>
      <c r="N7" s="139" t="s">
        <v>19</v>
      </c>
      <c r="O7" s="139" t="s">
        <v>20</v>
      </c>
      <c r="P7" s="139" t="s">
        <v>21</v>
      </c>
      <c r="Q7" s="139" t="s">
        <v>22</v>
      </c>
      <c r="R7" s="139" t="s">
        <v>23</v>
      </c>
      <c r="S7" s="139" t="s">
        <v>24</v>
      </c>
      <c r="T7" s="139" t="s">
        <v>25</v>
      </c>
      <c r="U7" s="168" t="s">
        <v>26</v>
      </c>
      <c r="V7" s="168"/>
      <c r="W7" s="168"/>
      <c r="X7" s="168"/>
      <c r="Y7" s="139" t="s">
        <v>27</v>
      </c>
      <c r="Z7" s="139" t="s">
        <v>28</v>
      </c>
      <c r="AA7" s="139" t="s">
        <v>29</v>
      </c>
      <c r="AB7" s="139" t="s">
        <v>30</v>
      </c>
      <c r="AC7" s="139" t="s">
        <v>31</v>
      </c>
      <c r="AD7" s="139" t="s">
        <v>32</v>
      </c>
      <c r="AE7" s="162" t="s">
        <v>33</v>
      </c>
      <c r="AF7" s="9"/>
    </row>
    <row r="8" spans="1:32" s="8" customFormat="1" ht="98.25" customHeight="1">
      <c r="A8" s="158"/>
      <c r="B8" s="139"/>
      <c r="C8" s="139"/>
      <c r="D8" s="139"/>
      <c r="E8" s="139"/>
      <c r="F8" s="139"/>
      <c r="G8" s="139"/>
      <c r="H8" s="139"/>
      <c r="I8" s="139"/>
      <c r="J8" s="139"/>
      <c r="K8" s="139"/>
      <c r="L8" s="139"/>
      <c r="M8" s="139"/>
      <c r="N8" s="139"/>
      <c r="O8" s="139"/>
      <c r="P8" s="139"/>
      <c r="Q8" s="139"/>
      <c r="R8" s="139"/>
      <c r="S8" s="139"/>
      <c r="T8" s="139"/>
      <c r="U8" s="14" t="s">
        <v>34</v>
      </c>
      <c r="V8" s="14" t="s">
        <v>35</v>
      </c>
      <c r="W8" s="14" t="s">
        <v>36</v>
      </c>
      <c r="X8" s="14" t="s">
        <v>37</v>
      </c>
      <c r="Y8" s="139"/>
      <c r="Z8" s="139"/>
      <c r="AA8" s="139"/>
      <c r="AB8" s="139"/>
      <c r="AC8" s="139"/>
      <c r="AD8" s="139"/>
      <c r="AE8" s="162"/>
      <c r="AF8" s="9"/>
    </row>
    <row r="9" spans="1:32" s="8" customFormat="1" ht="90.75" customHeight="1">
      <c r="A9" s="172" t="s">
        <v>206</v>
      </c>
      <c r="B9" s="175" t="s">
        <v>214</v>
      </c>
      <c r="C9" s="176" t="s">
        <v>221</v>
      </c>
      <c r="D9" s="177" t="s">
        <v>222</v>
      </c>
      <c r="E9" s="140" t="s">
        <v>223</v>
      </c>
      <c r="F9" s="105" t="s">
        <v>224</v>
      </c>
      <c r="G9" s="105" t="s">
        <v>225</v>
      </c>
      <c r="H9" s="105" t="s">
        <v>226</v>
      </c>
      <c r="I9" s="105" t="s">
        <v>227</v>
      </c>
      <c r="J9" s="105" t="s">
        <v>229</v>
      </c>
      <c r="K9" s="105" t="s">
        <v>229</v>
      </c>
      <c r="L9" s="105" t="s">
        <v>274</v>
      </c>
      <c r="M9" s="105">
        <v>6</v>
      </c>
      <c r="N9" s="105">
        <v>3</v>
      </c>
      <c r="O9" s="105">
        <f t="shared" ref="O9:O18" si="0">IF(OR(M9="",N9=""),"",IF((M9*N9=0),"N/A",M9*N9))</f>
        <v>18</v>
      </c>
      <c r="P9" s="105" t="str">
        <f t="shared" ref="P9:P18" si="1">IF(O9="","",IF(ISTEXT(O9),"N/A",IF(OR(O9=2,O9=4),"Bajo",IF(OR(O9=6,O9=8),"Medio",IF(OR(O9=10,O9=12,O9=18,O9=20),"Alto",IF(OR(O9=24,O9=30,O9=40),"Muy Alto","Error"))))))</f>
        <v>Alto</v>
      </c>
      <c r="Q9" s="105">
        <v>25</v>
      </c>
      <c r="R9" s="105">
        <f t="shared" ref="R9:R11" si="2">IF(OR(Q9="",O9=""),"",IF(ISTEXT(O9),"N/A",O9*Q9))</f>
        <v>450</v>
      </c>
      <c r="S9" s="106" t="str">
        <f t="shared" ref="S9:S18" si="3">IF(R9="","",IF(ISTEXT(R9),"IV",IF(R9=20,"IV",IF(AND(R9&gt;=40,R9&lt;=120),"III",IF(AND(R9&gt;=150,R9&lt;=500),"II",IF(AND(R9&gt;=600,R9&lt;=4000),"I","Error"))))))</f>
        <v>II</v>
      </c>
      <c r="T9" s="105" t="str">
        <f t="shared" ref="T9:T23" si="4">IF(S9="","",IF(OR(S9="IV",S9="III"),"Aceptable",IF(S9="II","No Aceptable o Aceptable con controles",IF(S9="I","No Aceptable","Error"))))</f>
        <v>No Aceptable o Aceptable con controles</v>
      </c>
      <c r="U9" s="149">
        <v>0</v>
      </c>
      <c r="V9" s="149">
        <v>2</v>
      </c>
      <c r="W9" s="149">
        <v>0</v>
      </c>
      <c r="X9" s="149">
        <f>U9+V9+W9</f>
        <v>2</v>
      </c>
      <c r="Y9" s="105" t="s">
        <v>275</v>
      </c>
      <c r="Z9" s="107" t="s">
        <v>251</v>
      </c>
      <c r="AA9" s="105" t="s">
        <v>229</v>
      </c>
      <c r="AB9" s="105" t="s">
        <v>229</v>
      </c>
      <c r="AC9" s="105" t="s">
        <v>229</v>
      </c>
      <c r="AD9" s="108" t="s">
        <v>276</v>
      </c>
      <c r="AE9" s="109" t="s">
        <v>229</v>
      </c>
      <c r="AF9" s="9"/>
    </row>
    <row r="10" spans="1:32" s="8" customFormat="1" ht="90.75" customHeight="1">
      <c r="A10" s="173"/>
      <c r="B10" s="175"/>
      <c r="C10" s="176"/>
      <c r="D10" s="178"/>
      <c r="E10" s="141"/>
      <c r="F10" s="105" t="s">
        <v>230</v>
      </c>
      <c r="G10" s="110" t="s">
        <v>231</v>
      </c>
      <c r="H10" s="110" t="s">
        <v>235</v>
      </c>
      <c r="I10" s="110" t="s">
        <v>236</v>
      </c>
      <c r="J10" s="110" t="s">
        <v>277</v>
      </c>
      <c r="K10" s="110" t="s">
        <v>279</v>
      </c>
      <c r="L10" s="110" t="s">
        <v>278</v>
      </c>
      <c r="M10" s="105">
        <v>2</v>
      </c>
      <c r="N10" s="105">
        <v>2</v>
      </c>
      <c r="O10" s="105">
        <f t="shared" si="0"/>
        <v>4</v>
      </c>
      <c r="P10" s="105" t="str">
        <f t="shared" si="1"/>
        <v>Bajo</v>
      </c>
      <c r="Q10" s="105">
        <v>25</v>
      </c>
      <c r="R10" s="105">
        <f t="shared" si="2"/>
        <v>100</v>
      </c>
      <c r="S10" s="106" t="str">
        <f t="shared" si="3"/>
        <v>III</v>
      </c>
      <c r="T10" s="105" t="str">
        <f t="shared" si="4"/>
        <v>Aceptable</v>
      </c>
      <c r="U10" s="189"/>
      <c r="V10" s="189"/>
      <c r="W10" s="189"/>
      <c r="X10" s="189"/>
      <c r="Y10" s="105" t="s">
        <v>244</v>
      </c>
      <c r="Z10" s="107" t="s">
        <v>280</v>
      </c>
      <c r="AA10" s="105" t="s">
        <v>229</v>
      </c>
      <c r="AB10" s="105" t="s">
        <v>229</v>
      </c>
      <c r="AC10" s="105" t="s">
        <v>281</v>
      </c>
      <c r="AD10" s="108" t="s">
        <v>282</v>
      </c>
      <c r="AE10" s="109" t="s">
        <v>229</v>
      </c>
      <c r="AF10" s="9"/>
    </row>
    <row r="11" spans="1:32" s="8" customFormat="1" ht="90.75" customHeight="1">
      <c r="A11" s="173"/>
      <c r="B11" s="175"/>
      <c r="C11" s="176"/>
      <c r="D11" s="178"/>
      <c r="E11" s="141"/>
      <c r="F11" s="105" t="s">
        <v>230</v>
      </c>
      <c r="G11" s="105" t="s">
        <v>249</v>
      </c>
      <c r="H11" s="105" t="s">
        <v>232</v>
      </c>
      <c r="I11" s="105" t="s">
        <v>250</v>
      </c>
      <c r="J11" s="105" t="s">
        <v>277</v>
      </c>
      <c r="K11" s="105" t="s">
        <v>252</v>
      </c>
      <c r="L11" s="105" t="s">
        <v>234</v>
      </c>
      <c r="M11" s="105">
        <v>2</v>
      </c>
      <c r="N11" s="105">
        <v>2</v>
      </c>
      <c r="O11" s="105">
        <f t="shared" si="0"/>
        <v>4</v>
      </c>
      <c r="P11" s="105" t="str">
        <f t="shared" si="1"/>
        <v>Bajo</v>
      </c>
      <c r="Q11" s="105">
        <v>25</v>
      </c>
      <c r="R11" s="105">
        <f t="shared" si="2"/>
        <v>100</v>
      </c>
      <c r="S11" s="106" t="str">
        <f t="shared" si="3"/>
        <v>III</v>
      </c>
      <c r="T11" s="105" t="str">
        <f t="shared" si="4"/>
        <v>Aceptable</v>
      </c>
      <c r="U11" s="189"/>
      <c r="V11" s="189"/>
      <c r="W11" s="189"/>
      <c r="X11" s="189"/>
      <c r="Y11" s="105" t="s">
        <v>253</v>
      </c>
      <c r="Z11" s="107" t="s">
        <v>280</v>
      </c>
      <c r="AA11" s="111" t="s">
        <v>229</v>
      </c>
      <c r="AB11" s="105" t="s">
        <v>229</v>
      </c>
      <c r="AC11" s="105" t="s">
        <v>281</v>
      </c>
      <c r="AD11" s="108" t="s">
        <v>282</v>
      </c>
      <c r="AE11" s="109" t="s">
        <v>229</v>
      </c>
      <c r="AF11" s="9"/>
    </row>
    <row r="12" spans="1:32" s="8" customFormat="1" ht="103.5" customHeight="1">
      <c r="A12" s="173"/>
      <c r="B12" s="175"/>
      <c r="C12" s="176"/>
      <c r="D12" s="179"/>
      <c r="E12" s="142"/>
      <c r="F12" s="105" t="s">
        <v>152</v>
      </c>
      <c r="G12" s="105" t="s">
        <v>237</v>
      </c>
      <c r="H12" s="105" t="s">
        <v>238</v>
      </c>
      <c r="I12" s="105" t="s">
        <v>239</v>
      </c>
      <c r="J12" s="105" t="s">
        <v>228</v>
      </c>
      <c r="K12" s="105" t="s">
        <v>229</v>
      </c>
      <c r="L12" s="105" t="s">
        <v>283</v>
      </c>
      <c r="M12" s="105">
        <v>2</v>
      </c>
      <c r="N12" s="105">
        <v>3</v>
      </c>
      <c r="O12" s="105">
        <f t="shared" si="0"/>
        <v>6</v>
      </c>
      <c r="P12" s="105" t="str">
        <f t="shared" si="1"/>
        <v>Medio</v>
      </c>
      <c r="Q12" s="105">
        <v>10</v>
      </c>
      <c r="R12" s="105">
        <f t="shared" ref="R12:R20" si="5">IF(OR(Q12="",O12=""),"",IF(ISTEXT(O12),"N/A",O12*Q12))</f>
        <v>60</v>
      </c>
      <c r="S12" s="106" t="str">
        <f t="shared" si="3"/>
        <v>III</v>
      </c>
      <c r="T12" s="105" t="str">
        <f t="shared" si="4"/>
        <v>Aceptable</v>
      </c>
      <c r="U12" s="150"/>
      <c r="V12" s="150"/>
      <c r="W12" s="150"/>
      <c r="X12" s="150"/>
      <c r="Y12" s="105" t="s">
        <v>242</v>
      </c>
      <c r="Z12" s="107" t="s">
        <v>432</v>
      </c>
      <c r="AA12" s="105" t="s">
        <v>229</v>
      </c>
      <c r="AB12" s="105" t="s">
        <v>229</v>
      </c>
      <c r="AC12" s="105" t="s">
        <v>229</v>
      </c>
      <c r="AD12" s="105" t="s">
        <v>284</v>
      </c>
      <c r="AE12" s="105" t="s">
        <v>229</v>
      </c>
      <c r="AF12" s="9"/>
    </row>
    <row r="13" spans="1:32" s="10" customFormat="1" ht="150" customHeight="1">
      <c r="A13" s="173"/>
      <c r="B13" s="172" t="s">
        <v>215</v>
      </c>
      <c r="C13" s="149" t="s">
        <v>247</v>
      </c>
      <c r="D13" s="149" t="s">
        <v>248</v>
      </c>
      <c r="E13" s="140" t="s">
        <v>223</v>
      </c>
      <c r="F13" s="105" t="s">
        <v>230</v>
      </c>
      <c r="G13" s="105" t="s">
        <v>249</v>
      </c>
      <c r="H13" s="105" t="s">
        <v>232</v>
      </c>
      <c r="I13" s="105" t="s">
        <v>250</v>
      </c>
      <c r="J13" s="105" t="s">
        <v>233</v>
      </c>
      <c r="K13" s="105" t="s">
        <v>252</v>
      </c>
      <c r="L13" s="105" t="s">
        <v>234</v>
      </c>
      <c r="M13" s="105">
        <v>2</v>
      </c>
      <c r="N13" s="105">
        <v>2</v>
      </c>
      <c r="O13" s="105">
        <f t="shared" si="0"/>
        <v>4</v>
      </c>
      <c r="P13" s="105" t="str">
        <f t="shared" si="1"/>
        <v>Bajo</v>
      </c>
      <c r="Q13" s="105">
        <v>25</v>
      </c>
      <c r="R13" s="105">
        <f t="shared" si="5"/>
        <v>100</v>
      </c>
      <c r="S13" s="106" t="str">
        <f t="shared" si="3"/>
        <v>III</v>
      </c>
      <c r="T13" s="105" t="str">
        <f t="shared" si="4"/>
        <v>Aceptable</v>
      </c>
      <c r="U13" s="146">
        <v>9</v>
      </c>
      <c r="V13" s="146">
        <v>2</v>
      </c>
      <c r="W13" s="146"/>
      <c r="X13" s="146">
        <f>U13+V13</f>
        <v>11</v>
      </c>
      <c r="Y13" s="105" t="s">
        <v>253</v>
      </c>
      <c r="Z13" s="107" t="s">
        <v>280</v>
      </c>
      <c r="AA13" s="111" t="s">
        <v>229</v>
      </c>
      <c r="AB13" s="105" t="s">
        <v>229</v>
      </c>
      <c r="AC13" s="105" t="s">
        <v>245</v>
      </c>
      <c r="AD13" s="105" t="s">
        <v>254</v>
      </c>
      <c r="AE13" s="105" t="s">
        <v>229</v>
      </c>
      <c r="AF13" s="2"/>
    </row>
    <row r="14" spans="1:32" s="10" customFormat="1" ht="152.25" customHeight="1">
      <c r="A14" s="173"/>
      <c r="B14" s="180"/>
      <c r="C14" s="150"/>
      <c r="D14" s="150"/>
      <c r="E14" s="142"/>
      <c r="F14" s="105" t="s">
        <v>152</v>
      </c>
      <c r="G14" s="105" t="s">
        <v>237</v>
      </c>
      <c r="H14" s="105" t="s">
        <v>255</v>
      </c>
      <c r="I14" s="105" t="s">
        <v>256</v>
      </c>
      <c r="J14" s="105" t="s">
        <v>228</v>
      </c>
      <c r="K14" s="105" t="s">
        <v>240</v>
      </c>
      <c r="L14" s="105" t="s">
        <v>241</v>
      </c>
      <c r="M14" s="105">
        <v>2</v>
      </c>
      <c r="N14" s="105">
        <v>3</v>
      </c>
      <c r="O14" s="105">
        <f t="shared" si="0"/>
        <v>6</v>
      </c>
      <c r="P14" s="105" t="str">
        <f t="shared" si="1"/>
        <v>Medio</v>
      </c>
      <c r="Q14" s="105">
        <v>10</v>
      </c>
      <c r="R14" s="105">
        <f t="shared" si="5"/>
        <v>60</v>
      </c>
      <c r="S14" s="106" t="str">
        <f t="shared" si="3"/>
        <v>III</v>
      </c>
      <c r="T14" s="105" t="str">
        <f t="shared" si="4"/>
        <v>Aceptable</v>
      </c>
      <c r="U14" s="148"/>
      <c r="V14" s="148"/>
      <c r="W14" s="148"/>
      <c r="X14" s="148"/>
      <c r="Y14" s="105" t="s">
        <v>242</v>
      </c>
      <c r="Z14" s="107" t="s">
        <v>432</v>
      </c>
      <c r="AA14" s="105" t="s">
        <v>229</v>
      </c>
      <c r="AB14" s="105" t="s">
        <v>229</v>
      </c>
      <c r="AC14" s="105" t="s">
        <v>229</v>
      </c>
      <c r="AD14" s="105" t="s">
        <v>257</v>
      </c>
      <c r="AE14" s="105" t="s">
        <v>229</v>
      </c>
      <c r="AF14" s="2"/>
    </row>
    <row r="15" spans="1:32" s="10" customFormat="1" ht="98.25" customHeight="1">
      <c r="A15" s="173"/>
      <c r="B15" s="181" t="s">
        <v>220</v>
      </c>
      <c r="C15" s="176" t="s">
        <v>258</v>
      </c>
      <c r="D15" s="177" t="s">
        <v>246</v>
      </c>
      <c r="E15" s="140" t="s">
        <v>223</v>
      </c>
      <c r="F15" s="105" t="s">
        <v>259</v>
      </c>
      <c r="G15" s="105" t="s">
        <v>260</v>
      </c>
      <c r="H15" s="105" t="s">
        <v>261</v>
      </c>
      <c r="I15" s="105" t="s">
        <v>262</v>
      </c>
      <c r="J15" s="105" t="s">
        <v>263</v>
      </c>
      <c r="K15" s="105" t="s">
        <v>264</v>
      </c>
      <c r="L15" s="105" t="s">
        <v>265</v>
      </c>
      <c r="M15" s="105">
        <v>2</v>
      </c>
      <c r="N15" s="105">
        <v>1</v>
      </c>
      <c r="O15" s="105">
        <f t="shared" si="0"/>
        <v>2</v>
      </c>
      <c r="P15" s="105" t="str">
        <f t="shared" si="1"/>
        <v>Bajo</v>
      </c>
      <c r="Q15" s="105">
        <v>10</v>
      </c>
      <c r="R15" s="105">
        <f t="shared" si="5"/>
        <v>20</v>
      </c>
      <c r="S15" s="106" t="str">
        <f t="shared" si="3"/>
        <v>IV</v>
      </c>
      <c r="T15" s="105" t="str">
        <f t="shared" si="4"/>
        <v>Aceptable</v>
      </c>
      <c r="U15" s="149">
        <v>9</v>
      </c>
      <c r="V15" s="146"/>
      <c r="W15" s="146"/>
      <c r="X15" s="177">
        <f>U15</f>
        <v>9</v>
      </c>
      <c r="Y15" s="105" t="s">
        <v>266</v>
      </c>
      <c r="Z15" s="107" t="s">
        <v>433</v>
      </c>
      <c r="AA15" s="105" t="s">
        <v>229</v>
      </c>
      <c r="AB15" s="105" t="s">
        <v>229</v>
      </c>
      <c r="AC15" s="105" t="s">
        <v>229</v>
      </c>
      <c r="AD15" s="105" t="s">
        <v>267</v>
      </c>
      <c r="AE15" s="105" t="s">
        <v>285</v>
      </c>
      <c r="AF15" s="2"/>
    </row>
    <row r="16" spans="1:32" s="10" customFormat="1" ht="90.75" customHeight="1">
      <c r="A16" s="173"/>
      <c r="B16" s="182"/>
      <c r="C16" s="176"/>
      <c r="D16" s="179"/>
      <c r="E16" s="142"/>
      <c r="F16" s="105" t="s">
        <v>269</v>
      </c>
      <c r="G16" s="105" t="s">
        <v>231</v>
      </c>
      <c r="H16" s="105" t="s">
        <v>270</v>
      </c>
      <c r="I16" s="105" t="s">
        <v>236</v>
      </c>
      <c r="J16" s="105" t="s">
        <v>271</v>
      </c>
      <c r="K16" s="105" t="s">
        <v>272</v>
      </c>
      <c r="L16" s="105" t="s">
        <v>234</v>
      </c>
      <c r="M16" s="105">
        <v>2</v>
      </c>
      <c r="N16" s="105">
        <v>2</v>
      </c>
      <c r="O16" s="105">
        <f t="shared" si="0"/>
        <v>4</v>
      </c>
      <c r="P16" s="105" t="str">
        <f t="shared" si="1"/>
        <v>Bajo</v>
      </c>
      <c r="Q16" s="105">
        <v>10</v>
      </c>
      <c r="R16" s="105">
        <f t="shared" si="5"/>
        <v>40</v>
      </c>
      <c r="S16" s="106" t="str">
        <f t="shared" si="3"/>
        <v>III</v>
      </c>
      <c r="T16" s="105" t="str">
        <f t="shared" si="4"/>
        <v>Aceptable</v>
      </c>
      <c r="U16" s="150"/>
      <c r="V16" s="148"/>
      <c r="W16" s="148"/>
      <c r="X16" s="179"/>
      <c r="Y16" s="105" t="s">
        <v>244</v>
      </c>
      <c r="Z16" s="107" t="s">
        <v>280</v>
      </c>
      <c r="AA16" s="105" t="s">
        <v>229</v>
      </c>
      <c r="AB16" s="105" t="s">
        <v>229</v>
      </c>
      <c r="AC16" s="105" t="s">
        <v>245</v>
      </c>
      <c r="AD16" s="105" t="s">
        <v>273</v>
      </c>
      <c r="AE16" s="105" t="s">
        <v>229</v>
      </c>
      <c r="AF16" s="2"/>
    </row>
    <row r="17" spans="1:32" s="10" customFormat="1" ht="87.75" customHeight="1">
      <c r="A17" s="173"/>
      <c r="B17" s="181" t="s">
        <v>217</v>
      </c>
      <c r="C17" s="177" t="s">
        <v>286</v>
      </c>
      <c r="D17" s="177" t="s">
        <v>287</v>
      </c>
      <c r="E17" s="140" t="s">
        <v>223</v>
      </c>
      <c r="F17" s="105" t="s">
        <v>152</v>
      </c>
      <c r="G17" s="105" t="s">
        <v>237</v>
      </c>
      <c r="H17" s="105" t="s">
        <v>238</v>
      </c>
      <c r="I17" s="105" t="s">
        <v>239</v>
      </c>
      <c r="J17" s="105" t="s">
        <v>228</v>
      </c>
      <c r="K17" s="105" t="s">
        <v>229</v>
      </c>
      <c r="L17" s="105" t="s">
        <v>283</v>
      </c>
      <c r="M17" s="105">
        <v>2</v>
      </c>
      <c r="N17" s="105">
        <v>3</v>
      </c>
      <c r="O17" s="105">
        <f t="shared" si="0"/>
        <v>6</v>
      </c>
      <c r="P17" s="105" t="str">
        <f t="shared" si="1"/>
        <v>Medio</v>
      </c>
      <c r="Q17" s="105">
        <v>10</v>
      </c>
      <c r="R17" s="105">
        <f t="shared" si="5"/>
        <v>60</v>
      </c>
      <c r="S17" s="106" t="str">
        <f t="shared" si="3"/>
        <v>III</v>
      </c>
      <c r="T17" s="105" t="str">
        <f t="shared" si="4"/>
        <v>Aceptable</v>
      </c>
      <c r="U17" s="140">
        <v>7</v>
      </c>
      <c r="V17" s="140">
        <v>2</v>
      </c>
      <c r="W17" s="140"/>
      <c r="X17" s="140">
        <f>U17+V17</f>
        <v>9</v>
      </c>
      <c r="Y17" s="105" t="s">
        <v>242</v>
      </c>
      <c r="Z17" s="107" t="s">
        <v>432</v>
      </c>
      <c r="AA17" s="105" t="s">
        <v>229</v>
      </c>
      <c r="AB17" s="105" t="s">
        <v>229</v>
      </c>
      <c r="AC17" s="105" t="s">
        <v>229</v>
      </c>
      <c r="AD17" s="105" t="s">
        <v>257</v>
      </c>
      <c r="AE17" s="105" t="s">
        <v>229</v>
      </c>
      <c r="AF17" s="2"/>
    </row>
    <row r="18" spans="1:32" s="10" customFormat="1" ht="87.75" customHeight="1">
      <c r="A18" s="173"/>
      <c r="B18" s="183"/>
      <c r="C18" s="178"/>
      <c r="D18" s="178"/>
      <c r="E18" s="141"/>
      <c r="F18" s="105" t="s">
        <v>152</v>
      </c>
      <c r="G18" s="105" t="s">
        <v>289</v>
      </c>
      <c r="H18" s="105" t="s">
        <v>290</v>
      </c>
      <c r="I18" s="105" t="s">
        <v>291</v>
      </c>
      <c r="J18" s="105" t="s">
        <v>228</v>
      </c>
      <c r="K18" s="105" t="s">
        <v>229</v>
      </c>
      <c r="L18" s="105" t="s">
        <v>240</v>
      </c>
      <c r="M18" s="105">
        <v>2</v>
      </c>
      <c r="N18" s="105">
        <v>3</v>
      </c>
      <c r="O18" s="105">
        <f t="shared" si="0"/>
        <v>6</v>
      </c>
      <c r="P18" s="105" t="str">
        <f t="shared" si="1"/>
        <v>Medio</v>
      </c>
      <c r="Q18" s="105">
        <v>10</v>
      </c>
      <c r="R18" s="105">
        <f t="shared" si="5"/>
        <v>60</v>
      </c>
      <c r="S18" s="106" t="str">
        <f t="shared" si="3"/>
        <v>III</v>
      </c>
      <c r="T18" s="105" t="str">
        <f t="shared" si="4"/>
        <v>Aceptable</v>
      </c>
      <c r="U18" s="141"/>
      <c r="V18" s="141"/>
      <c r="W18" s="141"/>
      <c r="X18" s="141"/>
      <c r="Y18" s="105" t="s">
        <v>292</v>
      </c>
      <c r="Z18" s="107" t="s">
        <v>432</v>
      </c>
      <c r="AA18" s="105" t="s">
        <v>229</v>
      </c>
      <c r="AB18" s="105" t="s">
        <v>229</v>
      </c>
      <c r="AC18" s="105" t="s">
        <v>229</v>
      </c>
      <c r="AD18" s="105" t="s">
        <v>257</v>
      </c>
      <c r="AE18" s="105" t="s">
        <v>229</v>
      </c>
      <c r="AF18" s="2"/>
    </row>
    <row r="19" spans="1:32" s="10" customFormat="1" ht="72.75" customHeight="1">
      <c r="A19" s="173"/>
      <c r="B19" s="183"/>
      <c r="C19" s="178"/>
      <c r="D19" s="178"/>
      <c r="E19" s="141"/>
      <c r="F19" s="105" t="s">
        <v>230</v>
      </c>
      <c r="G19" s="110" t="s">
        <v>231</v>
      </c>
      <c r="H19" s="110" t="s">
        <v>235</v>
      </c>
      <c r="I19" s="110" t="s">
        <v>236</v>
      </c>
      <c r="J19" s="110" t="s">
        <v>277</v>
      </c>
      <c r="K19" s="110" t="s">
        <v>279</v>
      </c>
      <c r="L19" s="110" t="s">
        <v>278</v>
      </c>
      <c r="M19" s="105">
        <v>2</v>
      </c>
      <c r="N19" s="105">
        <v>2</v>
      </c>
      <c r="O19" s="105">
        <f t="shared" ref="O19:O21" si="6">IF(OR(M19="",N19=""),"",IF((M19*N19=0),"N/A",M19*N19))</f>
        <v>4</v>
      </c>
      <c r="P19" s="105" t="str">
        <f t="shared" ref="P19:P29" si="7">IF(O19="","",IF(ISTEXT(O19),"N/A",IF(OR(O19=2,O19=4),"Bajo",IF(OR(O19=6,O19=8),"Medio",IF(OR(O19=10,O19=12,O19=18,O19=20),"Alto",IF(OR(O19=24,O19=30,O19=40),"Muy Alto","Error"))))))</f>
        <v>Bajo</v>
      </c>
      <c r="Q19" s="105">
        <v>25</v>
      </c>
      <c r="R19" s="105">
        <f t="shared" si="5"/>
        <v>100</v>
      </c>
      <c r="S19" s="106" t="str">
        <f t="shared" ref="S19:S35" si="8">IF(R19="","",IF(ISTEXT(R19),"IV",IF(R19=20,"IV",IF(AND(R19&gt;=40,R19&lt;=120),"III",IF(AND(R19&gt;=150,R19&lt;=500),"II",IF(AND(R19&gt;=600,R19&lt;=4000),"I","Error"))))))</f>
        <v>III</v>
      </c>
      <c r="T19" s="105" t="str">
        <f t="shared" si="4"/>
        <v>Aceptable</v>
      </c>
      <c r="U19" s="141"/>
      <c r="V19" s="141"/>
      <c r="W19" s="141"/>
      <c r="X19" s="141"/>
      <c r="Y19" s="105" t="s">
        <v>244</v>
      </c>
      <c r="Z19" s="107" t="s">
        <v>280</v>
      </c>
      <c r="AA19" s="105" t="s">
        <v>229</v>
      </c>
      <c r="AB19" s="105" t="s">
        <v>229</v>
      </c>
      <c r="AC19" s="105" t="s">
        <v>281</v>
      </c>
      <c r="AD19" s="108" t="s">
        <v>282</v>
      </c>
      <c r="AE19" s="109" t="s">
        <v>229</v>
      </c>
      <c r="AF19" s="2"/>
    </row>
    <row r="20" spans="1:32" s="10" customFormat="1" ht="60" customHeight="1">
      <c r="A20" s="173"/>
      <c r="B20" s="182"/>
      <c r="C20" s="179"/>
      <c r="D20" s="179"/>
      <c r="E20" s="142"/>
      <c r="F20" s="105" t="s">
        <v>230</v>
      </c>
      <c r="G20" s="105" t="s">
        <v>249</v>
      </c>
      <c r="H20" s="105" t="s">
        <v>232</v>
      </c>
      <c r="I20" s="105" t="s">
        <v>250</v>
      </c>
      <c r="J20" s="105" t="s">
        <v>277</v>
      </c>
      <c r="K20" s="105" t="s">
        <v>252</v>
      </c>
      <c r="L20" s="105" t="s">
        <v>234</v>
      </c>
      <c r="M20" s="105">
        <v>2</v>
      </c>
      <c r="N20" s="105">
        <v>2</v>
      </c>
      <c r="O20" s="105">
        <f t="shared" si="6"/>
        <v>4</v>
      </c>
      <c r="P20" s="105" t="str">
        <f t="shared" si="7"/>
        <v>Bajo</v>
      </c>
      <c r="Q20" s="105">
        <v>25</v>
      </c>
      <c r="R20" s="105">
        <f t="shared" si="5"/>
        <v>100</v>
      </c>
      <c r="S20" s="106" t="str">
        <f t="shared" si="8"/>
        <v>III</v>
      </c>
      <c r="T20" s="105" t="str">
        <f t="shared" si="4"/>
        <v>Aceptable</v>
      </c>
      <c r="U20" s="142"/>
      <c r="V20" s="142"/>
      <c r="W20" s="142"/>
      <c r="X20" s="142"/>
      <c r="Y20" s="105" t="s">
        <v>253</v>
      </c>
      <c r="Z20" s="107" t="s">
        <v>280</v>
      </c>
      <c r="AA20" s="111" t="s">
        <v>229</v>
      </c>
      <c r="AB20" s="105" t="s">
        <v>229</v>
      </c>
      <c r="AC20" s="105" t="s">
        <v>281</v>
      </c>
      <c r="AD20" s="108" t="s">
        <v>282</v>
      </c>
      <c r="AE20" s="109" t="s">
        <v>229</v>
      </c>
      <c r="AF20" s="2"/>
    </row>
    <row r="21" spans="1:32" s="10" customFormat="1" ht="114.75" customHeight="1">
      <c r="A21" s="173"/>
      <c r="B21" s="181" t="s">
        <v>218</v>
      </c>
      <c r="C21" s="176" t="s">
        <v>293</v>
      </c>
      <c r="D21" s="176" t="s">
        <v>222</v>
      </c>
      <c r="E21" s="140" t="s">
        <v>223</v>
      </c>
      <c r="F21" s="105" t="s">
        <v>259</v>
      </c>
      <c r="G21" s="105" t="s">
        <v>260</v>
      </c>
      <c r="H21" s="105" t="s">
        <v>261</v>
      </c>
      <c r="I21" s="105" t="s">
        <v>262</v>
      </c>
      <c r="J21" s="105" t="s">
        <v>263</v>
      </c>
      <c r="K21" s="105" t="s">
        <v>264</v>
      </c>
      <c r="L21" s="105" t="s">
        <v>265</v>
      </c>
      <c r="M21" s="105">
        <v>2</v>
      </c>
      <c r="N21" s="105">
        <v>1</v>
      </c>
      <c r="O21" s="105">
        <f t="shared" si="6"/>
        <v>2</v>
      </c>
      <c r="P21" s="105" t="str">
        <f t="shared" si="7"/>
        <v>Bajo</v>
      </c>
      <c r="Q21" s="105">
        <v>10</v>
      </c>
      <c r="R21" s="105">
        <f t="shared" ref="R21:R29" si="9">IF(OR(Q21="",O21=""),"",IF(ISTEXT(O21),"N/A",O21*Q21))</f>
        <v>20</v>
      </c>
      <c r="S21" s="106" t="str">
        <f t="shared" si="8"/>
        <v>IV</v>
      </c>
      <c r="T21" s="105" t="str">
        <f t="shared" si="4"/>
        <v>Aceptable</v>
      </c>
      <c r="U21" s="146">
        <v>25</v>
      </c>
      <c r="V21" s="146"/>
      <c r="W21" s="146"/>
      <c r="X21" s="146">
        <f>U21</f>
        <v>25</v>
      </c>
      <c r="Y21" s="105" t="s">
        <v>266</v>
      </c>
      <c r="Z21" s="107" t="s">
        <v>433</v>
      </c>
      <c r="AA21" s="105" t="s">
        <v>229</v>
      </c>
      <c r="AB21" s="105" t="s">
        <v>229</v>
      </c>
      <c r="AC21" s="105" t="s">
        <v>229</v>
      </c>
      <c r="AD21" s="105" t="s">
        <v>267</v>
      </c>
      <c r="AE21" s="105" t="s">
        <v>285</v>
      </c>
      <c r="AF21" s="2"/>
    </row>
    <row r="22" spans="1:32" s="10" customFormat="1" ht="114.75" customHeight="1">
      <c r="A22" s="173"/>
      <c r="B22" s="183"/>
      <c r="C22" s="176"/>
      <c r="D22" s="176"/>
      <c r="E22" s="141"/>
      <c r="F22" s="105" t="s">
        <v>259</v>
      </c>
      <c r="G22" s="105" t="s">
        <v>294</v>
      </c>
      <c r="H22" s="105" t="s">
        <v>295</v>
      </c>
      <c r="I22" s="105" t="s">
        <v>296</v>
      </c>
      <c r="J22" s="105" t="s">
        <v>228</v>
      </c>
      <c r="K22" s="105" t="s">
        <v>228</v>
      </c>
      <c r="L22" s="105" t="s">
        <v>228</v>
      </c>
      <c r="M22" s="105">
        <v>2</v>
      </c>
      <c r="N22" s="105">
        <v>1</v>
      </c>
      <c r="O22" s="105">
        <f t="shared" ref="O22:O35" si="10">IF(OR(M22="",N22=""),"",IF((M22*N22=0),"N/A",M22*N22))</f>
        <v>2</v>
      </c>
      <c r="P22" s="105" t="str">
        <f t="shared" si="7"/>
        <v>Bajo</v>
      </c>
      <c r="Q22" s="105">
        <v>10</v>
      </c>
      <c r="R22" s="105">
        <f t="shared" si="9"/>
        <v>20</v>
      </c>
      <c r="S22" s="106" t="str">
        <f t="shared" si="8"/>
        <v>IV</v>
      </c>
      <c r="T22" s="105" t="str">
        <f t="shared" si="4"/>
        <v>Aceptable</v>
      </c>
      <c r="U22" s="147"/>
      <c r="V22" s="147"/>
      <c r="W22" s="147"/>
      <c r="X22" s="147"/>
      <c r="Y22" s="105" t="s">
        <v>297</v>
      </c>
      <c r="Z22" s="107" t="s">
        <v>433</v>
      </c>
      <c r="AA22" s="105" t="s">
        <v>229</v>
      </c>
      <c r="AB22" s="105" t="s">
        <v>229</v>
      </c>
      <c r="AC22" s="105" t="s">
        <v>229</v>
      </c>
      <c r="AD22" s="105" t="s">
        <v>298</v>
      </c>
      <c r="AE22" s="105" t="s">
        <v>285</v>
      </c>
      <c r="AF22" s="2"/>
    </row>
    <row r="23" spans="1:32" s="10" customFormat="1" ht="111.75">
      <c r="A23" s="173"/>
      <c r="B23" s="183"/>
      <c r="C23" s="176"/>
      <c r="D23" s="176"/>
      <c r="E23" s="141"/>
      <c r="F23" s="105" t="s">
        <v>224</v>
      </c>
      <c r="G23" s="105" t="s">
        <v>225</v>
      </c>
      <c r="H23" s="105" t="s">
        <v>226</v>
      </c>
      <c r="I23" s="105" t="s">
        <v>227</v>
      </c>
      <c r="J23" s="105" t="s">
        <v>229</v>
      </c>
      <c r="K23" s="105" t="s">
        <v>229</v>
      </c>
      <c r="L23" s="105" t="s">
        <v>274</v>
      </c>
      <c r="M23" s="105">
        <v>6</v>
      </c>
      <c r="N23" s="105">
        <v>3</v>
      </c>
      <c r="O23" s="105">
        <f t="shared" si="10"/>
        <v>18</v>
      </c>
      <c r="P23" s="105" t="str">
        <f t="shared" si="7"/>
        <v>Alto</v>
      </c>
      <c r="Q23" s="105">
        <v>25</v>
      </c>
      <c r="R23" s="105">
        <f t="shared" si="9"/>
        <v>450</v>
      </c>
      <c r="S23" s="106" t="str">
        <f t="shared" si="8"/>
        <v>II</v>
      </c>
      <c r="T23" s="105" t="str">
        <f t="shared" si="4"/>
        <v>No Aceptable o Aceptable con controles</v>
      </c>
      <c r="U23" s="147"/>
      <c r="V23" s="147"/>
      <c r="W23" s="147"/>
      <c r="X23" s="147"/>
      <c r="Y23" s="105" t="s">
        <v>275</v>
      </c>
      <c r="Z23" s="107" t="s">
        <v>251</v>
      </c>
      <c r="AA23" s="105" t="s">
        <v>229</v>
      </c>
      <c r="AB23" s="105" t="s">
        <v>229</v>
      </c>
      <c r="AC23" s="105" t="s">
        <v>229</v>
      </c>
      <c r="AD23" s="108" t="s">
        <v>276</v>
      </c>
      <c r="AE23" s="109" t="s">
        <v>229</v>
      </c>
      <c r="AF23" s="2"/>
    </row>
    <row r="24" spans="1:32" s="10" customFormat="1" ht="111.75">
      <c r="A24" s="173"/>
      <c r="B24" s="183"/>
      <c r="C24" s="176"/>
      <c r="D24" s="176"/>
      <c r="E24" s="141"/>
      <c r="F24" s="105" t="s">
        <v>224</v>
      </c>
      <c r="G24" s="105" t="s">
        <v>225</v>
      </c>
      <c r="H24" s="105" t="s">
        <v>299</v>
      </c>
      <c r="I24" s="105" t="s">
        <v>300</v>
      </c>
      <c r="J24" s="105" t="s">
        <v>229</v>
      </c>
      <c r="K24" s="105" t="s">
        <v>229</v>
      </c>
      <c r="L24" s="105" t="s">
        <v>274</v>
      </c>
      <c r="M24" s="105">
        <v>2</v>
      </c>
      <c r="N24" s="105">
        <v>4</v>
      </c>
      <c r="O24" s="105">
        <f t="shared" si="10"/>
        <v>8</v>
      </c>
      <c r="P24" s="105" t="str">
        <f t="shared" si="7"/>
        <v>Medio</v>
      </c>
      <c r="Q24" s="105">
        <v>60</v>
      </c>
      <c r="R24" s="105">
        <f t="shared" si="9"/>
        <v>480</v>
      </c>
      <c r="S24" s="106" t="str">
        <f t="shared" si="8"/>
        <v>II</v>
      </c>
      <c r="T24" s="105" t="str">
        <f>IF(S24="","",IF(OR(S24="IV",S24="III"),"Aceptable",IF(S24="II","No Aceptable o Aceptable con controles",IF(S24="I","No Aceptable","Error"))))</f>
        <v>No Aceptable o Aceptable con controles</v>
      </c>
      <c r="U24" s="147"/>
      <c r="V24" s="147"/>
      <c r="W24" s="147"/>
      <c r="X24" s="147"/>
      <c r="Y24" s="105" t="s">
        <v>301</v>
      </c>
      <c r="Z24" s="107" t="s">
        <v>251</v>
      </c>
      <c r="AA24" s="105" t="s">
        <v>302</v>
      </c>
      <c r="AB24" s="105" t="s">
        <v>302</v>
      </c>
      <c r="AC24" s="105" t="s">
        <v>229</v>
      </c>
      <c r="AD24" s="105" t="s">
        <v>303</v>
      </c>
      <c r="AE24" s="105" t="s">
        <v>229</v>
      </c>
      <c r="AF24" s="2"/>
    </row>
    <row r="25" spans="1:32" s="10" customFormat="1" ht="107.25">
      <c r="A25" s="173"/>
      <c r="B25" s="183"/>
      <c r="C25" s="176"/>
      <c r="D25" s="176"/>
      <c r="E25" s="141"/>
      <c r="F25" s="105" t="s">
        <v>224</v>
      </c>
      <c r="G25" s="105" t="s">
        <v>304</v>
      </c>
      <c r="H25" s="105" t="s">
        <v>305</v>
      </c>
      <c r="I25" s="105" t="s">
        <v>306</v>
      </c>
      <c r="J25" s="105" t="s">
        <v>228</v>
      </c>
      <c r="K25" s="105" t="s">
        <v>264</v>
      </c>
      <c r="L25" s="105" t="s">
        <v>307</v>
      </c>
      <c r="M25" s="105">
        <v>6</v>
      </c>
      <c r="N25" s="105">
        <v>2</v>
      </c>
      <c r="O25" s="105">
        <f t="shared" si="10"/>
        <v>12</v>
      </c>
      <c r="P25" s="105" t="str">
        <f t="shared" si="7"/>
        <v>Alto</v>
      </c>
      <c r="Q25" s="105">
        <v>25</v>
      </c>
      <c r="R25" s="105">
        <f t="shared" si="9"/>
        <v>300</v>
      </c>
      <c r="S25" s="106" t="str">
        <f t="shared" si="8"/>
        <v>II</v>
      </c>
      <c r="T25" s="105" t="str">
        <f>IF(S25="","",IF(OR(S25="IV",S25="III"),"Aceptable",IF(S25="II","No Aceptable o Aceptable con controles",IF(S25="I","No Aceptable","Error"))))</f>
        <v>No Aceptable o Aceptable con controles</v>
      </c>
      <c r="U25" s="147"/>
      <c r="V25" s="147"/>
      <c r="W25" s="147"/>
      <c r="X25" s="147"/>
      <c r="Y25" s="105" t="s">
        <v>308</v>
      </c>
      <c r="Z25" s="107" t="s">
        <v>436</v>
      </c>
      <c r="AA25" s="105" t="s">
        <v>229</v>
      </c>
      <c r="AB25" s="105" t="s">
        <v>229</v>
      </c>
      <c r="AC25" s="105" t="s">
        <v>309</v>
      </c>
      <c r="AD25" s="105" t="s">
        <v>310</v>
      </c>
      <c r="AE25" s="105" t="s">
        <v>229</v>
      </c>
      <c r="AF25" s="2"/>
    </row>
    <row r="26" spans="1:32" s="10" customFormat="1" ht="84" customHeight="1">
      <c r="A26" s="173"/>
      <c r="B26" s="182"/>
      <c r="C26" s="176"/>
      <c r="D26" s="176"/>
      <c r="E26" s="142"/>
      <c r="F26" s="105" t="s">
        <v>230</v>
      </c>
      <c r="G26" s="110" t="s">
        <v>231</v>
      </c>
      <c r="H26" s="110" t="s">
        <v>235</v>
      </c>
      <c r="I26" s="110" t="s">
        <v>236</v>
      </c>
      <c r="J26" s="110" t="s">
        <v>277</v>
      </c>
      <c r="K26" s="110" t="s">
        <v>279</v>
      </c>
      <c r="L26" s="110" t="s">
        <v>278</v>
      </c>
      <c r="M26" s="105">
        <v>2</v>
      </c>
      <c r="N26" s="105">
        <v>2</v>
      </c>
      <c r="O26" s="105">
        <f t="shared" si="10"/>
        <v>4</v>
      </c>
      <c r="P26" s="105" t="str">
        <f t="shared" si="7"/>
        <v>Bajo</v>
      </c>
      <c r="Q26" s="105">
        <v>25</v>
      </c>
      <c r="R26" s="105">
        <f t="shared" si="9"/>
        <v>100</v>
      </c>
      <c r="S26" s="106" t="str">
        <f t="shared" si="8"/>
        <v>III</v>
      </c>
      <c r="T26" s="105" t="str">
        <f t="shared" ref="T26:T32" si="11">IF(S26="","",IF(OR(S26="IV",S26="III"),"Aceptable",IF(S26="II","No Aceptable o Aceptable con controles",IF(S26="I","No Aceptable","Error"))))</f>
        <v>Aceptable</v>
      </c>
      <c r="U26" s="148"/>
      <c r="V26" s="148"/>
      <c r="W26" s="148"/>
      <c r="X26" s="148"/>
      <c r="Y26" s="105" t="s">
        <v>244</v>
      </c>
      <c r="Z26" s="107" t="s">
        <v>280</v>
      </c>
      <c r="AA26" s="105" t="s">
        <v>229</v>
      </c>
      <c r="AB26" s="105" t="s">
        <v>229</v>
      </c>
      <c r="AC26" s="105" t="s">
        <v>281</v>
      </c>
      <c r="AD26" s="108" t="s">
        <v>282</v>
      </c>
      <c r="AE26" s="109" t="s">
        <v>229</v>
      </c>
      <c r="AF26" s="2"/>
    </row>
    <row r="27" spans="1:32" s="10" customFormat="1" ht="141" customHeight="1">
      <c r="A27" s="173"/>
      <c r="B27" s="184" t="s">
        <v>213</v>
      </c>
      <c r="C27" s="186" t="s">
        <v>311</v>
      </c>
      <c r="D27" s="186" t="s">
        <v>312</v>
      </c>
      <c r="E27" s="186" t="s">
        <v>223</v>
      </c>
      <c r="F27" s="112" t="s">
        <v>269</v>
      </c>
      <c r="G27" s="112" t="s">
        <v>313</v>
      </c>
      <c r="H27" s="112" t="s">
        <v>314</v>
      </c>
      <c r="I27" s="112" t="s">
        <v>315</v>
      </c>
      <c r="J27" s="112" t="s">
        <v>316</v>
      </c>
      <c r="K27" s="112" t="s">
        <v>317</v>
      </c>
      <c r="L27" s="112" t="s">
        <v>234</v>
      </c>
      <c r="M27" s="112">
        <v>2</v>
      </c>
      <c r="N27" s="112">
        <v>1</v>
      </c>
      <c r="O27" s="112">
        <f t="shared" si="10"/>
        <v>2</v>
      </c>
      <c r="P27" s="112" t="str">
        <f t="shared" si="7"/>
        <v>Bajo</v>
      </c>
      <c r="Q27" s="112">
        <v>10</v>
      </c>
      <c r="R27" s="112">
        <f t="shared" si="9"/>
        <v>20</v>
      </c>
      <c r="S27" s="106" t="str">
        <f t="shared" si="8"/>
        <v>IV</v>
      </c>
      <c r="T27" s="112" t="str">
        <f t="shared" si="11"/>
        <v>Aceptable</v>
      </c>
      <c r="U27" s="146">
        <v>20</v>
      </c>
      <c r="V27" s="146">
        <v>5</v>
      </c>
      <c r="W27" s="146"/>
      <c r="X27" s="149">
        <f>U27+V27</f>
        <v>25</v>
      </c>
      <c r="Y27" s="112" t="s">
        <v>244</v>
      </c>
      <c r="Z27" s="107" t="s">
        <v>280</v>
      </c>
      <c r="AA27" s="112" t="s">
        <v>229</v>
      </c>
      <c r="AB27" s="112" t="s">
        <v>229</v>
      </c>
      <c r="AC27" s="112" t="s">
        <v>318</v>
      </c>
      <c r="AD27" s="112" t="s">
        <v>319</v>
      </c>
      <c r="AE27" s="112" t="s">
        <v>229</v>
      </c>
      <c r="AF27" s="2"/>
    </row>
    <row r="28" spans="1:32" s="10" customFormat="1" ht="150.75" customHeight="1">
      <c r="A28" s="173"/>
      <c r="B28" s="185"/>
      <c r="C28" s="187"/>
      <c r="D28" s="187"/>
      <c r="E28" s="187"/>
      <c r="F28" s="105" t="s">
        <v>230</v>
      </c>
      <c r="G28" s="110" t="s">
        <v>231</v>
      </c>
      <c r="H28" s="110" t="s">
        <v>235</v>
      </c>
      <c r="I28" s="110" t="s">
        <v>236</v>
      </c>
      <c r="J28" s="110" t="s">
        <v>277</v>
      </c>
      <c r="K28" s="110" t="s">
        <v>279</v>
      </c>
      <c r="L28" s="110" t="s">
        <v>278</v>
      </c>
      <c r="M28" s="105">
        <v>2</v>
      </c>
      <c r="N28" s="105">
        <v>2</v>
      </c>
      <c r="O28" s="105">
        <f t="shared" si="10"/>
        <v>4</v>
      </c>
      <c r="P28" s="105" t="str">
        <f t="shared" si="7"/>
        <v>Bajo</v>
      </c>
      <c r="Q28" s="105">
        <v>25</v>
      </c>
      <c r="R28" s="105">
        <f t="shared" si="9"/>
        <v>100</v>
      </c>
      <c r="S28" s="106" t="str">
        <f t="shared" si="8"/>
        <v>III</v>
      </c>
      <c r="T28" s="105" t="str">
        <f t="shared" si="11"/>
        <v>Aceptable</v>
      </c>
      <c r="U28" s="147"/>
      <c r="V28" s="147"/>
      <c r="W28" s="147"/>
      <c r="X28" s="189"/>
      <c r="Y28" s="105" t="s">
        <v>244</v>
      </c>
      <c r="Z28" s="107" t="s">
        <v>280</v>
      </c>
      <c r="AA28" s="105" t="s">
        <v>229</v>
      </c>
      <c r="AB28" s="105" t="s">
        <v>229</v>
      </c>
      <c r="AC28" s="105" t="s">
        <v>281</v>
      </c>
      <c r="AD28" s="108" t="s">
        <v>282</v>
      </c>
      <c r="AE28" s="109" t="s">
        <v>229</v>
      </c>
      <c r="AF28" s="2"/>
    </row>
    <row r="29" spans="1:32" s="10" customFormat="1" ht="150.75" customHeight="1">
      <c r="A29" s="173"/>
      <c r="B29" s="185"/>
      <c r="C29" s="187"/>
      <c r="D29" s="187"/>
      <c r="E29" s="187"/>
      <c r="F29" s="105" t="s">
        <v>152</v>
      </c>
      <c r="G29" s="105" t="s">
        <v>237</v>
      </c>
      <c r="H29" s="105" t="s">
        <v>255</v>
      </c>
      <c r="I29" s="105" t="s">
        <v>256</v>
      </c>
      <c r="J29" s="105" t="s">
        <v>228</v>
      </c>
      <c r="K29" s="105" t="s">
        <v>240</v>
      </c>
      <c r="L29" s="105" t="s">
        <v>241</v>
      </c>
      <c r="M29" s="105">
        <v>2</v>
      </c>
      <c r="N29" s="105">
        <v>3</v>
      </c>
      <c r="O29" s="105">
        <f t="shared" si="10"/>
        <v>6</v>
      </c>
      <c r="P29" s="105" t="str">
        <f t="shared" si="7"/>
        <v>Medio</v>
      </c>
      <c r="Q29" s="105">
        <v>10</v>
      </c>
      <c r="R29" s="105">
        <f t="shared" si="9"/>
        <v>60</v>
      </c>
      <c r="S29" s="106" t="str">
        <f t="shared" si="8"/>
        <v>III</v>
      </c>
      <c r="T29" s="105" t="str">
        <f t="shared" si="11"/>
        <v>Aceptable</v>
      </c>
      <c r="U29" s="147"/>
      <c r="V29" s="147"/>
      <c r="W29" s="147"/>
      <c r="X29" s="189"/>
      <c r="Y29" s="105" t="s">
        <v>242</v>
      </c>
      <c r="Z29" s="107" t="s">
        <v>432</v>
      </c>
      <c r="AA29" s="105" t="s">
        <v>229</v>
      </c>
      <c r="AB29" s="105" t="s">
        <v>229</v>
      </c>
      <c r="AC29" s="105" t="s">
        <v>229</v>
      </c>
      <c r="AD29" s="105" t="s">
        <v>257</v>
      </c>
      <c r="AE29" s="105" t="s">
        <v>229</v>
      </c>
      <c r="AF29" s="2"/>
    </row>
    <row r="30" spans="1:32" s="10" customFormat="1" ht="150.75" customHeight="1">
      <c r="A30" s="173"/>
      <c r="B30" s="185"/>
      <c r="C30" s="188"/>
      <c r="D30" s="188"/>
      <c r="E30" s="188"/>
      <c r="F30" s="105" t="s">
        <v>230</v>
      </c>
      <c r="G30" s="105" t="s">
        <v>249</v>
      </c>
      <c r="H30" s="105" t="s">
        <v>232</v>
      </c>
      <c r="I30" s="105" t="s">
        <v>250</v>
      </c>
      <c r="J30" s="105" t="s">
        <v>277</v>
      </c>
      <c r="K30" s="105" t="s">
        <v>252</v>
      </c>
      <c r="L30" s="105" t="s">
        <v>234</v>
      </c>
      <c r="M30" s="105">
        <v>2</v>
      </c>
      <c r="N30" s="105">
        <v>2</v>
      </c>
      <c r="O30" s="105">
        <f t="shared" si="10"/>
        <v>4</v>
      </c>
      <c r="P30" s="105" t="str">
        <f>IF(O30="","",IF(ISTEXT(O30),"N/A",IF(OR(O30=2,O30=4),"Bajo",IF(OR(O30=6,O30=8),"Medio",IF(OR(O30=10,O30=12,O30=18,O30=20),"Alto",IF(OR(O30=24,O30=30,O30=40),"Muy Alto","Error"))))))</f>
        <v>Bajo</v>
      </c>
      <c r="Q30" s="105">
        <v>25</v>
      </c>
      <c r="R30" s="105">
        <f>IF(OR(Q30="",O30=""),"",IF(ISTEXT(O30),"N/A",O30*Q30))</f>
        <v>100</v>
      </c>
      <c r="S30" s="106" t="str">
        <f t="shared" si="8"/>
        <v>III</v>
      </c>
      <c r="T30" s="105" t="str">
        <f t="shared" si="11"/>
        <v>Aceptable</v>
      </c>
      <c r="U30" s="148"/>
      <c r="V30" s="148"/>
      <c r="W30" s="148"/>
      <c r="X30" s="150"/>
      <c r="Y30" s="105" t="s">
        <v>253</v>
      </c>
      <c r="Z30" s="107" t="s">
        <v>280</v>
      </c>
      <c r="AA30" s="111" t="s">
        <v>229</v>
      </c>
      <c r="AB30" s="105" t="s">
        <v>229</v>
      </c>
      <c r="AC30" s="105" t="s">
        <v>281</v>
      </c>
      <c r="AD30" s="108" t="s">
        <v>282</v>
      </c>
      <c r="AE30" s="109" t="s">
        <v>229</v>
      </c>
      <c r="AF30" s="2"/>
    </row>
    <row r="31" spans="1:32" s="10" customFormat="1" ht="148.5">
      <c r="A31" s="173"/>
      <c r="B31" s="175" t="s">
        <v>219</v>
      </c>
      <c r="C31" s="176" t="s">
        <v>320</v>
      </c>
      <c r="D31" s="176" t="s">
        <v>321</v>
      </c>
      <c r="E31" s="177" t="s">
        <v>223</v>
      </c>
      <c r="F31" s="105" t="s">
        <v>224</v>
      </c>
      <c r="G31" s="105" t="s">
        <v>225</v>
      </c>
      <c r="H31" s="105" t="s">
        <v>226</v>
      </c>
      <c r="I31" s="105" t="s">
        <v>227</v>
      </c>
      <c r="J31" s="105" t="s">
        <v>229</v>
      </c>
      <c r="K31" s="105" t="s">
        <v>229</v>
      </c>
      <c r="L31" s="105" t="s">
        <v>274</v>
      </c>
      <c r="M31" s="105">
        <v>6</v>
      </c>
      <c r="N31" s="105">
        <v>3</v>
      </c>
      <c r="O31" s="105">
        <f t="shared" si="10"/>
        <v>18</v>
      </c>
      <c r="P31" s="105" t="str">
        <f t="shared" ref="P31:P35" si="12">IF(O31="","",IF(ISTEXT(O31),"N/A",IF(OR(O31=2,O31=4),"Bajo",IF(OR(O31=6,O31=8),"Medio",IF(OR(O31=10,O31=12,O31=18,O31=20),"Alto",IF(OR(O31=24,O31=30,O31=40),"Muy Alto","Error"))))))</f>
        <v>Alto</v>
      </c>
      <c r="Q31" s="105">
        <v>25</v>
      </c>
      <c r="R31" s="105">
        <f t="shared" ref="R31:R35" si="13">IF(OR(Q31="",O31=""),"",IF(ISTEXT(O31),"N/A",O31*Q31))</f>
        <v>450</v>
      </c>
      <c r="S31" s="105" t="str">
        <f t="shared" si="8"/>
        <v>II</v>
      </c>
      <c r="T31" s="105" t="str">
        <f t="shared" si="11"/>
        <v>No Aceptable o Aceptable con controles</v>
      </c>
      <c r="U31" s="146">
        <v>8</v>
      </c>
      <c r="V31" s="146"/>
      <c r="W31" s="146"/>
      <c r="X31" s="146">
        <f>U31</f>
        <v>8</v>
      </c>
      <c r="Y31" s="105" t="s">
        <v>275</v>
      </c>
      <c r="Z31" s="107" t="s">
        <v>251</v>
      </c>
      <c r="AA31" s="105" t="s">
        <v>229</v>
      </c>
      <c r="AB31" s="105" t="s">
        <v>229</v>
      </c>
      <c r="AC31" s="105" t="s">
        <v>229</v>
      </c>
      <c r="AD31" s="105" t="s">
        <v>276</v>
      </c>
      <c r="AE31" s="105" t="s">
        <v>229</v>
      </c>
      <c r="AF31" s="2"/>
    </row>
    <row r="32" spans="1:32" s="10" customFormat="1" ht="78">
      <c r="A32" s="173"/>
      <c r="B32" s="175"/>
      <c r="C32" s="176"/>
      <c r="D32" s="176"/>
      <c r="E32" s="178"/>
      <c r="F32" s="105" t="s">
        <v>230</v>
      </c>
      <c r="G32" s="105" t="s">
        <v>231</v>
      </c>
      <c r="H32" s="105" t="s">
        <v>235</v>
      </c>
      <c r="I32" s="105" t="s">
        <v>236</v>
      </c>
      <c r="J32" s="105" t="s">
        <v>277</v>
      </c>
      <c r="K32" s="105" t="s">
        <v>279</v>
      </c>
      <c r="L32" s="105" t="s">
        <v>278</v>
      </c>
      <c r="M32" s="105">
        <v>2</v>
      </c>
      <c r="N32" s="105">
        <v>2</v>
      </c>
      <c r="O32" s="105">
        <f t="shared" si="10"/>
        <v>4</v>
      </c>
      <c r="P32" s="105" t="str">
        <f t="shared" si="12"/>
        <v>Bajo</v>
      </c>
      <c r="Q32" s="105">
        <v>25</v>
      </c>
      <c r="R32" s="105">
        <f t="shared" si="13"/>
        <v>100</v>
      </c>
      <c r="S32" s="105" t="str">
        <f t="shared" si="8"/>
        <v>III</v>
      </c>
      <c r="T32" s="105" t="str">
        <f t="shared" si="11"/>
        <v>Aceptable</v>
      </c>
      <c r="U32" s="147"/>
      <c r="V32" s="147"/>
      <c r="W32" s="147"/>
      <c r="X32" s="147"/>
      <c r="Y32" s="105" t="s">
        <v>244</v>
      </c>
      <c r="Z32" s="107" t="s">
        <v>280</v>
      </c>
      <c r="AA32" s="105" t="s">
        <v>229</v>
      </c>
      <c r="AB32" s="105" t="s">
        <v>229</v>
      </c>
      <c r="AC32" s="105" t="s">
        <v>281</v>
      </c>
      <c r="AD32" s="105" t="s">
        <v>282</v>
      </c>
      <c r="AE32" s="105" t="s">
        <v>229</v>
      </c>
      <c r="AF32" s="2"/>
    </row>
    <row r="33" spans="1:31" s="10" customFormat="1" ht="96">
      <c r="A33" s="174"/>
      <c r="B33" s="175"/>
      <c r="C33" s="176"/>
      <c r="D33" s="176"/>
      <c r="E33" s="179"/>
      <c r="F33" s="105" t="s">
        <v>152</v>
      </c>
      <c r="G33" s="105" t="s">
        <v>237</v>
      </c>
      <c r="H33" s="105" t="s">
        <v>255</v>
      </c>
      <c r="I33" s="105" t="s">
        <v>256</v>
      </c>
      <c r="J33" s="105" t="s">
        <v>228</v>
      </c>
      <c r="K33" s="105" t="s">
        <v>240</v>
      </c>
      <c r="L33" s="105" t="s">
        <v>241</v>
      </c>
      <c r="M33" s="105">
        <v>2</v>
      </c>
      <c r="N33" s="105">
        <v>3</v>
      </c>
      <c r="O33" s="105">
        <f t="shared" si="10"/>
        <v>6</v>
      </c>
      <c r="P33" s="105" t="str">
        <f t="shared" si="12"/>
        <v>Medio</v>
      </c>
      <c r="Q33" s="105">
        <v>10</v>
      </c>
      <c r="R33" s="105">
        <f t="shared" si="13"/>
        <v>60</v>
      </c>
      <c r="S33" s="105" t="str">
        <f t="shared" si="8"/>
        <v>III</v>
      </c>
      <c r="T33" s="105" t="s">
        <v>142</v>
      </c>
      <c r="U33" s="147"/>
      <c r="V33" s="147"/>
      <c r="W33" s="147"/>
      <c r="X33" s="147"/>
      <c r="Y33" s="105" t="s">
        <v>242</v>
      </c>
      <c r="Z33" s="107" t="s">
        <v>432</v>
      </c>
      <c r="AA33" s="105" t="s">
        <v>229</v>
      </c>
      <c r="AB33" s="105" t="s">
        <v>229</v>
      </c>
      <c r="AC33" s="105" t="s">
        <v>229</v>
      </c>
      <c r="AD33" s="105" t="s">
        <v>243</v>
      </c>
      <c r="AE33" s="105" t="s">
        <v>229</v>
      </c>
    </row>
    <row r="34" spans="1:31" s="10" customFormat="1" ht="84" customHeight="1">
      <c r="A34" s="193" t="s">
        <v>207</v>
      </c>
      <c r="B34" s="190" t="s">
        <v>325</v>
      </c>
      <c r="C34" s="149" t="s">
        <v>327</v>
      </c>
      <c r="D34" s="149" t="s">
        <v>328</v>
      </c>
      <c r="E34" s="149" t="s">
        <v>223</v>
      </c>
      <c r="F34" s="105" t="s">
        <v>230</v>
      </c>
      <c r="G34" s="110" t="s">
        <v>231</v>
      </c>
      <c r="H34" s="110" t="s">
        <v>235</v>
      </c>
      <c r="I34" s="110" t="s">
        <v>236</v>
      </c>
      <c r="J34" s="110" t="s">
        <v>277</v>
      </c>
      <c r="K34" s="110" t="s">
        <v>279</v>
      </c>
      <c r="L34" s="110" t="s">
        <v>278</v>
      </c>
      <c r="M34" s="105">
        <v>2</v>
      </c>
      <c r="N34" s="105">
        <v>2</v>
      </c>
      <c r="O34" s="105">
        <f t="shared" si="10"/>
        <v>4</v>
      </c>
      <c r="P34" s="105" t="str">
        <f t="shared" si="12"/>
        <v>Bajo</v>
      </c>
      <c r="Q34" s="105">
        <v>25</v>
      </c>
      <c r="R34" s="105">
        <f t="shared" si="13"/>
        <v>100</v>
      </c>
      <c r="S34" s="106" t="str">
        <f t="shared" si="8"/>
        <v>III</v>
      </c>
      <c r="T34" s="105" t="str">
        <f t="shared" ref="T34:T35" si="14">IF(S34="","",IF(OR(S34="IV",S34="III"),"Aceptable",IF(S34="II","No Aceptable o Aceptable con controles",IF(S34="I","No Aceptable","Error"))))</f>
        <v>Aceptable</v>
      </c>
      <c r="U34" s="140"/>
      <c r="V34" s="140">
        <v>1</v>
      </c>
      <c r="W34" s="140"/>
      <c r="X34" s="140">
        <f>V34</f>
        <v>1</v>
      </c>
      <c r="Y34" s="105" t="s">
        <v>244</v>
      </c>
      <c r="Z34" s="107" t="s">
        <v>280</v>
      </c>
      <c r="AA34" s="105" t="s">
        <v>229</v>
      </c>
      <c r="AB34" s="105" t="s">
        <v>229</v>
      </c>
      <c r="AC34" s="105" t="s">
        <v>281</v>
      </c>
      <c r="AD34" s="108" t="s">
        <v>282</v>
      </c>
      <c r="AE34" s="109" t="s">
        <v>229</v>
      </c>
    </row>
    <row r="35" spans="1:31" s="10" customFormat="1" ht="84" customHeight="1">
      <c r="A35" s="193"/>
      <c r="B35" s="191"/>
      <c r="C35" s="189"/>
      <c r="D35" s="189"/>
      <c r="E35" s="189"/>
      <c r="F35" s="105" t="s">
        <v>230</v>
      </c>
      <c r="G35" s="105" t="s">
        <v>249</v>
      </c>
      <c r="H35" s="105" t="s">
        <v>232</v>
      </c>
      <c r="I35" s="105" t="s">
        <v>250</v>
      </c>
      <c r="J35" s="105" t="s">
        <v>277</v>
      </c>
      <c r="K35" s="105" t="s">
        <v>252</v>
      </c>
      <c r="L35" s="105" t="s">
        <v>234</v>
      </c>
      <c r="M35" s="105">
        <v>2</v>
      </c>
      <c r="N35" s="105">
        <v>2</v>
      </c>
      <c r="O35" s="105">
        <f t="shared" si="10"/>
        <v>4</v>
      </c>
      <c r="P35" s="105" t="str">
        <f t="shared" si="12"/>
        <v>Bajo</v>
      </c>
      <c r="Q35" s="105">
        <v>25</v>
      </c>
      <c r="R35" s="105">
        <f t="shared" si="13"/>
        <v>100</v>
      </c>
      <c r="S35" s="106" t="str">
        <f t="shared" si="8"/>
        <v>III</v>
      </c>
      <c r="T35" s="105" t="str">
        <f t="shared" si="14"/>
        <v>Aceptable</v>
      </c>
      <c r="U35" s="141"/>
      <c r="V35" s="141"/>
      <c r="W35" s="141"/>
      <c r="X35" s="141"/>
      <c r="Y35" s="105" t="s">
        <v>253</v>
      </c>
      <c r="Z35" s="107" t="s">
        <v>280</v>
      </c>
      <c r="AA35" s="111" t="s">
        <v>229</v>
      </c>
      <c r="AB35" s="105" t="s">
        <v>229</v>
      </c>
      <c r="AC35" s="105" t="s">
        <v>281</v>
      </c>
      <c r="AD35" s="108" t="s">
        <v>282</v>
      </c>
      <c r="AE35" s="109" t="s">
        <v>229</v>
      </c>
    </row>
    <row r="36" spans="1:31" s="10" customFormat="1" ht="84" customHeight="1">
      <c r="A36" s="193"/>
      <c r="B36" s="192"/>
      <c r="C36" s="150"/>
      <c r="D36" s="150"/>
      <c r="E36" s="150"/>
      <c r="F36" s="105" t="s">
        <v>152</v>
      </c>
      <c r="G36" s="105" t="s">
        <v>237</v>
      </c>
      <c r="H36" s="105" t="s">
        <v>255</v>
      </c>
      <c r="I36" s="105" t="s">
        <v>256</v>
      </c>
      <c r="J36" s="105" t="s">
        <v>228</v>
      </c>
      <c r="K36" s="105" t="s">
        <v>240</v>
      </c>
      <c r="L36" s="105" t="s">
        <v>241</v>
      </c>
      <c r="M36" s="105">
        <v>2</v>
      </c>
      <c r="N36" s="105">
        <v>3</v>
      </c>
      <c r="O36" s="105">
        <f t="shared" ref="O36:O41" si="15">IF(OR(M36="",N36=""),"",IF((M36*N36=0),"N/A",M36*N36))</f>
        <v>6</v>
      </c>
      <c r="P36" s="105" t="str">
        <f t="shared" ref="P36:P41" si="16">IF(O36="","",IF(ISTEXT(O36),"N/A",IF(OR(O36=2,O36=4),"Bajo",IF(OR(O36=6,O36=8),"Medio",IF(OR(O36=10,O36=12,O36=18,O36=20),"Alto",IF(OR(O36=24,O36=30,O36=40),"Muy Alto","Error"))))))</f>
        <v>Medio</v>
      </c>
      <c r="Q36" s="105">
        <v>10</v>
      </c>
      <c r="R36" s="105">
        <f t="shared" ref="R36:R41" si="17">IF(OR(Q36="",O36=""),"",IF(ISTEXT(O36),"N/A",O36*Q36))</f>
        <v>60</v>
      </c>
      <c r="S36" s="105" t="str">
        <f t="shared" ref="S36:S41" si="18">IF(R36="","",IF(ISTEXT(R36),"IV",IF(R36=20,"IV",IF(AND(R36&gt;=40,R36&lt;=120),"III",IF(AND(R36&gt;=150,R36&lt;=500),"II",IF(AND(R36&gt;=600,R36&lt;=4000),"I","Error"))))))</f>
        <v>III</v>
      </c>
      <c r="T36" s="105" t="s">
        <v>142</v>
      </c>
      <c r="U36" s="142"/>
      <c r="V36" s="142"/>
      <c r="W36" s="142"/>
      <c r="X36" s="142"/>
      <c r="Y36" s="105" t="s">
        <v>242</v>
      </c>
      <c r="Z36" s="107" t="s">
        <v>432</v>
      </c>
      <c r="AA36" s="105" t="s">
        <v>229</v>
      </c>
      <c r="AB36" s="105" t="s">
        <v>229</v>
      </c>
      <c r="AC36" s="105" t="s">
        <v>229</v>
      </c>
      <c r="AD36" s="105" t="s">
        <v>243</v>
      </c>
      <c r="AE36" s="105" t="s">
        <v>229</v>
      </c>
    </row>
    <row r="37" spans="1:31" s="10" customFormat="1" ht="124.5" customHeight="1">
      <c r="A37" s="193"/>
      <c r="B37" s="190" t="s">
        <v>323</v>
      </c>
      <c r="C37" s="149" t="s">
        <v>329</v>
      </c>
      <c r="D37" s="149" t="s">
        <v>330</v>
      </c>
      <c r="E37" s="149" t="s">
        <v>223</v>
      </c>
      <c r="F37" s="105" t="s">
        <v>259</v>
      </c>
      <c r="G37" s="105" t="s">
        <v>260</v>
      </c>
      <c r="H37" s="105" t="s">
        <v>261</v>
      </c>
      <c r="I37" s="105" t="s">
        <v>262</v>
      </c>
      <c r="J37" s="105" t="s">
        <v>263</v>
      </c>
      <c r="K37" s="105" t="s">
        <v>264</v>
      </c>
      <c r="L37" s="105" t="s">
        <v>265</v>
      </c>
      <c r="M37" s="105">
        <v>2</v>
      </c>
      <c r="N37" s="105">
        <v>1</v>
      </c>
      <c r="O37" s="105">
        <f t="shared" si="15"/>
        <v>2</v>
      </c>
      <c r="P37" s="105" t="str">
        <f t="shared" si="16"/>
        <v>Bajo</v>
      </c>
      <c r="Q37" s="105">
        <v>10</v>
      </c>
      <c r="R37" s="105">
        <f t="shared" si="17"/>
        <v>20</v>
      </c>
      <c r="S37" s="106" t="str">
        <f t="shared" si="18"/>
        <v>IV</v>
      </c>
      <c r="T37" s="105" t="str">
        <f t="shared" ref="T37" si="19">IF(S37="","",IF(OR(S37="IV",S37="III"),"Aceptable",IF(S37="II","No Aceptable o Aceptable con controles",IF(S37="I","No Aceptable","Error"))))</f>
        <v>Aceptable</v>
      </c>
      <c r="U37" s="140">
        <v>1</v>
      </c>
      <c r="V37" s="140"/>
      <c r="W37" s="140"/>
      <c r="X37" s="140">
        <f>U37</f>
        <v>1</v>
      </c>
      <c r="Y37" s="105" t="s">
        <v>266</v>
      </c>
      <c r="Z37" s="107" t="s">
        <v>433</v>
      </c>
      <c r="AA37" s="105" t="s">
        <v>229</v>
      </c>
      <c r="AB37" s="105" t="s">
        <v>229</v>
      </c>
      <c r="AC37" s="105" t="s">
        <v>229</v>
      </c>
      <c r="AD37" s="105" t="s">
        <v>267</v>
      </c>
      <c r="AE37" s="105" t="s">
        <v>285</v>
      </c>
    </row>
    <row r="38" spans="1:31" s="10" customFormat="1" ht="118.5" customHeight="1">
      <c r="A38" s="193"/>
      <c r="B38" s="191"/>
      <c r="C38" s="189"/>
      <c r="D38" s="189"/>
      <c r="E38" s="189"/>
      <c r="F38" s="113" t="s">
        <v>150</v>
      </c>
      <c r="G38" s="113" t="s">
        <v>331</v>
      </c>
      <c r="H38" s="113" t="s">
        <v>332</v>
      </c>
      <c r="I38" s="113" t="s">
        <v>333</v>
      </c>
      <c r="J38" s="113" t="s">
        <v>228</v>
      </c>
      <c r="K38" s="113" t="s">
        <v>334</v>
      </c>
      <c r="L38" s="113" t="s">
        <v>228</v>
      </c>
      <c r="M38" s="113">
        <v>2</v>
      </c>
      <c r="N38" s="113">
        <v>2</v>
      </c>
      <c r="O38" s="113">
        <f t="shared" si="15"/>
        <v>4</v>
      </c>
      <c r="P38" s="113" t="str">
        <f t="shared" si="16"/>
        <v>Bajo</v>
      </c>
      <c r="Q38" s="113">
        <v>25</v>
      </c>
      <c r="R38" s="113">
        <f t="shared" si="17"/>
        <v>100</v>
      </c>
      <c r="S38" s="106" t="str">
        <f t="shared" si="18"/>
        <v>III</v>
      </c>
      <c r="T38" s="113" t="s">
        <v>142</v>
      </c>
      <c r="U38" s="141"/>
      <c r="V38" s="141"/>
      <c r="W38" s="141"/>
      <c r="X38" s="141"/>
      <c r="Y38" s="113" t="s">
        <v>335</v>
      </c>
      <c r="Z38" s="128" t="s">
        <v>434</v>
      </c>
      <c r="AA38" s="113" t="s">
        <v>229</v>
      </c>
      <c r="AB38" s="113" t="s">
        <v>229</v>
      </c>
      <c r="AC38" s="113" t="s">
        <v>336</v>
      </c>
      <c r="AD38" s="113" t="s">
        <v>337</v>
      </c>
      <c r="AE38" s="113" t="s">
        <v>229</v>
      </c>
    </row>
    <row r="39" spans="1:31" s="10" customFormat="1" ht="93.75">
      <c r="A39" s="193"/>
      <c r="B39" s="191"/>
      <c r="C39" s="189"/>
      <c r="D39" s="189"/>
      <c r="E39" s="189"/>
      <c r="F39" s="113" t="s">
        <v>151</v>
      </c>
      <c r="G39" s="113" t="s">
        <v>172</v>
      </c>
      <c r="H39" s="113" t="s">
        <v>338</v>
      </c>
      <c r="I39" s="113" t="s">
        <v>339</v>
      </c>
      <c r="J39" s="113" t="s">
        <v>228</v>
      </c>
      <c r="K39" s="113" t="s">
        <v>264</v>
      </c>
      <c r="L39" s="113" t="s">
        <v>340</v>
      </c>
      <c r="M39" s="113">
        <v>2</v>
      </c>
      <c r="N39" s="113">
        <v>1</v>
      </c>
      <c r="O39" s="113">
        <f t="shared" si="15"/>
        <v>2</v>
      </c>
      <c r="P39" s="113" t="str">
        <f t="shared" si="16"/>
        <v>Bajo</v>
      </c>
      <c r="Q39" s="113">
        <v>10</v>
      </c>
      <c r="R39" s="113">
        <f t="shared" si="17"/>
        <v>20</v>
      </c>
      <c r="S39" s="106" t="str">
        <f t="shared" si="18"/>
        <v>IV</v>
      </c>
      <c r="T39" s="113" t="str">
        <f t="shared" ref="T39:T41" si="20">IF(S39="","",IF(OR(S39="IV",S39="III"),"Aceptable",IF(S39="II","No Aceptable o Aceptable con controles",IF(S39="I","No Aceptable","Error"))))</f>
        <v>Aceptable</v>
      </c>
      <c r="U39" s="141"/>
      <c r="V39" s="141"/>
      <c r="W39" s="141"/>
      <c r="X39" s="141"/>
      <c r="Y39" s="113" t="s">
        <v>341</v>
      </c>
      <c r="Z39" s="128" t="s">
        <v>435</v>
      </c>
      <c r="AA39" s="113" t="s">
        <v>342</v>
      </c>
      <c r="AB39" s="113" t="s">
        <v>342</v>
      </c>
      <c r="AC39" s="113" t="s">
        <v>342</v>
      </c>
      <c r="AD39" s="113" t="s">
        <v>343</v>
      </c>
      <c r="AE39" s="110" t="s">
        <v>268</v>
      </c>
    </row>
    <row r="40" spans="1:31" s="10" customFormat="1" ht="122.25">
      <c r="A40" s="193"/>
      <c r="B40" s="192"/>
      <c r="C40" s="150"/>
      <c r="D40" s="150"/>
      <c r="E40" s="150"/>
      <c r="F40" s="112" t="s">
        <v>269</v>
      </c>
      <c r="G40" s="112" t="s">
        <v>313</v>
      </c>
      <c r="H40" s="112" t="s">
        <v>314</v>
      </c>
      <c r="I40" s="112" t="s">
        <v>315</v>
      </c>
      <c r="J40" s="112" t="s">
        <v>316</v>
      </c>
      <c r="K40" s="112" t="s">
        <v>317</v>
      </c>
      <c r="L40" s="112" t="s">
        <v>234</v>
      </c>
      <c r="M40" s="112">
        <v>2</v>
      </c>
      <c r="N40" s="112">
        <v>1</v>
      </c>
      <c r="O40" s="112">
        <f t="shared" si="15"/>
        <v>2</v>
      </c>
      <c r="P40" s="112" t="str">
        <f t="shared" si="16"/>
        <v>Bajo</v>
      </c>
      <c r="Q40" s="112">
        <v>10</v>
      </c>
      <c r="R40" s="112">
        <f t="shared" si="17"/>
        <v>20</v>
      </c>
      <c r="S40" s="106" t="str">
        <f t="shared" si="18"/>
        <v>IV</v>
      </c>
      <c r="T40" s="112" t="str">
        <f t="shared" si="20"/>
        <v>Aceptable</v>
      </c>
      <c r="U40" s="142"/>
      <c r="V40" s="142"/>
      <c r="W40" s="142"/>
      <c r="X40" s="142"/>
      <c r="Y40" s="112" t="s">
        <v>244</v>
      </c>
      <c r="Z40" s="107" t="s">
        <v>280</v>
      </c>
      <c r="AA40" s="112" t="s">
        <v>229</v>
      </c>
      <c r="AB40" s="112" t="s">
        <v>229</v>
      </c>
      <c r="AC40" s="112" t="s">
        <v>318</v>
      </c>
      <c r="AD40" s="112" t="s">
        <v>319</v>
      </c>
      <c r="AE40" s="112" t="s">
        <v>229</v>
      </c>
    </row>
    <row r="41" spans="1:31" s="10" customFormat="1" ht="87.75" customHeight="1">
      <c r="A41" s="193"/>
      <c r="B41" s="190" t="s">
        <v>326</v>
      </c>
      <c r="C41" s="149" t="s">
        <v>344</v>
      </c>
      <c r="D41" s="149" t="s">
        <v>345</v>
      </c>
      <c r="E41" s="140" t="s">
        <v>223</v>
      </c>
      <c r="F41" s="105" t="s">
        <v>230</v>
      </c>
      <c r="G41" s="110" t="s">
        <v>231</v>
      </c>
      <c r="H41" s="110" t="s">
        <v>235</v>
      </c>
      <c r="I41" s="110" t="s">
        <v>236</v>
      </c>
      <c r="J41" s="110" t="s">
        <v>277</v>
      </c>
      <c r="K41" s="110" t="s">
        <v>279</v>
      </c>
      <c r="L41" s="110" t="s">
        <v>278</v>
      </c>
      <c r="M41" s="105">
        <v>2</v>
      </c>
      <c r="N41" s="105">
        <v>2</v>
      </c>
      <c r="O41" s="105">
        <f t="shared" si="15"/>
        <v>4</v>
      </c>
      <c r="P41" s="105" t="str">
        <f t="shared" si="16"/>
        <v>Bajo</v>
      </c>
      <c r="Q41" s="105">
        <v>25</v>
      </c>
      <c r="R41" s="105">
        <f t="shared" si="17"/>
        <v>100</v>
      </c>
      <c r="S41" s="106" t="str">
        <f t="shared" si="18"/>
        <v>III</v>
      </c>
      <c r="T41" s="105" t="str">
        <f t="shared" si="20"/>
        <v>Aceptable</v>
      </c>
      <c r="U41" s="140">
        <v>8</v>
      </c>
      <c r="V41" s="140">
        <v>2</v>
      </c>
      <c r="W41" s="140"/>
      <c r="X41" s="140">
        <f>U41+V41</f>
        <v>10</v>
      </c>
      <c r="Y41" s="105" t="s">
        <v>244</v>
      </c>
      <c r="Z41" s="107" t="s">
        <v>280</v>
      </c>
      <c r="AA41" s="105" t="s">
        <v>229</v>
      </c>
      <c r="AB41" s="105" t="s">
        <v>229</v>
      </c>
      <c r="AC41" s="105" t="s">
        <v>281</v>
      </c>
      <c r="AD41" s="105" t="s">
        <v>282</v>
      </c>
      <c r="AE41" s="109" t="s">
        <v>229</v>
      </c>
    </row>
    <row r="42" spans="1:31" s="10" customFormat="1" ht="87.75" customHeight="1">
      <c r="A42" s="193"/>
      <c r="B42" s="192"/>
      <c r="C42" s="189"/>
      <c r="D42" s="189"/>
      <c r="E42" s="142"/>
      <c r="F42" s="105" t="s">
        <v>152</v>
      </c>
      <c r="G42" s="105" t="s">
        <v>237</v>
      </c>
      <c r="H42" s="105" t="s">
        <v>255</v>
      </c>
      <c r="I42" s="105" t="s">
        <v>256</v>
      </c>
      <c r="J42" s="105" t="s">
        <v>228</v>
      </c>
      <c r="K42" s="105" t="s">
        <v>240</v>
      </c>
      <c r="L42" s="105" t="s">
        <v>241</v>
      </c>
      <c r="M42" s="105">
        <v>2</v>
      </c>
      <c r="N42" s="105">
        <v>3</v>
      </c>
      <c r="O42" s="105">
        <f t="shared" ref="O42:O49" si="21">IF(OR(M42="",N42=""),"",IF((M42*N42=0),"N/A",M42*N42))</f>
        <v>6</v>
      </c>
      <c r="P42" s="105" t="str">
        <f t="shared" ref="P42:P49" si="22">IF(O42="","",IF(ISTEXT(O42),"N/A",IF(OR(O42=2,O42=4),"Bajo",IF(OR(O42=6,O42=8),"Medio",IF(OR(O42=10,O42=12,O42=18,O42=20),"Alto",IF(OR(O42=24,O42=30,O42=40),"Muy Alto","Error"))))))</f>
        <v>Medio</v>
      </c>
      <c r="Q42" s="105">
        <v>10</v>
      </c>
      <c r="R42" s="105">
        <f t="shared" ref="R42:R49" si="23">IF(OR(Q42="",O42=""),"",IF(ISTEXT(O42),"N/A",O42*Q42))</f>
        <v>60</v>
      </c>
      <c r="S42" s="105" t="str">
        <f t="shared" ref="S42:S49" si="24">IF(R42="","",IF(ISTEXT(R42),"IV",IF(R42=20,"IV",IF(AND(R42&gt;=40,R42&lt;=120),"III",IF(AND(R42&gt;=150,R42&lt;=500),"II",IF(AND(R42&gt;=600,R42&lt;=4000),"I","Error"))))))</f>
        <v>III</v>
      </c>
      <c r="T42" s="105" t="s">
        <v>142</v>
      </c>
      <c r="U42" s="141"/>
      <c r="V42" s="141"/>
      <c r="W42" s="141"/>
      <c r="X42" s="141"/>
      <c r="Y42" s="105" t="s">
        <v>242</v>
      </c>
      <c r="Z42" s="107" t="s">
        <v>432</v>
      </c>
      <c r="AA42" s="105" t="s">
        <v>229</v>
      </c>
      <c r="AB42" s="105" t="s">
        <v>229</v>
      </c>
      <c r="AC42" s="105" t="s">
        <v>229</v>
      </c>
      <c r="AD42" s="105" t="s">
        <v>243</v>
      </c>
      <c r="AE42" s="105" t="s">
        <v>229</v>
      </c>
    </row>
    <row r="43" spans="1:31" s="10" customFormat="1" ht="87.75" customHeight="1">
      <c r="A43" s="193"/>
      <c r="B43" s="199" t="s">
        <v>324</v>
      </c>
      <c r="C43" s="149" t="s">
        <v>346</v>
      </c>
      <c r="D43" s="206" t="s">
        <v>347</v>
      </c>
      <c r="E43" s="140" t="s">
        <v>223</v>
      </c>
      <c r="F43" s="105" t="s">
        <v>230</v>
      </c>
      <c r="G43" s="110" t="s">
        <v>231</v>
      </c>
      <c r="H43" s="110" t="s">
        <v>235</v>
      </c>
      <c r="I43" s="110" t="s">
        <v>236</v>
      </c>
      <c r="J43" s="110" t="s">
        <v>277</v>
      </c>
      <c r="K43" s="110" t="s">
        <v>279</v>
      </c>
      <c r="L43" s="110" t="s">
        <v>278</v>
      </c>
      <c r="M43" s="105">
        <v>2</v>
      </c>
      <c r="N43" s="105">
        <v>2</v>
      </c>
      <c r="O43" s="105">
        <f t="shared" si="21"/>
        <v>4</v>
      </c>
      <c r="P43" s="105" t="str">
        <f t="shared" si="22"/>
        <v>Bajo</v>
      </c>
      <c r="Q43" s="105">
        <v>25</v>
      </c>
      <c r="R43" s="105">
        <f t="shared" si="23"/>
        <v>100</v>
      </c>
      <c r="S43" s="106" t="str">
        <f t="shared" si="24"/>
        <v>III</v>
      </c>
      <c r="T43" s="105" t="str">
        <f t="shared" ref="T43" si="25">IF(S43="","",IF(OR(S43="IV",S43="III"),"Aceptable",IF(S43="II","No Aceptable o Aceptable con controles",IF(S43="I","No Aceptable","Error"))))</f>
        <v>Aceptable</v>
      </c>
      <c r="U43" s="140">
        <v>2</v>
      </c>
      <c r="V43" s="140"/>
      <c r="W43" s="140"/>
      <c r="X43" s="143">
        <f>U43</f>
        <v>2</v>
      </c>
      <c r="Y43" s="105" t="s">
        <v>244</v>
      </c>
      <c r="Z43" s="107" t="s">
        <v>280</v>
      </c>
      <c r="AA43" s="105" t="s">
        <v>229</v>
      </c>
      <c r="AB43" s="105" t="s">
        <v>229</v>
      </c>
      <c r="AC43" s="105" t="s">
        <v>281</v>
      </c>
      <c r="AD43" s="105" t="s">
        <v>282</v>
      </c>
      <c r="AE43" s="109" t="s">
        <v>229</v>
      </c>
    </row>
    <row r="44" spans="1:31" s="10" customFormat="1" ht="87.75" customHeight="1">
      <c r="A44" s="193"/>
      <c r="B44" s="199"/>
      <c r="C44" s="189"/>
      <c r="D44" s="206"/>
      <c r="E44" s="141"/>
      <c r="F44" s="105" t="s">
        <v>224</v>
      </c>
      <c r="G44" s="105" t="s">
        <v>348</v>
      </c>
      <c r="H44" s="105" t="s">
        <v>349</v>
      </c>
      <c r="I44" s="105" t="s">
        <v>350</v>
      </c>
      <c r="J44" s="105" t="s">
        <v>351</v>
      </c>
      <c r="K44" s="105" t="s">
        <v>352</v>
      </c>
      <c r="L44" s="105" t="s">
        <v>353</v>
      </c>
      <c r="M44" s="105">
        <v>6</v>
      </c>
      <c r="N44" s="105">
        <v>3</v>
      </c>
      <c r="O44" s="105">
        <f t="shared" si="21"/>
        <v>18</v>
      </c>
      <c r="P44" s="105" t="str">
        <f t="shared" si="22"/>
        <v>Alto</v>
      </c>
      <c r="Q44" s="105">
        <v>25</v>
      </c>
      <c r="R44" s="105">
        <f t="shared" si="23"/>
        <v>450</v>
      </c>
      <c r="S44" s="106" t="str">
        <f t="shared" si="24"/>
        <v>II</v>
      </c>
      <c r="T44" s="105" t="s">
        <v>144</v>
      </c>
      <c r="U44" s="141"/>
      <c r="V44" s="141"/>
      <c r="W44" s="141"/>
      <c r="X44" s="144"/>
      <c r="Y44" s="105" t="s">
        <v>354</v>
      </c>
      <c r="Z44" s="107" t="s">
        <v>437</v>
      </c>
      <c r="AA44" s="105" t="s">
        <v>229</v>
      </c>
      <c r="AB44" s="105" t="s">
        <v>229</v>
      </c>
      <c r="AC44" s="105" t="s">
        <v>355</v>
      </c>
      <c r="AD44" s="105" t="s">
        <v>356</v>
      </c>
      <c r="AE44" s="105" t="s">
        <v>229</v>
      </c>
    </row>
    <row r="45" spans="1:31" s="10" customFormat="1" ht="84.75" customHeight="1">
      <c r="A45" s="193"/>
      <c r="B45" s="199"/>
      <c r="C45" s="150"/>
      <c r="D45" s="206"/>
      <c r="E45" s="142"/>
      <c r="F45" s="112" t="s">
        <v>269</v>
      </c>
      <c r="G45" s="112" t="s">
        <v>313</v>
      </c>
      <c r="H45" s="112" t="s">
        <v>314</v>
      </c>
      <c r="I45" s="112" t="s">
        <v>315</v>
      </c>
      <c r="J45" s="112" t="s">
        <v>316</v>
      </c>
      <c r="K45" s="112" t="s">
        <v>317</v>
      </c>
      <c r="L45" s="112" t="s">
        <v>234</v>
      </c>
      <c r="M45" s="112">
        <v>2</v>
      </c>
      <c r="N45" s="112">
        <v>1</v>
      </c>
      <c r="O45" s="112">
        <f t="shared" si="21"/>
        <v>2</v>
      </c>
      <c r="P45" s="112" t="str">
        <f t="shared" si="22"/>
        <v>Bajo</v>
      </c>
      <c r="Q45" s="112">
        <v>10</v>
      </c>
      <c r="R45" s="112">
        <f t="shared" si="23"/>
        <v>20</v>
      </c>
      <c r="S45" s="106" t="str">
        <f t="shared" si="24"/>
        <v>IV</v>
      </c>
      <c r="T45" s="112" t="str">
        <f t="shared" ref="T45:T49" si="26">IF(S45="","",IF(OR(S45="IV",S45="III"),"Aceptable",IF(S45="II","No Aceptable o Aceptable con controles",IF(S45="I","No Aceptable","Error"))))</f>
        <v>Aceptable</v>
      </c>
      <c r="U45" s="142"/>
      <c r="V45" s="142"/>
      <c r="W45" s="142"/>
      <c r="X45" s="145"/>
      <c r="Y45" s="112" t="s">
        <v>244</v>
      </c>
      <c r="Z45" s="107" t="s">
        <v>280</v>
      </c>
      <c r="AA45" s="112" t="s">
        <v>229</v>
      </c>
      <c r="AB45" s="112" t="s">
        <v>229</v>
      </c>
      <c r="AC45" s="112" t="s">
        <v>318</v>
      </c>
      <c r="AD45" s="112" t="s">
        <v>319</v>
      </c>
      <c r="AE45" s="112" t="s">
        <v>229</v>
      </c>
    </row>
    <row r="46" spans="1:31" s="10" customFormat="1" ht="84.75" customHeight="1">
      <c r="A46" s="193"/>
      <c r="B46" s="190" t="s">
        <v>322</v>
      </c>
      <c r="C46" s="149" t="s">
        <v>357</v>
      </c>
      <c r="D46" s="149" t="s">
        <v>358</v>
      </c>
      <c r="E46" s="140" t="s">
        <v>223</v>
      </c>
      <c r="F46" s="105" t="s">
        <v>259</v>
      </c>
      <c r="G46" s="105" t="s">
        <v>260</v>
      </c>
      <c r="H46" s="105" t="s">
        <v>261</v>
      </c>
      <c r="I46" s="105" t="s">
        <v>262</v>
      </c>
      <c r="J46" s="105" t="s">
        <v>263</v>
      </c>
      <c r="K46" s="105" t="s">
        <v>264</v>
      </c>
      <c r="L46" s="105" t="s">
        <v>265</v>
      </c>
      <c r="M46" s="105">
        <v>2</v>
      </c>
      <c r="N46" s="105">
        <v>1</v>
      </c>
      <c r="O46" s="105">
        <f t="shared" si="21"/>
        <v>2</v>
      </c>
      <c r="P46" s="105" t="str">
        <f t="shared" si="22"/>
        <v>Bajo</v>
      </c>
      <c r="Q46" s="105">
        <v>10</v>
      </c>
      <c r="R46" s="105">
        <f t="shared" si="23"/>
        <v>20</v>
      </c>
      <c r="S46" s="106" t="str">
        <f t="shared" si="24"/>
        <v>IV</v>
      </c>
      <c r="T46" s="105" t="str">
        <f t="shared" si="26"/>
        <v>Aceptable</v>
      </c>
      <c r="U46" s="140">
        <v>3</v>
      </c>
      <c r="V46" s="140">
        <v>1</v>
      </c>
      <c r="W46" s="140"/>
      <c r="X46" s="143">
        <f>U46+V46</f>
        <v>4</v>
      </c>
      <c r="Y46" s="105" t="s">
        <v>266</v>
      </c>
      <c r="Z46" s="107" t="s">
        <v>433</v>
      </c>
      <c r="AA46" s="105" t="s">
        <v>229</v>
      </c>
      <c r="AB46" s="105" t="s">
        <v>229</v>
      </c>
      <c r="AC46" s="105" t="s">
        <v>229</v>
      </c>
      <c r="AD46" s="105" t="s">
        <v>267</v>
      </c>
      <c r="AE46" s="105" t="s">
        <v>285</v>
      </c>
    </row>
    <row r="47" spans="1:31" s="10" customFormat="1" ht="84.75" customHeight="1">
      <c r="A47" s="193"/>
      <c r="B47" s="191"/>
      <c r="C47" s="189"/>
      <c r="D47" s="189"/>
      <c r="E47" s="141"/>
      <c r="F47" s="105" t="s">
        <v>259</v>
      </c>
      <c r="G47" s="105" t="s">
        <v>294</v>
      </c>
      <c r="H47" s="105" t="s">
        <v>295</v>
      </c>
      <c r="I47" s="105" t="s">
        <v>296</v>
      </c>
      <c r="J47" s="105" t="s">
        <v>228</v>
      </c>
      <c r="K47" s="105" t="s">
        <v>228</v>
      </c>
      <c r="L47" s="105" t="s">
        <v>228</v>
      </c>
      <c r="M47" s="105">
        <v>2</v>
      </c>
      <c r="N47" s="105">
        <v>1</v>
      </c>
      <c r="O47" s="105">
        <f t="shared" si="21"/>
        <v>2</v>
      </c>
      <c r="P47" s="105" t="str">
        <f t="shared" si="22"/>
        <v>Bajo</v>
      </c>
      <c r="Q47" s="105">
        <v>10</v>
      </c>
      <c r="R47" s="105">
        <f t="shared" si="23"/>
        <v>20</v>
      </c>
      <c r="S47" s="106" t="str">
        <f t="shared" si="24"/>
        <v>IV</v>
      </c>
      <c r="T47" s="105" t="str">
        <f t="shared" si="26"/>
        <v>Aceptable</v>
      </c>
      <c r="U47" s="141"/>
      <c r="V47" s="141"/>
      <c r="W47" s="141"/>
      <c r="X47" s="144"/>
      <c r="Y47" s="105" t="s">
        <v>297</v>
      </c>
      <c r="Z47" s="107" t="s">
        <v>433</v>
      </c>
      <c r="AA47" s="105" t="s">
        <v>229</v>
      </c>
      <c r="AB47" s="105" t="s">
        <v>229</v>
      </c>
      <c r="AC47" s="105" t="s">
        <v>229</v>
      </c>
      <c r="AD47" s="105" t="s">
        <v>298</v>
      </c>
      <c r="AE47" s="105" t="s">
        <v>285</v>
      </c>
    </row>
    <row r="48" spans="1:31" s="10" customFormat="1" ht="84.75" customHeight="1">
      <c r="A48" s="193"/>
      <c r="B48" s="191"/>
      <c r="C48" s="189"/>
      <c r="D48" s="189"/>
      <c r="E48" s="141"/>
      <c r="F48" s="105" t="s">
        <v>151</v>
      </c>
      <c r="G48" s="105" t="s">
        <v>359</v>
      </c>
      <c r="H48" s="105" t="s">
        <v>360</v>
      </c>
      <c r="I48" s="105" t="s">
        <v>361</v>
      </c>
      <c r="J48" s="105" t="s">
        <v>362</v>
      </c>
      <c r="K48" s="105" t="s">
        <v>264</v>
      </c>
      <c r="L48" s="105" t="s">
        <v>363</v>
      </c>
      <c r="M48" s="105">
        <v>2</v>
      </c>
      <c r="N48" s="105">
        <v>1</v>
      </c>
      <c r="O48" s="105">
        <f t="shared" si="21"/>
        <v>2</v>
      </c>
      <c r="P48" s="105" t="str">
        <f t="shared" si="22"/>
        <v>Bajo</v>
      </c>
      <c r="Q48" s="105">
        <v>10</v>
      </c>
      <c r="R48" s="105">
        <f t="shared" si="23"/>
        <v>20</v>
      </c>
      <c r="S48" s="106" t="str">
        <f t="shared" si="24"/>
        <v>IV</v>
      </c>
      <c r="T48" s="105" t="str">
        <f t="shared" si="26"/>
        <v>Aceptable</v>
      </c>
      <c r="U48" s="141"/>
      <c r="V48" s="141"/>
      <c r="W48" s="141"/>
      <c r="X48" s="144"/>
      <c r="Y48" s="105" t="s">
        <v>364</v>
      </c>
      <c r="Z48" s="128" t="s">
        <v>435</v>
      </c>
      <c r="AA48" s="105" t="s">
        <v>342</v>
      </c>
      <c r="AB48" s="105" t="s">
        <v>342</v>
      </c>
      <c r="AC48" s="105" t="s">
        <v>342</v>
      </c>
      <c r="AD48" s="105" t="s">
        <v>365</v>
      </c>
      <c r="AE48" s="105" t="s">
        <v>268</v>
      </c>
    </row>
    <row r="49" spans="1:31" s="10" customFormat="1" ht="84.75" customHeight="1">
      <c r="A49" s="193"/>
      <c r="B49" s="191"/>
      <c r="C49" s="189"/>
      <c r="D49" s="189"/>
      <c r="E49" s="141"/>
      <c r="F49" s="110" t="s">
        <v>224</v>
      </c>
      <c r="G49" s="110" t="s">
        <v>386</v>
      </c>
      <c r="H49" s="110" t="s">
        <v>387</v>
      </c>
      <c r="I49" s="110" t="s">
        <v>388</v>
      </c>
      <c r="J49" s="110" t="s">
        <v>389</v>
      </c>
      <c r="K49" s="110" t="s">
        <v>389</v>
      </c>
      <c r="L49" s="110" t="s">
        <v>390</v>
      </c>
      <c r="M49" s="114">
        <v>2</v>
      </c>
      <c r="N49" s="114">
        <v>2</v>
      </c>
      <c r="O49" s="115">
        <f t="shared" si="21"/>
        <v>4</v>
      </c>
      <c r="P49" s="106" t="str">
        <f t="shared" si="22"/>
        <v>Bajo</v>
      </c>
      <c r="Q49" s="114">
        <v>60</v>
      </c>
      <c r="R49" s="106">
        <f t="shared" si="23"/>
        <v>240</v>
      </c>
      <c r="S49" s="106" t="str">
        <f t="shared" si="24"/>
        <v>II</v>
      </c>
      <c r="T49" s="106" t="str">
        <f t="shared" si="26"/>
        <v>No Aceptable o Aceptable con controles</v>
      </c>
      <c r="U49" s="141"/>
      <c r="V49" s="141"/>
      <c r="W49" s="141"/>
      <c r="X49" s="144"/>
      <c r="Y49" s="116" t="s">
        <v>391</v>
      </c>
      <c r="Z49" s="129" t="s">
        <v>438</v>
      </c>
      <c r="AA49" s="110" t="s">
        <v>342</v>
      </c>
      <c r="AB49" s="110" t="s">
        <v>342</v>
      </c>
      <c r="AC49" s="110" t="s">
        <v>393</v>
      </c>
      <c r="AD49" s="110" t="s">
        <v>394</v>
      </c>
      <c r="AE49" s="110" t="s">
        <v>268</v>
      </c>
    </row>
    <row r="50" spans="1:31" s="10" customFormat="1" ht="75.75" customHeight="1">
      <c r="A50" s="193"/>
      <c r="B50" s="192"/>
      <c r="C50" s="150"/>
      <c r="D50" s="150"/>
      <c r="E50" s="142"/>
      <c r="F50" s="112" t="s">
        <v>269</v>
      </c>
      <c r="G50" s="112" t="s">
        <v>313</v>
      </c>
      <c r="H50" s="112" t="s">
        <v>314</v>
      </c>
      <c r="I50" s="112" t="s">
        <v>315</v>
      </c>
      <c r="J50" s="112" t="s">
        <v>316</v>
      </c>
      <c r="K50" s="112" t="s">
        <v>317</v>
      </c>
      <c r="L50" s="112" t="s">
        <v>234</v>
      </c>
      <c r="M50" s="112">
        <v>2</v>
      </c>
      <c r="N50" s="112">
        <v>1</v>
      </c>
      <c r="O50" s="112">
        <f t="shared" ref="O50:O57" si="27">IF(OR(M50="",N50=""),"",IF((M50*N50=0),"N/A",M50*N50))</f>
        <v>2</v>
      </c>
      <c r="P50" s="112" t="str">
        <f t="shared" ref="P50:P57" si="28">IF(O50="","",IF(ISTEXT(O50),"N/A",IF(OR(O50=2,O50=4),"Bajo",IF(OR(O50=6,O50=8),"Medio",IF(OR(O50=10,O50=12,O50=18,O50=20),"Alto",IF(OR(O50=24,O50=30,O50=40),"Muy Alto","Error"))))))</f>
        <v>Bajo</v>
      </c>
      <c r="Q50" s="112">
        <v>10</v>
      </c>
      <c r="R50" s="112">
        <f t="shared" ref="R50:R57" si="29">IF(OR(Q50="",O50=""),"",IF(ISTEXT(O50),"N/A",O50*Q50))</f>
        <v>20</v>
      </c>
      <c r="S50" s="106" t="str">
        <f t="shared" ref="S50:S57" si="30">IF(R50="","",IF(ISTEXT(R50),"IV",IF(R50=20,"IV",IF(AND(R50&gt;=40,R50&lt;=120),"III",IF(AND(R50&gt;=150,R50&lt;=500),"II",IF(AND(R50&gt;=600,R50&lt;=4000),"I","Error"))))))</f>
        <v>IV</v>
      </c>
      <c r="T50" s="112" t="str">
        <f t="shared" ref="T50:T57" si="31">IF(S50="","",IF(OR(S50="IV",S50="III"),"Aceptable",IF(S50="II","No Aceptable o Aceptable con controles",IF(S50="I","No Aceptable","Error"))))</f>
        <v>Aceptable</v>
      </c>
      <c r="U50" s="142"/>
      <c r="V50" s="142"/>
      <c r="W50" s="142"/>
      <c r="X50" s="145"/>
      <c r="Y50" s="112" t="s">
        <v>244</v>
      </c>
      <c r="Z50" s="107" t="s">
        <v>280</v>
      </c>
      <c r="AA50" s="112" t="s">
        <v>229</v>
      </c>
      <c r="AB50" s="112" t="s">
        <v>229</v>
      </c>
      <c r="AC50" s="112" t="s">
        <v>318</v>
      </c>
      <c r="AD50" s="112" t="s">
        <v>366</v>
      </c>
      <c r="AE50" s="112" t="s">
        <v>229</v>
      </c>
    </row>
    <row r="51" spans="1:31" s="10" customFormat="1" ht="82.5" customHeight="1">
      <c r="A51" s="200" t="s">
        <v>208</v>
      </c>
      <c r="B51" s="190" t="s">
        <v>220</v>
      </c>
      <c r="C51" s="177" t="s">
        <v>258</v>
      </c>
      <c r="D51" s="177" t="s">
        <v>246</v>
      </c>
      <c r="E51" s="140" t="s">
        <v>223</v>
      </c>
      <c r="F51" s="105" t="s">
        <v>259</v>
      </c>
      <c r="G51" s="105" t="s">
        <v>260</v>
      </c>
      <c r="H51" s="105" t="s">
        <v>261</v>
      </c>
      <c r="I51" s="105" t="s">
        <v>262</v>
      </c>
      <c r="J51" s="105" t="s">
        <v>263</v>
      </c>
      <c r="K51" s="105" t="s">
        <v>264</v>
      </c>
      <c r="L51" s="105" t="s">
        <v>265</v>
      </c>
      <c r="M51" s="105">
        <v>2</v>
      </c>
      <c r="N51" s="105">
        <v>1</v>
      </c>
      <c r="O51" s="105">
        <f t="shared" si="27"/>
        <v>2</v>
      </c>
      <c r="P51" s="105" t="str">
        <f t="shared" si="28"/>
        <v>Bajo</v>
      </c>
      <c r="Q51" s="105">
        <v>10</v>
      </c>
      <c r="R51" s="105">
        <f t="shared" si="29"/>
        <v>20</v>
      </c>
      <c r="S51" s="106" t="str">
        <f t="shared" si="30"/>
        <v>IV</v>
      </c>
      <c r="T51" s="105" t="str">
        <f t="shared" si="31"/>
        <v>Aceptable</v>
      </c>
      <c r="U51" s="140">
        <v>4</v>
      </c>
      <c r="V51" s="140"/>
      <c r="W51" s="140"/>
      <c r="X51" s="140">
        <f>U51</f>
        <v>4</v>
      </c>
      <c r="Y51" s="105" t="s">
        <v>266</v>
      </c>
      <c r="Z51" s="107" t="s">
        <v>433</v>
      </c>
      <c r="AA51" s="105" t="s">
        <v>229</v>
      </c>
      <c r="AB51" s="105" t="s">
        <v>229</v>
      </c>
      <c r="AC51" s="105" t="s">
        <v>229</v>
      </c>
      <c r="AD51" s="105" t="s">
        <v>267</v>
      </c>
      <c r="AE51" s="105" t="s">
        <v>285</v>
      </c>
    </row>
    <row r="52" spans="1:31" s="10" customFormat="1" ht="82.5" customHeight="1">
      <c r="A52" s="201"/>
      <c r="B52" s="191"/>
      <c r="C52" s="178"/>
      <c r="D52" s="178"/>
      <c r="E52" s="141"/>
      <c r="F52" s="110" t="s">
        <v>224</v>
      </c>
      <c r="G52" s="110" t="s">
        <v>304</v>
      </c>
      <c r="H52" s="110" t="s">
        <v>401</v>
      </c>
      <c r="I52" s="110" t="s">
        <v>402</v>
      </c>
      <c r="J52" s="110" t="s">
        <v>316</v>
      </c>
      <c r="K52" s="110" t="s">
        <v>403</v>
      </c>
      <c r="L52" s="110" t="s">
        <v>316</v>
      </c>
      <c r="M52" s="114">
        <v>6</v>
      </c>
      <c r="N52" s="114">
        <v>3</v>
      </c>
      <c r="O52" s="106">
        <f t="shared" si="27"/>
        <v>18</v>
      </c>
      <c r="P52" s="106" t="str">
        <f t="shared" si="28"/>
        <v>Alto</v>
      </c>
      <c r="Q52" s="114">
        <v>25</v>
      </c>
      <c r="R52" s="106">
        <f t="shared" si="29"/>
        <v>450</v>
      </c>
      <c r="S52" s="106" t="str">
        <f t="shared" si="30"/>
        <v>II</v>
      </c>
      <c r="T52" s="106" t="str">
        <f t="shared" si="31"/>
        <v>No Aceptable o Aceptable con controles</v>
      </c>
      <c r="U52" s="141"/>
      <c r="V52" s="141"/>
      <c r="W52" s="141"/>
      <c r="X52" s="141"/>
      <c r="Y52" s="116" t="s">
        <v>399</v>
      </c>
      <c r="Z52" s="107" t="s">
        <v>436</v>
      </c>
      <c r="AA52" s="110" t="s">
        <v>229</v>
      </c>
      <c r="AB52" s="110" t="s">
        <v>229</v>
      </c>
      <c r="AC52" s="117" t="s">
        <v>404</v>
      </c>
      <c r="AD52" s="117" t="s">
        <v>405</v>
      </c>
      <c r="AE52" s="110" t="s">
        <v>268</v>
      </c>
    </row>
    <row r="53" spans="1:31" s="10" customFormat="1" ht="82.5" customHeight="1">
      <c r="A53" s="201"/>
      <c r="B53" s="192"/>
      <c r="C53" s="179"/>
      <c r="D53" s="179"/>
      <c r="E53" s="142"/>
      <c r="F53" s="105" t="s">
        <v>269</v>
      </c>
      <c r="G53" s="105" t="s">
        <v>231</v>
      </c>
      <c r="H53" s="105" t="s">
        <v>270</v>
      </c>
      <c r="I53" s="105" t="s">
        <v>236</v>
      </c>
      <c r="J53" s="105" t="s">
        <v>271</v>
      </c>
      <c r="K53" s="105" t="s">
        <v>272</v>
      </c>
      <c r="L53" s="105" t="s">
        <v>234</v>
      </c>
      <c r="M53" s="105">
        <v>2</v>
      </c>
      <c r="N53" s="105">
        <v>2</v>
      </c>
      <c r="O53" s="105">
        <f t="shared" si="27"/>
        <v>4</v>
      </c>
      <c r="P53" s="105" t="str">
        <f t="shared" si="28"/>
        <v>Bajo</v>
      </c>
      <c r="Q53" s="105">
        <v>10</v>
      </c>
      <c r="R53" s="105">
        <f t="shared" si="29"/>
        <v>40</v>
      </c>
      <c r="S53" s="106" t="str">
        <f t="shared" si="30"/>
        <v>III</v>
      </c>
      <c r="T53" s="105" t="str">
        <f t="shared" si="31"/>
        <v>Aceptable</v>
      </c>
      <c r="U53" s="141"/>
      <c r="V53" s="141"/>
      <c r="W53" s="141"/>
      <c r="X53" s="141"/>
      <c r="Y53" s="105" t="s">
        <v>244</v>
      </c>
      <c r="Z53" s="107" t="s">
        <v>280</v>
      </c>
      <c r="AA53" s="105" t="s">
        <v>229</v>
      </c>
      <c r="AB53" s="105" t="s">
        <v>229</v>
      </c>
      <c r="AC53" s="105" t="s">
        <v>245</v>
      </c>
      <c r="AD53" s="105" t="s">
        <v>273</v>
      </c>
      <c r="AE53" s="105" t="s">
        <v>229</v>
      </c>
    </row>
    <row r="54" spans="1:31" s="10" customFormat="1" ht="92.25" customHeight="1">
      <c r="A54" s="201"/>
      <c r="B54" s="190" t="s">
        <v>368</v>
      </c>
      <c r="C54" s="203" t="s">
        <v>369</v>
      </c>
      <c r="D54" s="149" t="s">
        <v>370</v>
      </c>
      <c r="E54" s="140" t="s">
        <v>223</v>
      </c>
      <c r="F54" s="105" t="s">
        <v>230</v>
      </c>
      <c r="G54" s="110" t="s">
        <v>231</v>
      </c>
      <c r="H54" s="110" t="s">
        <v>235</v>
      </c>
      <c r="I54" s="110" t="s">
        <v>236</v>
      </c>
      <c r="J54" s="110" t="s">
        <v>277</v>
      </c>
      <c r="K54" s="110" t="s">
        <v>279</v>
      </c>
      <c r="L54" s="110" t="s">
        <v>278</v>
      </c>
      <c r="M54" s="105">
        <v>2</v>
      </c>
      <c r="N54" s="105">
        <v>2</v>
      </c>
      <c r="O54" s="105">
        <f t="shared" si="27"/>
        <v>4</v>
      </c>
      <c r="P54" s="105" t="str">
        <f t="shared" si="28"/>
        <v>Bajo</v>
      </c>
      <c r="Q54" s="105">
        <v>25</v>
      </c>
      <c r="R54" s="105">
        <f t="shared" si="29"/>
        <v>100</v>
      </c>
      <c r="S54" s="106" t="str">
        <f t="shared" si="30"/>
        <v>III</v>
      </c>
      <c r="T54" s="105" t="str">
        <f t="shared" si="31"/>
        <v>Aceptable</v>
      </c>
      <c r="U54" s="149"/>
      <c r="V54" s="146">
        <v>8</v>
      </c>
      <c r="W54" s="146"/>
      <c r="X54" s="140">
        <f>V54</f>
        <v>8</v>
      </c>
      <c r="Y54" s="105" t="s">
        <v>244</v>
      </c>
      <c r="Z54" s="107" t="s">
        <v>280</v>
      </c>
      <c r="AA54" s="105" t="s">
        <v>229</v>
      </c>
      <c r="AB54" s="105" t="s">
        <v>229</v>
      </c>
      <c r="AC54" s="105" t="s">
        <v>281</v>
      </c>
      <c r="AD54" s="108" t="s">
        <v>282</v>
      </c>
      <c r="AE54" s="109" t="s">
        <v>229</v>
      </c>
    </row>
    <row r="55" spans="1:31" s="10" customFormat="1" ht="92.25" customHeight="1">
      <c r="A55" s="201"/>
      <c r="B55" s="191"/>
      <c r="C55" s="204"/>
      <c r="D55" s="189"/>
      <c r="E55" s="141"/>
      <c r="F55" s="105" t="s">
        <v>224</v>
      </c>
      <c r="G55" s="105" t="s">
        <v>225</v>
      </c>
      <c r="H55" s="105" t="s">
        <v>226</v>
      </c>
      <c r="I55" s="105" t="s">
        <v>227</v>
      </c>
      <c r="J55" s="105" t="s">
        <v>229</v>
      </c>
      <c r="K55" s="105" t="s">
        <v>229</v>
      </c>
      <c r="L55" s="105" t="s">
        <v>274</v>
      </c>
      <c r="M55" s="105">
        <v>6</v>
      </c>
      <c r="N55" s="105">
        <v>3</v>
      </c>
      <c r="O55" s="105">
        <f t="shared" si="27"/>
        <v>18</v>
      </c>
      <c r="P55" s="105" t="str">
        <f t="shared" si="28"/>
        <v>Alto</v>
      </c>
      <c r="Q55" s="105">
        <v>25</v>
      </c>
      <c r="R55" s="105">
        <f t="shared" si="29"/>
        <v>450</v>
      </c>
      <c r="S55" s="106" t="str">
        <f t="shared" si="30"/>
        <v>II</v>
      </c>
      <c r="T55" s="105" t="str">
        <f t="shared" si="31"/>
        <v>No Aceptable o Aceptable con controles</v>
      </c>
      <c r="U55" s="189"/>
      <c r="V55" s="147"/>
      <c r="W55" s="147"/>
      <c r="X55" s="141"/>
      <c r="Y55" s="105" t="s">
        <v>275</v>
      </c>
      <c r="Z55" s="107" t="s">
        <v>251</v>
      </c>
      <c r="AA55" s="105" t="s">
        <v>229</v>
      </c>
      <c r="AB55" s="105" t="s">
        <v>229</v>
      </c>
      <c r="AC55" s="105" t="s">
        <v>229</v>
      </c>
      <c r="AD55" s="108" t="s">
        <v>276</v>
      </c>
      <c r="AE55" s="109" t="s">
        <v>229</v>
      </c>
    </row>
    <row r="56" spans="1:31" s="10" customFormat="1" ht="82.5" customHeight="1">
      <c r="A56" s="201"/>
      <c r="B56" s="191"/>
      <c r="C56" s="204"/>
      <c r="D56" s="189"/>
      <c r="E56" s="141"/>
      <c r="F56" s="105" t="s">
        <v>230</v>
      </c>
      <c r="G56" s="105" t="s">
        <v>249</v>
      </c>
      <c r="H56" s="105" t="s">
        <v>232</v>
      </c>
      <c r="I56" s="105" t="s">
        <v>250</v>
      </c>
      <c r="J56" s="105" t="s">
        <v>277</v>
      </c>
      <c r="K56" s="105" t="s">
        <v>252</v>
      </c>
      <c r="L56" s="105" t="s">
        <v>234</v>
      </c>
      <c r="M56" s="105">
        <v>2</v>
      </c>
      <c r="N56" s="105">
        <v>2</v>
      </c>
      <c r="O56" s="105">
        <f t="shared" si="27"/>
        <v>4</v>
      </c>
      <c r="P56" s="105" t="str">
        <f t="shared" si="28"/>
        <v>Bajo</v>
      </c>
      <c r="Q56" s="105">
        <v>25</v>
      </c>
      <c r="R56" s="105">
        <f t="shared" si="29"/>
        <v>100</v>
      </c>
      <c r="S56" s="106" t="str">
        <f t="shared" si="30"/>
        <v>III</v>
      </c>
      <c r="T56" s="105" t="str">
        <f t="shared" si="31"/>
        <v>Aceptable</v>
      </c>
      <c r="U56" s="189"/>
      <c r="V56" s="147"/>
      <c r="W56" s="147"/>
      <c r="X56" s="141"/>
      <c r="Y56" s="105" t="s">
        <v>253</v>
      </c>
      <c r="Z56" s="107" t="s">
        <v>280</v>
      </c>
      <c r="AA56" s="111" t="s">
        <v>229</v>
      </c>
      <c r="AB56" s="105" t="s">
        <v>229</v>
      </c>
      <c r="AC56" s="105" t="s">
        <v>281</v>
      </c>
      <c r="AD56" s="108" t="s">
        <v>282</v>
      </c>
      <c r="AE56" s="109" t="s">
        <v>229</v>
      </c>
    </row>
    <row r="57" spans="1:31" s="10" customFormat="1" ht="113.25" customHeight="1">
      <c r="A57" s="202"/>
      <c r="B57" s="192"/>
      <c r="C57" s="205"/>
      <c r="D57" s="150"/>
      <c r="E57" s="142"/>
      <c r="F57" s="105" t="s">
        <v>152</v>
      </c>
      <c r="G57" s="105" t="s">
        <v>237</v>
      </c>
      <c r="H57" s="105" t="s">
        <v>238</v>
      </c>
      <c r="I57" s="105" t="s">
        <v>239</v>
      </c>
      <c r="J57" s="105" t="s">
        <v>228</v>
      </c>
      <c r="K57" s="105" t="s">
        <v>229</v>
      </c>
      <c r="L57" s="105" t="s">
        <v>283</v>
      </c>
      <c r="M57" s="105">
        <v>2</v>
      </c>
      <c r="N57" s="105">
        <v>3</v>
      </c>
      <c r="O57" s="105">
        <f t="shared" si="27"/>
        <v>6</v>
      </c>
      <c r="P57" s="105" t="str">
        <f t="shared" si="28"/>
        <v>Medio</v>
      </c>
      <c r="Q57" s="105">
        <v>10</v>
      </c>
      <c r="R57" s="105">
        <f t="shared" si="29"/>
        <v>60</v>
      </c>
      <c r="S57" s="106" t="str">
        <f t="shared" si="30"/>
        <v>III</v>
      </c>
      <c r="T57" s="105" t="str">
        <f t="shared" si="31"/>
        <v>Aceptable</v>
      </c>
      <c r="U57" s="150"/>
      <c r="V57" s="148"/>
      <c r="W57" s="148"/>
      <c r="X57" s="142"/>
      <c r="Y57" s="105" t="s">
        <v>242</v>
      </c>
      <c r="Z57" s="107" t="s">
        <v>432</v>
      </c>
      <c r="AA57" s="105" t="s">
        <v>229</v>
      </c>
      <c r="AB57" s="105" t="s">
        <v>229</v>
      </c>
      <c r="AC57" s="105" t="s">
        <v>229</v>
      </c>
      <c r="AD57" s="105" t="s">
        <v>284</v>
      </c>
      <c r="AE57" s="105" t="s">
        <v>229</v>
      </c>
    </row>
    <row r="58" spans="1:31" s="10" customFormat="1" ht="113.25" customHeight="1">
      <c r="A58" s="196" t="s">
        <v>209</v>
      </c>
      <c r="B58" s="190" t="s">
        <v>371</v>
      </c>
      <c r="C58" s="149" t="s">
        <v>372</v>
      </c>
      <c r="D58" s="149" t="s">
        <v>373</v>
      </c>
      <c r="E58" s="140" t="s">
        <v>223</v>
      </c>
      <c r="F58" s="105" t="s">
        <v>230</v>
      </c>
      <c r="G58" s="110" t="s">
        <v>231</v>
      </c>
      <c r="H58" s="110" t="s">
        <v>235</v>
      </c>
      <c r="I58" s="110" t="s">
        <v>236</v>
      </c>
      <c r="J58" s="110" t="s">
        <v>277</v>
      </c>
      <c r="K58" s="110" t="s">
        <v>279</v>
      </c>
      <c r="L58" s="110" t="s">
        <v>278</v>
      </c>
      <c r="M58" s="105">
        <v>2</v>
      </c>
      <c r="N58" s="105">
        <v>2</v>
      </c>
      <c r="O58" s="105">
        <f t="shared" ref="O58:O61" si="32">IF(OR(M58="",N58=""),"",IF((M58*N58=0),"N/A",M58*N58))</f>
        <v>4</v>
      </c>
      <c r="P58" s="105" t="str">
        <f t="shared" ref="P58:P61" si="33">IF(O58="","",IF(ISTEXT(O58),"N/A",IF(OR(O58=2,O58=4),"Bajo",IF(OR(O58=6,O58=8),"Medio",IF(OR(O58=10,O58=12,O58=18,O58=20),"Alto",IF(OR(O58=24,O58=30,O58=40),"Muy Alto","Error"))))))</f>
        <v>Bajo</v>
      </c>
      <c r="Q58" s="105">
        <v>25</v>
      </c>
      <c r="R58" s="105">
        <f t="shared" ref="R58:R61" si="34">IF(OR(Q58="",O58=""),"",IF(ISTEXT(O58),"N/A",O58*Q58))</f>
        <v>100</v>
      </c>
      <c r="S58" s="106" t="str">
        <f t="shared" ref="S58:S61" si="35">IF(R58="","",IF(ISTEXT(R58),"IV",IF(R58=20,"IV",IF(AND(R58&gt;=40,R58&lt;=120),"III",IF(AND(R58&gt;=150,R58&lt;=500),"II",IF(AND(R58&gt;=600,R58&lt;=4000),"I","Error"))))))</f>
        <v>III</v>
      </c>
      <c r="T58" s="105" t="str">
        <f t="shared" ref="T58:T60" si="36">IF(S58="","",IF(OR(S58="IV",S58="III"),"Aceptable",IF(S58="II","No Aceptable o Aceptable con controles",IF(S58="I","No Aceptable","Error"))))</f>
        <v>Aceptable</v>
      </c>
      <c r="U58" s="146">
        <v>6</v>
      </c>
      <c r="V58" s="146"/>
      <c r="W58" s="146"/>
      <c r="X58" s="146">
        <v>6</v>
      </c>
      <c r="Y58" s="105" t="s">
        <v>244</v>
      </c>
      <c r="Z58" s="107" t="s">
        <v>280</v>
      </c>
      <c r="AA58" s="105" t="s">
        <v>229</v>
      </c>
      <c r="AB58" s="105" t="s">
        <v>229</v>
      </c>
      <c r="AC58" s="105" t="s">
        <v>281</v>
      </c>
      <c r="AD58" s="108" t="s">
        <v>282</v>
      </c>
      <c r="AE58" s="109" t="s">
        <v>229</v>
      </c>
    </row>
    <row r="59" spans="1:31" s="10" customFormat="1" ht="113.25" customHeight="1">
      <c r="A59" s="197"/>
      <c r="B59" s="191"/>
      <c r="C59" s="189"/>
      <c r="D59" s="189"/>
      <c r="E59" s="141"/>
      <c r="F59" s="105" t="s">
        <v>230</v>
      </c>
      <c r="G59" s="105" t="s">
        <v>249</v>
      </c>
      <c r="H59" s="105" t="s">
        <v>232</v>
      </c>
      <c r="I59" s="105" t="s">
        <v>250</v>
      </c>
      <c r="J59" s="105" t="s">
        <v>277</v>
      </c>
      <c r="K59" s="105" t="s">
        <v>252</v>
      </c>
      <c r="L59" s="105" t="s">
        <v>234</v>
      </c>
      <c r="M59" s="105">
        <v>2</v>
      </c>
      <c r="N59" s="105">
        <v>2</v>
      </c>
      <c r="O59" s="105">
        <f t="shared" si="32"/>
        <v>4</v>
      </c>
      <c r="P59" s="105" t="str">
        <f t="shared" si="33"/>
        <v>Bajo</v>
      </c>
      <c r="Q59" s="105">
        <v>25</v>
      </c>
      <c r="R59" s="105">
        <f t="shared" si="34"/>
        <v>100</v>
      </c>
      <c r="S59" s="106" t="str">
        <f t="shared" si="35"/>
        <v>III</v>
      </c>
      <c r="T59" s="105" t="str">
        <f t="shared" si="36"/>
        <v>Aceptable</v>
      </c>
      <c r="U59" s="147"/>
      <c r="V59" s="147"/>
      <c r="W59" s="147"/>
      <c r="X59" s="147"/>
      <c r="Y59" s="105" t="s">
        <v>253</v>
      </c>
      <c r="Z59" s="107" t="s">
        <v>280</v>
      </c>
      <c r="AA59" s="111" t="s">
        <v>229</v>
      </c>
      <c r="AB59" s="105" t="s">
        <v>229</v>
      </c>
      <c r="AC59" s="105" t="s">
        <v>281</v>
      </c>
      <c r="AD59" s="108" t="s">
        <v>282</v>
      </c>
      <c r="AE59" s="109" t="s">
        <v>229</v>
      </c>
    </row>
    <row r="60" spans="1:31" s="10" customFormat="1" ht="113.25" customHeight="1">
      <c r="A60" s="197"/>
      <c r="B60" s="191"/>
      <c r="C60" s="189"/>
      <c r="D60" s="189"/>
      <c r="E60" s="141"/>
      <c r="F60" s="105" t="s">
        <v>224</v>
      </c>
      <c r="G60" s="105" t="s">
        <v>225</v>
      </c>
      <c r="H60" s="105" t="s">
        <v>226</v>
      </c>
      <c r="I60" s="105" t="s">
        <v>227</v>
      </c>
      <c r="J60" s="105" t="s">
        <v>229</v>
      </c>
      <c r="K60" s="105" t="s">
        <v>229</v>
      </c>
      <c r="L60" s="105" t="s">
        <v>274</v>
      </c>
      <c r="M60" s="105">
        <v>6</v>
      </c>
      <c r="N60" s="105">
        <v>3</v>
      </c>
      <c r="O60" s="105">
        <f t="shared" si="32"/>
        <v>18</v>
      </c>
      <c r="P60" s="105" t="str">
        <f t="shared" si="33"/>
        <v>Alto</v>
      </c>
      <c r="Q60" s="105">
        <v>25</v>
      </c>
      <c r="R60" s="105">
        <f t="shared" si="34"/>
        <v>450</v>
      </c>
      <c r="S60" s="106" t="str">
        <f t="shared" si="35"/>
        <v>II</v>
      </c>
      <c r="T60" s="105" t="str">
        <f t="shared" si="36"/>
        <v>No Aceptable o Aceptable con controles</v>
      </c>
      <c r="U60" s="147"/>
      <c r="V60" s="147"/>
      <c r="W60" s="147"/>
      <c r="X60" s="147"/>
      <c r="Y60" s="105" t="s">
        <v>275</v>
      </c>
      <c r="Z60" s="107" t="s">
        <v>251</v>
      </c>
      <c r="AA60" s="105" t="s">
        <v>229</v>
      </c>
      <c r="AB60" s="105" t="s">
        <v>229</v>
      </c>
      <c r="AC60" s="105" t="s">
        <v>229</v>
      </c>
      <c r="AD60" s="108" t="s">
        <v>276</v>
      </c>
      <c r="AE60" s="109" t="s">
        <v>229</v>
      </c>
    </row>
    <row r="61" spans="1:31" s="10" customFormat="1" ht="94.5" customHeight="1">
      <c r="A61" s="197"/>
      <c r="B61" s="192"/>
      <c r="C61" s="150"/>
      <c r="D61" s="150"/>
      <c r="E61" s="142"/>
      <c r="F61" s="105" t="s">
        <v>152</v>
      </c>
      <c r="G61" s="105" t="s">
        <v>237</v>
      </c>
      <c r="H61" s="105" t="s">
        <v>255</v>
      </c>
      <c r="I61" s="105" t="s">
        <v>256</v>
      </c>
      <c r="J61" s="105" t="s">
        <v>228</v>
      </c>
      <c r="K61" s="105" t="s">
        <v>240</v>
      </c>
      <c r="L61" s="105" t="s">
        <v>241</v>
      </c>
      <c r="M61" s="105">
        <v>2</v>
      </c>
      <c r="N61" s="105">
        <v>3</v>
      </c>
      <c r="O61" s="105">
        <f t="shared" si="32"/>
        <v>6</v>
      </c>
      <c r="P61" s="105" t="str">
        <f t="shared" si="33"/>
        <v>Medio</v>
      </c>
      <c r="Q61" s="105">
        <v>10</v>
      </c>
      <c r="R61" s="105">
        <f t="shared" si="34"/>
        <v>60</v>
      </c>
      <c r="S61" s="105" t="str">
        <f t="shared" si="35"/>
        <v>III</v>
      </c>
      <c r="T61" s="105" t="s">
        <v>142</v>
      </c>
      <c r="U61" s="148"/>
      <c r="V61" s="148"/>
      <c r="W61" s="148"/>
      <c r="X61" s="148"/>
      <c r="Y61" s="105" t="s">
        <v>242</v>
      </c>
      <c r="Z61" s="107" t="s">
        <v>432</v>
      </c>
      <c r="AA61" s="105" t="s">
        <v>229</v>
      </c>
      <c r="AB61" s="105" t="s">
        <v>229</v>
      </c>
      <c r="AC61" s="105" t="s">
        <v>229</v>
      </c>
      <c r="AD61" s="105" t="s">
        <v>257</v>
      </c>
      <c r="AE61" s="105" t="s">
        <v>229</v>
      </c>
    </row>
    <row r="62" spans="1:31" s="10" customFormat="1" ht="78">
      <c r="A62" s="197"/>
      <c r="B62" s="190" t="s">
        <v>374</v>
      </c>
      <c r="C62" s="149" t="s">
        <v>375</v>
      </c>
      <c r="D62" s="149" t="s">
        <v>376</v>
      </c>
      <c r="E62" s="140" t="s">
        <v>223</v>
      </c>
      <c r="F62" s="105" t="s">
        <v>230</v>
      </c>
      <c r="G62" s="110" t="s">
        <v>231</v>
      </c>
      <c r="H62" s="110" t="s">
        <v>235</v>
      </c>
      <c r="I62" s="110" t="s">
        <v>236</v>
      </c>
      <c r="J62" s="110" t="s">
        <v>277</v>
      </c>
      <c r="K62" s="110" t="s">
        <v>279</v>
      </c>
      <c r="L62" s="110" t="s">
        <v>278</v>
      </c>
      <c r="M62" s="105">
        <v>2</v>
      </c>
      <c r="N62" s="105">
        <v>2</v>
      </c>
      <c r="O62" s="105">
        <f t="shared" ref="O62:O64" si="37">IF(OR(M62="",N62=""),"",IF((M62*N62=0),"N/A",M62*N62))</f>
        <v>4</v>
      </c>
      <c r="P62" s="105" t="str">
        <f t="shared" ref="P62:P64" si="38">IF(O62="","",IF(ISTEXT(O62),"N/A",IF(OR(O62=2,O62=4),"Bajo",IF(OR(O62=6,O62=8),"Medio",IF(OR(O62=10,O62=12,O62=18,O62=20),"Alto",IF(OR(O62=24,O62=30,O62=40),"Muy Alto","Error"))))))</f>
        <v>Bajo</v>
      </c>
      <c r="Q62" s="105">
        <v>25</v>
      </c>
      <c r="R62" s="105">
        <f t="shared" ref="R62:R64" si="39">IF(OR(Q62="",O62=""),"",IF(ISTEXT(O62),"N/A",O62*Q62))</f>
        <v>100</v>
      </c>
      <c r="S62" s="106" t="str">
        <f t="shared" ref="S62:S64" si="40">IF(R62="","",IF(ISTEXT(R62),"IV",IF(R62=20,"IV",IF(AND(R62&gt;=40,R62&lt;=120),"III",IF(AND(R62&gt;=150,R62&lt;=500),"II",IF(AND(R62&gt;=600,R62&lt;=4000),"I","Error"))))))</f>
        <v>III</v>
      </c>
      <c r="T62" s="105" t="str">
        <f t="shared" ref="T62:T63" si="41">IF(S62="","",IF(OR(S62="IV",S62="III"),"Aceptable",IF(S62="II","No Aceptable o Aceptable con controles",IF(S62="I","No Aceptable","Error"))))</f>
        <v>Aceptable</v>
      </c>
      <c r="U62" s="146">
        <v>4</v>
      </c>
      <c r="V62" s="146"/>
      <c r="W62" s="146"/>
      <c r="X62" s="146">
        <v>4</v>
      </c>
      <c r="Y62" s="105" t="s">
        <v>244</v>
      </c>
      <c r="Z62" s="107" t="s">
        <v>280</v>
      </c>
      <c r="AA62" s="105" t="s">
        <v>229</v>
      </c>
      <c r="AB62" s="105" t="s">
        <v>229</v>
      </c>
      <c r="AC62" s="105" t="s">
        <v>281</v>
      </c>
      <c r="AD62" s="108" t="s">
        <v>282</v>
      </c>
      <c r="AE62" s="109" t="s">
        <v>229</v>
      </c>
    </row>
    <row r="63" spans="1:31" s="10" customFormat="1" ht="78.75">
      <c r="A63" s="197"/>
      <c r="B63" s="191"/>
      <c r="C63" s="189"/>
      <c r="D63" s="189"/>
      <c r="E63" s="141"/>
      <c r="F63" s="105" t="s">
        <v>230</v>
      </c>
      <c r="G63" s="105" t="s">
        <v>249</v>
      </c>
      <c r="H63" s="105" t="s">
        <v>232</v>
      </c>
      <c r="I63" s="105" t="s">
        <v>250</v>
      </c>
      <c r="J63" s="105" t="s">
        <v>277</v>
      </c>
      <c r="K63" s="105" t="s">
        <v>252</v>
      </c>
      <c r="L63" s="105" t="s">
        <v>234</v>
      </c>
      <c r="M63" s="105">
        <v>2</v>
      </c>
      <c r="N63" s="105">
        <v>2</v>
      </c>
      <c r="O63" s="105">
        <f t="shared" si="37"/>
        <v>4</v>
      </c>
      <c r="P63" s="105" t="str">
        <f t="shared" si="38"/>
        <v>Bajo</v>
      </c>
      <c r="Q63" s="105">
        <v>25</v>
      </c>
      <c r="R63" s="105">
        <f t="shared" si="39"/>
        <v>100</v>
      </c>
      <c r="S63" s="106" t="str">
        <f t="shared" si="40"/>
        <v>III</v>
      </c>
      <c r="T63" s="105" t="str">
        <f t="shared" si="41"/>
        <v>Aceptable</v>
      </c>
      <c r="U63" s="147"/>
      <c r="V63" s="147"/>
      <c r="W63" s="147"/>
      <c r="X63" s="147"/>
      <c r="Y63" s="105" t="s">
        <v>253</v>
      </c>
      <c r="Z63" s="107" t="s">
        <v>280</v>
      </c>
      <c r="AA63" s="111" t="s">
        <v>229</v>
      </c>
      <c r="AB63" s="105" t="s">
        <v>229</v>
      </c>
      <c r="AC63" s="105" t="s">
        <v>281</v>
      </c>
      <c r="AD63" s="108" t="s">
        <v>282</v>
      </c>
      <c r="AE63" s="109" t="s">
        <v>229</v>
      </c>
    </row>
    <row r="64" spans="1:31" s="10" customFormat="1" ht="114.75" customHeight="1">
      <c r="A64" s="197"/>
      <c r="B64" s="191"/>
      <c r="C64" s="150"/>
      <c r="D64" s="150"/>
      <c r="E64" s="142"/>
      <c r="F64" s="105" t="s">
        <v>152</v>
      </c>
      <c r="G64" s="105" t="s">
        <v>237</v>
      </c>
      <c r="H64" s="105" t="s">
        <v>255</v>
      </c>
      <c r="I64" s="105" t="s">
        <v>256</v>
      </c>
      <c r="J64" s="105" t="s">
        <v>228</v>
      </c>
      <c r="K64" s="105" t="s">
        <v>240</v>
      </c>
      <c r="L64" s="105" t="s">
        <v>241</v>
      </c>
      <c r="M64" s="105">
        <v>2</v>
      </c>
      <c r="N64" s="105">
        <v>3</v>
      </c>
      <c r="O64" s="105">
        <f t="shared" si="37"/>
        <v>6</v>
      </c>
      <c r="P64" s="105" t="str">
        <f t="shared" si="38"/>
        <v>Medio</v>
      </c>
      <c r="Q64" s="105">
        <v>10</v>
      </c>
      <c r="R64" s="105">
        <f t="shared" si="39"/>
        <v>60</v>
      </c>
      <c r="S64" s="105" t="str">
        <f t="shared" si="40"/>
        <v>III</v>
      </c>
      <c r="T64" s="105" t="s">
        <v>142</v>
      </c>
      <c r="U64" s="147"/>
      <c r="V64" s="148"/>
      <c r="W64" s="148"/>
      <c r="X64" s="147"/>
      <c r="Y64" s="105" t="s">
        <v>242</v>
      </c>
      <c r="Z64" s="107" t="s">
        <v>432</v>
      </c>
      <c r="AA64" s="105" t="s">
        <v>229</v>
      </c>
      <c r="AB64" s="105" t="s">
        <v>229</v>
      </c>
      <c r="AC64" s="105" t="s">
        <v>229</v>
      </c>
      <c r="AD64" s="105" t="s">
        <v>257</v>
      </c>
      <c r="AE64" s="105" t="s">
        <v>229</v>
      </c>
    </row>
    <row r="65" spans="1:31" s="10" customFormat="1" ht="114.75" customHeight="1">
      <c r="A65" s="197"/>
      <c r="B65" s="199" t="s">
        <v>377</v>
      </c>
      <c r="C65" s="149" t="s">
        <v>378</v>
      </c>
      <c r="D65" s="149" t="s">
        <v>379</v>
      </c>
      <c r="E65" s="140" t="s">
        <v>223</v>
      </c>
      <c r="F65" s="105" t="s">
        <v>230</v>
      </c>
      <c r="G65" s="110" t="s">
        <v>231</v>
      </c>
      <c r="H65" s="110" t="s">
        <v>235</v>
      </c>
      <c r="I65" s="110" t="s">
        <v>236</v>
      </c>
      <c r="J65" s="110" t="s">
        <v>277</v>
      </c>
      <c r="K65" s="110" t="s">
        <v>279</v>
      </c>
      <c r="L65" s="110" t="s">
        <v>278</v>
      </c>
      <c r="M65" s="105">
        <v>2</v>
      </c>
      <c r="N65" s="105">
        <v>2</v>
      </c>
      <c r="O65" s="105">
        <f t="shared" ref="O65:O67" si="42">IF(OR(M65="",N65=""),"",IF((M65*N65=0),"N/A",M65*N65))</f>
        <v>4</v>
      </c>
      <c r="P65" s="105" t="str">
        <f t="shared" ref="P65:P67" si="43">IF(O65="","",IF(ISTEXT(O65),"N/A",IF(OR(O65=2,O65=4),"Bajo",IF(OR(O65=6,O65=8),"Medio",IF(OR(O65=10,O65=12,O65=18,O65=20),"Alto",IF(OR(O65=24,O65=30,O65=40),"Muy Alto","Error"))))))</f>
        <v>Bajo</v>
      </c>
      <c r="Q65" s="105">
        <v>25</v>
      </c>
      <c r="R65" s="105">
        <f t="shared" ref="R65:R67" si="44">IF(OR(Q65="",O65=""),"",IF(ISTEXT(O65),"N/A",O65*Q65))</f>
        <v>100</v>
      </c>
      <c r="S65" s="106" t="str">
        <f t="shared" ref="S65:S67" si="45">IF(R65="","",IF(ISTEXT(R65),"IV",IF(R65=20,"IV",IF(AND(R65&gt;=40,R65&lt;=120),"III",IF(AND(R65&gt;=150,R65&lt;=500),"II",IF(AND(R65&gt;=600,R65&lt;=4000),"I","Error"))))))</f>
        <v>III</v>
      </c>
      <c r="T65" s="105" t="str">
        <f t="shared" ref="T65:T67" si="46">IF(S65="","",IF(OR(S65="IV",S65="III"),"Aceptable",IF(S65="II","No Aceptable o Aceptable con controles",IF(S65="I","No Aceptable","Error"))))</f>
        <v>Aceptable</v>
      </c>
      <c r="U65" s="149"/>
      <c r="V65" s="146"/>
      <c r="W65" s="146"/>
      <c r="X65" s="146"/>
      <c r="Y65" s="105" t="s">
        <v>244</v>
      </c>
      <c r="Z65" s="107" t="s">
        <v>280</v>
      </c>
      <c r="AA65" s="105" t="s">
        <v>229</v>
      </c>
      <c r="AB65" s="105" t="s">
        <v>229</v>
      </c>
      <c r="AC65" s="105" t="s">
        <v>281</v>
      </c>
      <c r="AD65" s="108" t="s">
        <v>282</v>
      </c>
      <c r="AE65" s="109" t="s">
        <v>229</v>
      </c>
    </row>
    <row r="66" spans="1:31" s="10" customFormat="1" ht="69.75" customHeight="1">
      <c r="A66" s="198"/>
      <c r="B66" s="199"/>
      <c r="C66" s="150"/>
      <c r="D66" s="150"/>
      <c r="E66" s="142"/>
      <c r="F66" s="105" t="s">
        <v>230</v>
      </c>
      <c r="G66" s="105" t="s">
        <v>249</v>
      </c>
      <c r="H66" s="105" t="s">
        <v>232</v>
      </c>
      <c r="I66" s="105" t="s">
        <v>250</v>
      </c>
      <c r="J66" s="105" t="s">
        <v>277</v>
      </c>
      <c r="K66" s="105" t="s">
        <v>252</v>
      </c>
      <c r="L66" s="105" t="s">
        <v>234</v>
      </c>
      <c r="M66" s="105">
        <v>2</v>
      </c>
      <c r="N66" s="105">
        <v>2</v>
      </c>
      <c r="O66" s="105">
        <f t="shared" si="42"/>
        <v>4</v>
      </c>
      <c r="P66" s="105" t="str">
        <f t="shared" si="43"/>
        <v>Bajo</v>
      </c>
      <c r="Q66" s="105">
        <v>25</v>
      </c>
      <c r="R66" s="105">
        <f t="shared" si="44"/>
        <v>100</v>
      </c>
      <c r="S66" s="106" t="str">
        <f t="shared" si="45"/>
        <v>III</v>
      </c>
      <c r="T66" s="105" t="str">
        <f t="shared" si="46"/>
        <v>Aceptable</v>
      </c>
      <c r="U66" s="150"/>
      <c r="V66" s="148"/>
      <c r="W66" s="148"/>
      <c r="X66" s="148"/>
      <c r="Y66" s="105" t="s">
        <v>253</v>
      </c>
      <c r="Z66" s="107" t="s">
        <v>280</v>
      </c>
      <c r="AA66" s="111" t="s">
        <v>229</v>
      </c>
      <c r="AB66" s="105" t="s">
        <v>229</v>
      </c>
      <c r="AC66" s="105" t="s">
        <v>281</v>
      </c>
      <c r="AD66" s="108" t="s">
        <v>282</v>
      </c>
      <c r="AE66" s="109" t="s">
        <v>229</v>
      </c>
    </row>
    <row r="67" spans="1:31" s="10" customFormat="1" ht="114.75">
      <c r="A67" s="97" t="s">
        <v>210</v>
      </c>
      <c r="B67" s="95" t="s">
        <v>380</v>
      </c>
      <c r="C67" s="113" t="s">
        <v>381</v>
      </c>
      <c r="D67" s="113" t="s">
        <v>382</v>
      </c>
      <c r="E67" s="118" t="s">
        <v>223</v>
      </c>
      <c r="F67" s="105" t="s">
        <v>224</v>
      </c>
      <c r="G67" s="105" t="s">
        <v>225</v>
      </c>
      <c r="H67" s="105" t="s">
        <v>226</v>
      </c>
      <c r="I67" s="105" t="s">
        <v>227</v>
      </c>
      <c r="J67" s="105" t="s">
        <v>229</v>
      </c>
      <c r="K67" s="105" t="s">
        <v>229</v>
      </c>
      <c r="L67" s="105" t="s">
        <v>274</v>
      </c>
      <c r="M67" s="105">
        <v>6</v>
      </c>
      <c r="N67" s="105">
        <v>3</v>
      </c>
      <c r="O67" s="105">
        <f t="shared" si="42"/>
        <v>18</v>
      </c>
      <c r="P67" s="105" t="str">
        <f t="shared" si="43"/>
        <v>Alto</v>
      </c>
      <c r="Q67" s="105">
        <v>25</v>
      </c>
      <c r="R67" s="105">
        <f t="shared" si="44"/>
        <v>450</v>
      </c>
      <c r="S67" s="106" t="str">
        <f t="shared" si="45"/>
        <v>II</v>
      </c>
      <c r="T67" s="105" t="str">
        <f t="shared" si="46"/>
        <v>No Aceptable o Aceptable con controles</v>
      </c>
      <c r="U67" s="119">
        <v>2</v>
      </c>
      <c r="V67" s="119"/>
      <c r="W67" s="119"/>
      <c r="X67" s="119">
        <v>2</v>
      </c>
      <c r="Y67" s="105" t="s">
        <v>275</v>
      </c>
      <c r="Z67" s="107" t="s">
        <v>251</v>
      </c>
      <c r="AA67" s="105" t="s">
        <v>229</v>
      </c>
      <c r="AB67" s="105" t="s">
        <v>229</v>
      </c>
      <c r="AC67" s="105" t="s">
        <v>229</v>
      </c>
      <c r="AD67" s="108" t="s">
        <v>276</v>
      </c>
      <c r="AE67" s="109" t="s">
        <v>229</v>
      </c>
    </row>
    <row r="68" spans="1:31" s="10" customFormat="1" ht="68.25" customHeight="1">
      <c r="A68" s="193" t="s">
        <v>211</v>
      </c>
      <c r="B68" s="190" t="s">
        <v>385</v>
      </c>
      <c r="C68" s="203" t="s">
        <v>383</v>
      </c>
      <c r="D68" s="149" t="s">
        <v>384</v>
      </c>
      <c r="E68" s="140" t="s">
        <v>223</v>
      </c>
      <c r="F68" s="105" t="s">
        <v>230</v>
      </c>
      <c r="G68" s="105" t="s">
        <v>249</v>
      </c>
      <c r="H68" s="105" t="s">
        <v>232</v>
      </c>
      <c r="I68" s="105" t="s">
        <v>250</v>
      </c>
      <c r="J68" s="105" t="s">
        <v>277</v>
      </c>
      <c r="K68" s="105" t="s">
        <v>252</v>
      </c>
      <c r="L68" s="105" t="s">
        <v>234</v>
      </c>
      <c r="M68" s="105">
        <v>2</v>
      </c>
      <c r="N68" s="105">
        <v>2</v>
      </c>
      <c r="O68" s="105">
        <f t="shared" ref="O68:O71" si="47">IF(OR(M68="",N68=""),"",IF((M68*N68=0),"N/A",M68*N68))</f>
        <v>4</v>
      </c>
      <c r="P68" s="105" t="str">
        <f t="shared" ref="P68:P71" si="48">IF(O68="","",IF(ISTEXT(O68),"N/A",IF(OR(O68=2,O68=4),"Bajo",IF(OR(O68=6,O68=8),"Medio",IF(OR(O68=10,O68=12,O68=18,O68=20),"Alto",IF(OR(O68=24,O68=30,O68=40),"Muy Alto","Error"))))))</f>
        <v>Bajo</v>
      </c>
      <c r="Q68" s="105">
        <v>25</v>
      </c>
      <c r="R68" s="105">
        <f t="shared" ref="R68:R71" si="49">IF(OR(Q68="",O68=""),"",IF(ISTEXT(O68),"N/A",O68*Q68))</f>
        <v>100</v>
      </c>
      <c r="S68" s="106" t="str">
        <f t="shared" ref="S68:S71" si="50">IF(R68="","",IF(ISTEXT(R68),"IV",IF(R68=20,"IV",IF(AND(R68&gt;=40,R68&lt;=120),"III",IF(AND(R68&gt;=150,R68&lt;=500),"II",IF(AND(R68&gt;=600,R68&lt;=4000),"I","Error"))))))</f>
        <v>III</v>
      </c>
      <c r="T68" s="105" t="str">
        <f t="shared" ref="T68:T70" si="51">IF(S68="","",IF(OR(S68="IV",S68="III"),"Aceptable",IF(S68="II","No Aceptable o Aceptable con controles",IF(S68="I","No Aceptable","Error"))))</f>
        <v>Aceptable</v>
      </c>
      <c r="U68" s="146">
        <v>10</v>
      </c>
      <c r="V68" s="146"/>
      <c r="W68" s="146"/>
      <c r="X68" s="146">
        <v>10</v>
      </c>
      <c r="Y68" s="105" t="s">
        <v>253</v>
      </c>
      <c r="Z68" s="107" t="s">
        <v>280</v>
      </c>
      <c r="AA68" s="111" t="s">
        <v>229</v>
      </c>
      <c r="AB68" s="105" t="s">
        <v>229</v>
      </c>
      <c r="AC68" s="105" t="s">
        <v>281</v>
      </c>
      <c r="AD68" s="108" t="s">
        <v>282</v>
      </c>
      <c r="AE68" s="109" t="s">
        <v>229</v>
      </c>
    </row>
    <row r="69" spans="1:31" s="10" customFormat="1" ht="73.5" customHeight="1">
      <c r="A69" s="193"/>
      <c r="B69" s="191"/>
      <c r="C69" s="204"/>
      <c r="D69" s="189"/>
      <c r="E69" s="141"/>
      <c r="F69" s="105" t="s">
        <v>224</v>
      </c>
      <c r="G69" s="105" t="s">
        <v>225</v>
      </c>
      <c r="H69" s="105" t="s">
        <v>226</v>
      </c>
      <c r="I69" s="105" t="s">
        <v>227</v>
      </c>
      <c r="J69" s="105" t="s">
        <v>229</v>
      </c>
      <c r="K69" s="105" t="s">
        <v>229</v>
      </c>
      <c r="L69" s="105" t="s">
        <v>274</v>
      </c>
      <c r="M69" s="105">
        <v>6</v>
      </c>
      <c r="N69" s="105">
        <v>3</v>
      </c>
      <c r="O69" s="105">
        <f t="shared" si="47"/>
        <v>18</v>
      </c>
      <c r="P69" s="105" t="str">
        <f t="shared" si="48"/>
        <v>Alto</v>
      </c>
      <c r="Q69" s="105">
        <v>25</v>
      </c>
      <c r="R69" s="105">
        <f t="shared" si="49"/>
        <v>450</v>
      </c>
      <c r="S69" s="106" t="str">
        <f t="shared" si="50"/>
        <v>II</v>
      </c>
      <c r="T69" s="105" t="str">
        <f t="shared" si="51"/>
        <v>No Aceptable o Aceptable con controles</v>
      </c>
      <c r="U69" s="147"/>
      <c r="V69" s="147"/>
      <c r="W69" s="147"/>
      <c r="X69" s="147"/>
      <c r="Y69" s="105" t="s">
        <v>275</v>
      </c>
      <c r="Z69" s="107" t="s">
        <v>251</v>
      </c>
      <c r="AA69" s="105" t="s">
        <v>229</v>
      </c>
      <c r="AB69" s="105" t="s">
        <v>229</v>
      </c>
      <c r="AC69" s="105" t="s">
        <v>229</v>
      </c>
      <c r="AD69" s="108" t="s">
        <v>276</v>
      </c>
      <c r="AE69" s="109" t="s">
        <v>229</v>
      </c>
    </row>
    <row r="70" spans="1:31" s="10" customFormat="1" ht="82.5">
      <c r="A70" s="193"/>
      <c r="B70" s="191"/>
      <c r="C70" s="204"/>
      <c r="D70" s="189"/>
      <c r="E70" s="141"/>
      <c r="F70" s="110" t="s">
        <v>224</v>
      </c>
      <c r="G70" s="110" t="s">
        <v>386</v>
      </c>
      <c r="H70" s="110" t="s">
        <v>387</v>
      </c>
      <c r="I70" s="110" t="s">
        <v>388</v>
      </c>
      <c r="J70" s="110" t="s">
        <v>389</v>
      </c>
      <c r="K70" s="110" t="s">
        <v>389</v>
      </c>
      <c r="L70" s="110" t="s">
        <v>390</v>
      </c>
      <c r="M70" s="114">
        <v>2</v>
      </c>
      <c r="N70" s="114">
        <v>2</v>
      </c>
      <c r="O70" s="115">
        <f t="shared" si="47"/>
        <v>4</v>
      </c>
      <c r="P70" s="106" t="str">
        <f t="shared" si="48"/>
        <v>Bajo</v>
      </c>
      <c r="Q70" s="114">
        <v>60</v>
      </c>
      <c r="R70" s="106">
        <f t="shared" si="49"/>
        <v>240</v>
      </c>
      <c r="S70" s="106" t="str">
        <f t="shared" si="50"/>
        <v>II</v>
      </c>
      <c r="T70" s="106" t="str">
        <f t="shared" si="51"/>
        <v>No Aceptable o Aceptable con controles</v>
      </c>
      <c r="U70" s="147"/>
      <c r="V70" s="147"/>
      <c r="W70" s="147"/>
      <c r="X70" s="147"/>
      <c r="Y70" s="116" t="s">
        <v>391</v>
      </c>
      <c r="Z70" s="129" t="s">
        <v>392</v>
      </c>
      <c r="AA70" s="110" t="s">
        <v>342</v>
      </c>
      <c r="AB70" s="110" t="s">
        <v>342</v>
      </c>
      <c r="AC70" s="110" t="s">
        <v>393</v>
      </c>
      <c r="AD70" s="110" t="s">
        <v>394</v>
      </c>
      <c r="AE70" s="110" t="s">
        <v>268</v>
      </c>
    </row>
    <row r="71" spans="1:31" s="10" customFormat="1" ht="96">
      <c r="A71" s="193"/>
      <c r="B71" s="192"/>
      <c r="C71" s="205"/>
      <c r="D71" s="150"/>
      <c r="E71" s="142"/>
      <c r="F71" s="105" t="s">
        <v>152</v>
      </c>
      <c r="G71" s="105" t="s">
        <v>237</v>
      </c>
      <c r="H71" s="105" t="s">
        <v>255</v>
      </c>
      <c r="I71" s="105" t="s">
        <v>256</v>
      </c>
      <c r="J71" s="105" t="s">
        <v>228</v>
      </c>
      <c r="K71" s="105" t="s">
        <v>240</v>
      </c>
      <c r="L71" s="105" t="s">
        <v>241</v>
      </c>
      <c r="M71" s="105">
        <v>2</v>
      </c>
      <c r="N71" s="105">
        <v>3</v>
      </c>
      <c r="O71" s="105">
        <f t="shared" si="47"/>
        <v>6</v>
      </c>
      <c r="P71" s="105" t="str">
        <f t="shared" si="48"/>
        <v>Medio</v>
      </c>
      <c r="Q71" s="105">
        <v>10</v>
      </c>
      <c r="R71" s="105">
        <f t="shared" si="49"/>
        <v>60</v>
      </c>
      <c r="S71" s="105" t="str">
        <f t="shared" si="50"/>
        <v>III</v>
      </c>
      <c r="T71" s="105" t="s">
        <v>142</v>
      </c>
      <c r="U71" s="148"/>
      <c r="V71" s="148"/>
      <c r="W71" s="148"/>
      <c r="X71" s="148"/>
      <c r="Y71" s="105" t="s">
        <v>242</v>
      </c>
      <c r="Z71" s="107" t="s">
        <v>432</v>
      </c>
      <c r="AA71" s="105" t="s">
        <v>229</v>
      </c>
      <c r="AB71" s="105" t="s">
        <v>229</v>
      </c>
      <c r="AC71" s="105" t="s">
        <v>229</v>
      </c>
      <c r="AD71" s="105" t="s">
        <v>257</v>
      </c>
      <c r="AE71" s="105" t="s">
        <v>229</v>
      </c>
    </row>
    <row r="72" spans="1:31" s="10" customFormat="1" ht="66">
      <c r="A72" s="193"/>
      <c r="B72" s="190" t="s">
        <v>395</v>
      </c>
      <c r="C72" s="203" t="s">
        <v>396</v>
      </c>
      <c r="D72" s="149" t="s">
        <v>397</v>
      </c>
      <c r="E72" s="140" t="s">
        <v>288</v>
      </c>
      <c r="F72" s="105" t="s">
        <v>224</v>
      </c>
      <c r="G72" s="105" t="s">
        <v>225</v>
      </c>
      <c r="H72" s="105" t="s">
        <v>226</v>
      </c>
      <c r="I72" s="105" t="s">
        <v>227</v>
      </c>
      <c r="J72" s="105" t="s">
        <v>229</v>
      </c>
      <c r="K72" s="105" t="s">
        <v>229</v>
      </c>
      <c r="L72" s="105" t="s">
        <v>274</v>
      </c>
      <c r="M72" s="105">
        <v>6</v>
      </c>
      <c r="N72" s="105">
        <v>3</v>
      </c>
      <c r="O72" s="105">
        <f t="shared" ref="O72:O74" si="52">IF(OR(M72="",N72=""),"",IF((M72*N72=0),"N/A",M72*N72))</f>
        <v>18</v>
      </c>
      <c r="P72" s="105" t="str">
        <f t="shared" ref="P72:P74" si="53">IF(O72="","",IF(ISTEXT(O72),"N/A",IF(OR(O72=2,O72=4),"Bajo",IF(OR(O72=6,O72=8),"Medio",IF(OR(O72=10,O72=12,O72=18,O72=20),"Alto",IF(OR(O72=24,O72=30,O72=40),"Muy Alto","Error"))))))</f>
        <v>Alto</v>
      </c>
      <c r="Q72" s="105">
        <v>25</v>
      </c>
      <c r="R72" s="105">
        <f t="shared" ref="R72:R74" si="54">IF(OR(Q72="",O72=""),"",IF(ISTEXT(O72),"N/A",O72*Q72))</f>
        <v>450</v>
      </c>
      <c r="S72" s="106" t="str">
        <f t="shared" ref="S72:S74" si="55">IF(R72="","",IF(ISTEXT(R72),"IV",IF(R72=20,"IV",IF(AND(R72&gt;=40,R72&lt;=120),"III",IF(AND(R72&gt;=150,R72&lt;=500),"II",IF(AND(R72&gt;=600,R72&lt;=4000),"I","Error"))))))</f>
        <v>II</v>
      </c>
      <c r="T72" s="105" t="str">
        <f t="shared" ref="T72:T74" si="56">IF(S72="","",IF(OR(S72="IV",S72="III"),"Aceptable",IF(S72="II","No Aceptable o Aceptable con controles",IF(S72="I","No Aceptable","Error"))))</f>
        <v>No Aceptable o Aceptable con controles</v>
      </c>
      <c r="U72" s="207">
        <v>7</v>
      </c>
      <c r="V72" s="207"/>
      <c r="W72" s="207"/>
      <c r="X72" s="207">
        <v>7</v>
      </c>
      <c r="Y72" s="105" t="s">
        <v>275</v>
      </c>
      <c r="Z72" s="107" t="s">
        <v>251</v>
      </c>
      <c r="AA72" s="105" t="s">
        <v>229</v>
      </c>
      <c r="AB72" s="105" t="s">
        <v>229</v>
      </c>
      <c r="AC72" s="105" t="s">
        <v>229</v>
      </c>
      <c r="AD72" s="108" t="s">
        <v>276</v>
      </c>
      <c r="AE72" s="109" t="s">
        <v>229</v>
      </c>
    </row>
    <row r="73" spans="1:31" s="10" customFormat="1" ht="71.25">
      <c r="A73" s="193"/>
      <c r="B73" s="191"/>
      <c r="C73" s="204"/>
      <c r="D73" s="189"/>
      <c r="E73" s="141"/>
      <c r="F73" s="105" t="s">
        <v>230</v>
      </c>
      <c r="G73" s="105" t="s">
        <v>249</v>
      </c>
      <c r="H73" s="105" t="s">
        <v>232</v>
      </c>
      <c r="I73" s="105" t="s">
        <v>250</v>
      </c>
      <c r="J73" s="105" t="s">
        <v>277</v>
      </c>
      <c r="K73" s="105" t="s">
        <v>252</v>
      </c>
      <c r="L73" s="105" t="s">
        <v>234</v>
      </c>
      <c r="M73" s="105">
        <v>2</v>
      </c>
      <c r="N73" s="105">
        <v>2</v>
      </c>
      <c r="O73" s="105">
        <f t="shared" si="52"/>
        <v>4</v>
      </c>
      <c r="P73" s="105" t="str">
        <f t="shared" si="53"/>
        <v>Bajo</v>
      </c>
      <c r="Q73" s="105">
        <v>25</v>
      </c>
      <c r="R73" s="105">
        <f t="shared" si="54"/>
        <v>100</v>
      </c>
      <c r="S73" s="106" t="str">
        <f t="shared" si="55"/>
        <v>III</v>
      </c>
      <c r="T73" s="105" t="str">
        <f t="shared" si="56"/>
        <v>Aceptable</v>
      </c>
      <c r="U73" s="208"/>
      <c r="V73" s="208"/>
      <c r="W73" s="208"/>
      <c r="X73" s="208"/>
      <c r="Y73" s="105" t="s">
        <v>253</v>
      </c>
      <c r="Z73" s="107" t="s">
        <v>280</v>
      </c>
      <c r="AA73" s="111" t="s">
        <v>229</v>
      </c>
      <c r="AB73" s="105" t="s">
        <v>229</v>
      </c>
      <c r="AC73" s="105" t="s">
        <v>281</v>
      </c>
      <c r="AD73" s="108" t="s">
        <v>282</v>
      </c>
      <c r="AE73" s="109" t="s">
        <v>229</v>
      </c>
    </row>
    <row r="74" spans="1:31" s="10" customFormat="1" ht="74.25" customHeight="1">
      <c r="A74" s="193"/>
      <c r="B74" s="192"/>
      <c r="C74" s="205"/>
      <c r="D74" s="150"/>
      <c r="E74" s="142"/>
      <c r="F74" s="105" t="s">
        <v>224</v>
      </c>
      <c r="G74" s="105" t="s">
        <v>304</v>
      </c>
      <c r="H74" s="105" t="s">
        <v>305</v>
      </c>
      <c r="I74" s="105" t="s">
        <v>306</v>
      </c>
      <c r="J74" s="105" t="s">
        <v>228</v>
      </c>
      <c r="K74" s="105" t="s">
        <v>264</v>
      </c>
      <c r="L74" s="105" t="s">
        <v>307</v>
      </c>
      <c r="M74" s="105">
        <v>6</v>
      </c>
      <c r="N74" s="105">
        <v>3</v>
      </c>
      <c r="O74" s="105">
        <f t="shared" si="52"/>
        <v>18</v>
      </c>
      <c r="P74" s="105" t="str">
        <f t="shared" si="53"/>
        <v>Alto</v>
      </c>
      <c r="Q74" s="105">
        <v>25</v>
      </c>
      <c r="R74" s="105">
        <f t="shared" si="54"/>
        <v>450</v>
      </c>
      <c r="S74" s="106" t="str">
        <f t="shared" si="55"/>
        <v>II</v>
      </c>
      <c r="T74" s="105" t="str">
        <f t="shared" si="56"/>
        <v>No Aceptable o Aceptable con controles</v>
      </c>
      <c r="U74" s="209"/>
      <c r="V74" s="209"/>
      <c r="W74" s="209"/>
      <c r="X74" s="209"/>
      <c r="Y74" s="105" t="s">
        <v>399</v>
      </c>
      <c r="Z74" s="107" t="s">
        <v>436</v>
      </c>
      <c r="AA74" s="105" t="s">
        <v>229</v>
      </c>
      <c r="AB74" s="105" t="s">
        <v>229</v>
      </c>
      <c r="AC74" s="105" t="s">
        <v>309</v>
      </c>
      <c r="AD74" s="105" t="s">
        <v>400</v>
      </c>
      <c r="AE74" s="105" t="s">
        <v>268</v>
      </c>
    </row>
    <row r="75" spans="1:31" s="10" customFormat="1" ht="57" customHeight="1">
      <c r="A75" s="193"/>
      <c r="B75" s="190" t="s">
        <v>398</v>
      </c>
      <c r="C75" s="149" t="s">
        <v>406</v>
      </c>
      <c r="D75" s="149" t="s">
        <v>407</v>
      </c>
      <c r="E75" s="140" t="s">
        <v>223</v>
      </c>
      <c r="F75" s="105" t="s">
        <v>230</v>
      </c>
      <c r="G75" s="105" t="s">
        <v>249</v>
      </c>
      <c r="H75" s="105" t="s">
        <v>232</v>
      </c>
      <c r="I75" s="105" t="s">
        <v>250</v>
      </c>
      <c r="J75" s="105" t="s">
        <v>277</v>
      </c>
      <c r="K75" s="105" t="s">
        <v>252</v>
      </c>
      <c r="L75" s="105" t="s">
        <v>234</v>
      </c>
      <c r="M75" s="105">
        <v>2</v>
      </c>
      <c r="N75" s="105">
        <v>2</v>
      </c>
      <c r="O75" s="105">
        <f t="shared" ref="O75:O76" si="57">IF(OR(M75="",N75=""),"",IF((M75*N75=0),"N/A",M75*N75))</f>
        <v>4</v>
      </c>
      <c r="P75" s="105" t="str">
        <f t="shared" ref="P75:P76" si="58">IF(O75="","",IF(ISTEXT(O75),"N/A",IF(OR(O75=2,O75=4),"Bajo",IF(OR(O75=6,O75=8),"Medio",IF(OR(O75=10,O75=12,O75=18,O75=20),"Alto",IF(OR(O75=24,O75=30,O75=40),"Muy Alto","Error"))))))</f>
        <v>Bajo</v>
      </c>
      <c r="Q75" s="105">
        <v>25</v>
      </c>
      <c r="R75" s="105">
        <f t="shared" ref="R75:R76" si="59">IF(OR(Q75="",O75=""),"",IF(ISTEXT(O75),"N/A",O75*Q75))</f>
        <v>100</v>
      </c>
      <c r="S75" s="106" t="str">
        <f t="shared" ref="S75:S76" si="60">IF(R75="","",IF(ISTEXT(R75),"IV",IF(R75=20,"IV",IF(AND(R75&gt;=40,R75&lt;=120),"III",IF(AND(R75&gt;=150,R75&lt;=500),"II",IF(AND(R75&gt;=600,R75&lt;=4000),"I","Error"))))))</f>
        <v>III</v>
      </c>
      <c r="T75" s="105" t="str">
        <f t="shared" ref="T75" si="61">IF(S75="","",IF(OR(S75="IV",S75="III"),"Aceptable",IF(S75="II","No Aceptable o Aceptable con controles",IF(S75="I","No Aceptable","Error"))))</f>
        <v>Aceptable</v>
      </c>
      <c r="U75" s="207">
        <v>3</v>
      </c>
      <c r="V75" s="207">
        <v>1</v>
      </c>
      <c r="W75" s="207"/>
      <c r="X75" s="207">
        <v>4</v>
      </c>
      <c r="Y75" s="105" t="s">
        <v>253</v>
      </c>
      <c r="Z75" s="107" t="s">
        <v>280</v>
      </c>
      <c r="AA75" s="111" t="s">
        <v>229</v>
      </c>
      <c r="AB75" s="105" t="s">
        <v>229</v>
      </c>
      <c r="AC75" s="105" t="s">
        <v>281</v>
      </c>
      <c r="AD75" s="108" t="s">
        <v>282</v>
      </c>
      <c r="AE75" s="109" t="s">
        <v>229</v>
      </c>
    </row>
    <row r="76" spans="1:31" s="10" customFormat="1" ht="96">
      <c r="A76" s="193"/>
      <c r="B76" s="191"/>
      <c r="C76" s="189"/>
      <c r="D76" s="189"/>
      <c r="E76" s="141"/>
      <c r="F76" s="105" t="s">
        <v>152</v>
      </c>
      <c r="G76" s="105" t="s">
        <v>237</v>
      </c>
      <c r="H76" s="105" t="s">
        <v>255</v>
      </c>
      <c r="I76" s="105" t="s">
        <v>256</v>
      </c>
      <c r="J76" s="105" t="s">
        <v>228</v>
      </c>
      <c r="K76" s="105" t="s">
        <v>240</v>
      </c>
      <c r="L76" s="105" t="s">
        <v>241</v>
      </c>
      <c r="M76" s="105">
        <v>2</v>
      </c>
      <c r="N76" s="105">
        <v>3</v>
      </c>
      <c r="O76" s="105">
        <f t="shared" si="57"/>
        <v>6</v>
      </c>
      <c r="P76" s="105" t="str">
        <f t="shared" si="58"/>
        <v>Medio</v>
      </c>
      <c r="Q76" s="105">
        <v>10</v>
      </c>
      <c r="R76" s="105">
        <f t="shared" si="59"/>
        <v>60</v>
      </c>
      <c r="S76" s="105" t="str">
        <f t="shared" si="60"/>
        <v>III</v>
      </c>
      <c r="T76" s="105" t="s">
        <v>142</v>
      </c>
      <c r="U76" s="208"/>
      <c r="V76" s="208"/>
      <c r="W76" s="208"/>
      <c r="X76" s="208"/>
      <c r="Y76" s="105" t="s">
        <v>242</v>
      </c>
      <c r="Z76" s="107" t="s">
        <v>432</v>
      </c>
      <c r="AA76" s="105" t="s">
        <v>229</v>
      </c>
      <c r="AB76" s="105" t="s">
        <v>229</v>
      </c>
      <c r="AC76" s="105" t="s">
        <v>229</v>
      </c>
      <c r="AD76" s="105" t="s">
        <v>257</v>
      </c>
      <c r="AE76" s="105" t="s">
        <v>229</v>
      </c>
    </row>
    <row r="77" spans="1:31" s="10" customFormat="1" ht="82.5">
      <c r="A77" s="194" t="s">
        <v>367</v>
      </c>
      <c r="B77" s="190" t="s">
        <v>216</v>
      </c>
      <c r="C77" s="177" t="s">
        <v>409</v>
      </c>
      <c r="D77" s="149" t="s">
        <v>410</v>
      </c>
      <c r="E77" s="140" t="s">
        <v>223</v>
      </c>
      <c r="F77" s="110" t="s">
        <v>224</v>
      </c>
      <c r="G77" s="110" t="s">
        <v>386</v>
      </c>
      <c r="H77" s="110" t="s">
        <v>387</v>
      </c>
      <c r="I77" s="110" t="s">
        <v>388</v>
      </c>
      <c r="J77" s="110" t="s">
        <v>389</v>
      </c>
      <c r="K77" s="110" t="s">
        <v>389</v>
      </c>
      <c r="L77" s="110" t="s">
        <v>390</v>
      </c>
      <c r="M77" s="114">
        <v>2</v>
      </c>
      <c r="N77" s="114">
        <v>2</v>
      </c>
      <c r="O77" s="115">
        <f t="shared" ref="O77:O82" si="62">IF(OR(M77="",N77=""),"",IF((M77*N77=0),"N/A",M77*N77))</f>
        <v>4</v>
      </c>
      <c r="P77" s="106" t="str">
        <f t="shared" ref="P77:P82" si="63">IF(O77="","",IF(ISTEXT(O77),"N/A",IF(OR(O77=2,O77=4),"Bajo",IF(OR(O77=6,O77=8),"Medio",IF(OR(O77=10,O77=12,O77=18,O77=20),"Alto",IF(OR(O77=24,O77=30,O77=40),"Muy Alto","Error"))))))</f>
        <v>Bajo</v>
      </c>
      <c r="Q77" s="114">
        <v>60</v>
      </c>
      <c r="R77" s="106">
        <f t="shared" ref="R77:R82" si="64">IF(OR(Q77="",O77=""),"",IF(ISTEXT(O77),"N/A",O77*Q77))</f>
        <v>240</v>
      </c>
      <c r="S77" s="106" t="str">
        <f t="shared" ref="S77:S82" si="65">IF(R77="","",IF(ISTEXT(R77),"IV",IF(R77=20,"IV",IF(AND(R77&gt;=40,R77&lt;=120),"III",IF(AND(R77&gt;=150,R77&lt;=500),"II",IF(AND(R77&gt;=600,R77&lt;=4000),"I","Error"))))))</f>
        <v>II</v>
      </c>
      <c r="T77" s="106" t="str">
        <f t="shared" ref="T77:T79" si="66">IF(S77="","",IF(OR(S77="IV",S77="III"),"Aceptable",IF(S77="II","No Aceptable o Aceptable con controles",IF(S77="I","No Aceptable","Error"))))</f>
        <v>No Aceptable o Aceptable con controles</v>
      </c>
      <c r="U77" s="207">
        <v>9</v>
      </c>
      <c r="V77" s="207"/>
      <c r="W77" s="207"/>
      <c r="X77" s="132">
        <v>9</v>
      </c>
      <c r="Y77" s="116" t="s">
        <v>391</v>
      </c>
      <c r="Z77" s="129" t="s">
        <v>392</v>
      </c>
      <c r="AA77" s="110" t="s">
        <v>342</v>
      </c>
      <c r="AB77" s="110" t="s">
        <v>342</v>
      </c>
      <c r="AC77" s="110" t="s">
        <v>393</v>
      </c>
      <c r="AD77" s="110" t="s">
        <v>394</v>
      </c>
      <c r="AE77" s="110" t="s">
        <v>268</v>
      </c>
    </row>
    <row r="78" spans="1:31" s="10" customFormat="1" ht="63">
      <c r="A78" s="195"/>
      <c r="B78" s="191"/>
      <c r="C78" s="178"/>
      <c r="D78" s="189"/>
      <c r="E78" s="141"/>
      <c r="F78" s="105" t="s">
        <v>259</v>
      </c>
      <c r="G78" s="105" t="s">
        <v>260</v>
      </c>
      <c r="H78" s="105" t="s">
        <v>261</v>
      </c>
      <c r="I78" s="105" t="s">
        <v>262</v>
      </c>
      <c r="J78" s="105" t="s">
        <v>263</v>
      </c>
      <c r="K78" s="105" t="s">
        <v>264</v>
      </c>
      <c r="L78" s="105" t="s">
        <v>265</v>
      </c>
      <c r="M78" s="105">
        <v>2</v>
      </c>
      <c r="N78" s="105">
        <v>1</v>
      </c>
      <c r="O78" s="105">
        <f t="shared" si="62"/>
        <v>2</v>
      </c>
      <c r="P78" s="105" t="str">
        <f t="shared" si="63"/>
        <v>Bajo</v>
      </c>
      <c r="Q78" s="105">
        <v>10</v>
      </c>
      <c r="R78" s="105">
        <f t="shared" si="64"/>
        <v>20</v>
      </c>
      <c r="S78" s="106" t="str">
        <f t="shared" si="65"/>
        <v>IV</v>
      </c>
      <c r="T78" s="105" t="str">
        <f t="shared" si="66"/>
        <v>Aceptable</v>
      </c>
      <c r="U78" s="208"/>
      <c r="V78" s="208"/>
      <c r="W78" s="208"/>
      <c r="X78" s="210"/>
      <c r="Y78" s="116" t="s">
        <v>399</v>
      </c>
      <c r="Z78" s="107" t="s">
        <v>433</v>
      </c>
      <c r="AA78" s="110" t="s">
        <v>229</v>
      </c>
      <c r="AB78" s="110" t="s">
        <v>229</v>
      </c>
      <c r="AC78" s="117" t="s">
        <v>404</v>
      </c>
      <c r="AD78" s="117" t="s">
        <v>405</v>
      </c>
      <c r="AE78" s="110" t="s">
        <v>268</v>
      </c>
    </row>
    <row r="79" spans="1:31" s="10" customFormat="1" ht="103.5" customHeight="1">
      <c r="A79" s="195"/>
      <c r="B79" s="191"/>
      <c r="C79" s="178"/>
      <c r="D79" s="189"/>
      <c r="E79" s="141"/>
      <c r="F79" s="110" t="s">
        <v>224</v>
      </c>
      <c r="G79" s="110" t="s">
        <v>304</v>
      </c>
      <c r="H79" s="110" t="s">
        <v>401</v>
      </c>
      <c r="I79" s="110" t="s">
        <v>402</v>
      </c>
      <c r="J79" s="110" t="s">
        <v>316</v>
      </c>
      <c r="K79" s="110" t="s">
        <v>403</v>
      </c>
      <c r="L79" s="110" t="s">
        <v>316</v>
      </c>
      <c r="M79" s="114">
        <v>6</v>
      </c>
      <c r="N79" s="114">
        <v>3</v>
      </c>
      <c r="O79" s="106">
        <f t="shared" si="62"/>
        <v>18</v>
      </c>
      <c r="P79" s="106" t="str">
        <f t="shared" si="63"/>
        <v>Alto</v>
      </c>
      <c r="Q79" s="114">
        <v>25</v>
      </c>
      <c r="R79" s="106">
        <f t="shared" si="64"/>
        <v>450</v>
      </c>
      <c r="S79" s="106" t="str">
        <f t="shared" si="65"/>
        <v>II</v>
      </c>
      <c r="T79" s="106" t="str">
        <f t="shared" si="66"/>
        <v>No Aceptable o Aceptable con controles</v>
      </c>
      <c r="U79" s="208"/>
      <c r="V79" s="208"/>
      <c r="W79" s="208"/>
      <c r="X79" s="210"/>
      <c r="Y79" s="116" t="s">
        <v>399</v>
      </c>
      <c r="Z79" s="107" t="s">
        <v>436</v>
      </c>
      <c r="AA79" s="110" t="s">
        <v>229</v>
      </c>
      <c r="AB79" s="110" t="s">
        <v>229</v>
      </c>
      <c r="AC79" s="117" t="s">
        <v>404</v>
      </c>
      <c r="AD79" s="117" t="s">
        <v>405</v>
      </c>
      <c r="AE79" s="110" t="s">
        <v>268</v>
      </c>
    </row>
    <row r="80" spans="1:31" s="10" customFormat="1" ht="96">
      <c r="A80" s="195"/>
      <c r="B80" s="192"/>
      <c r="C80" s="179"/>
      <c r="D80" s="150"/>
      <c r="E80" s="142"/>
      <c r="F80" s="105" t="s">
        <v>152</v>
      </c>
      <c r="G80" s="105" t="s">
        <v>237</v>
      </c>
      <c r="H80" s="105" t="s">
        <v>255</v>
      </c>
      <c r="I80" s="105" t="s">
        <v>256</v>
      </c>
      <c r="J80" s="105" t="s">
        <v>228</v>
      </c>
      <c r="K80" s="105" t="s">
        <v>240</v>
      </c>
      <c r="L80" s="105" t="s">
        <v>241</v>
      </c>
      <c r="M80" s="105">
        <v>2</v>
      </c>
      <c r="N80" s="105">
        <v>3</v>
      </c>
      <c r="O80" s="105">
        <f t="shared" si="62"/>
        <v>6</v>
      </c>
      <c r="P80" s="105" t="str">
        <f t="shared" si="63"/>
        <v>Medio</v>
      </c>
      <c r="Q80" s="105">
        <v>10</v>
      </c>
      <c r="R80" s="105">
        <f t="shared" si="64"/>
        <v>60</v>
      </c>
      <c r="S80" s="105" t="str">
        <f t="shared" si="65"/>
        <v>III</v>
      </c>
      <c r="T80" s="105" t="s">
        <v>142</v>
      </c>
      <c r="U80" s="209"/>
      <c r="V80" s="209"/>
      <c r="W80" s="209"/>
      <c r="X80" s="133"/>
      <c r="Y80" s="105" t="s">
        <v>242</v>
      </c>
      <c r="Z80" s="107" t="s">
        <v>432</v>
      </c>
      <c r="AA80" s="105" t="s">
        <v>229</v>
      </c>
      <c r="AB80" s="105" t="s">
        <v>229</v>
      </c>
      <c r="AC80" s="105" t="s">
        <v>229</v>
      </c>
      <c r="AD80" s="105" t="s">
        <v>257</v>
      </c>
      <c r="AE80" s="105" t="s">
        <v>229</v>
      </c>
    </row>
    <row r="81" spans="1:32" s="10" customFormat="1" ht="129" customHeight="1">
      <c r="A81" s="193" t="s">
        <v>212</v>
      </c>
      <c r="B81" s="190" t="s">
        <v>411</v>
      </c>
      <c r="C81" s="177" t="s">
        <v>439</v>
      </c>
      <c r="D81" s="177" t="s">
        <v>412</v>
      </c>
      <c r="E81" s="140" t="s">
        <v>223</v>
      </c>
      <c r="F81" s="110" t="s">
        <v>224</v>
      </c>
      <c r="G81" s="110" t="s">
        <v>304</v>
      </c>
      <c r="H81" s="110" t="s">
        <v>305</v>
      </c>
      <c r="I81" s="110" t="s">
        <v>306</v>
      </c>
      <c r="J81" s="110" t="s">
        <v>228</v>
      </c>
      <c r="K81" s="110" t="s">
        <v>264</v>
      </c>
      <c r="L81" s="110" t="s">
        <v>307</v>
      </c>
      <c r="M81" s="114">
        <v>6</v>
      </c>
      <c r="N81" s="114">
        <v>3</v>
      </c>
      <c r="O81" s="106">
        <f t="shared" si="62"/>
        <v>18</v>
      </c>
      <c r="P81" s="106" t="str">
        <f t="shared" si="63"/>
        <v>Alto</v>
      </c>
      <c r="Q81" s="114">
        <v>25</v>
      </c>
      <c r="R81" s="106">
        <f t="shared" si="64"/>
        <v>450</v>
      </c>
      <c r="S81" s="106" t="str">
        <f t="shared" si="65"/>
        <v>II</v>
      </c>
      <c r="T81" s="106" t="str">
        <f t="shared" ref="T81" si="67">IF(S81="","",IF(OR(S81="IV",S81="III"),"Aceptable",IF(S81="II","No Aceptable o Aceptable con controles",IF(S81="I","No Aceptable","Error"))))</f>
        <v>No Aceptable o Aceptable con controles</v>
      </c>
      <c r="U81" s="130"/>
      <c r="V81" s="130"/>
      <c r="W81" s="130"/>
      <c r="X81" s="132">
        <v>0</v>
      </c>
      <c r="Y81" s="116" t="s">
        <v>399</v>
      </c>
      <c r="Z81" s="107" t="s">
        <v>436</v>
      </c>
      <c r="AA81" s="110" t="s">
        <v>229</v>
      </c>
      <c r="AB81" s="110" t="s">
        <v>229</v>
      </c>
      <c r="AC81" s="110" t="s">
        <v>309</v>
      </c>
      <c r="AD81" s="110" t="s">
        <v>400</v>
      </c>
      <c r="AE81" s="110" t="s">
        <v>268</v>
      </c>
    </row>
    <row r="82" spans="1:32" s="10" customFormat="1" ht="165.75">
      <c r="A82" s="193"/>
      <c r="B82" s="192"/>
      <c r="C82" s="179"/>
      <c r="D82" s="179"/>
      <c r="E82" s="142"/>
      <c r="F82" s="120" t="s">
        <v>413</v>
      </c>
      <c r="G82" s="121" t="s">
        <v>156</v>
      </c>
      <c r="H82" s="122" t="s">
        <v>414</v>
      </c>
      <c r="I82" s="122" t="s">
        <v>262</v>
      </c>
      <c r="J82" s="122" t="s">
        <v>316</v>
      </c>
      <c r="K82" s="122" t="s">
        <v>264</v>
      </c>
      <c r="L82" s="122" t="s">
        <v>265</v>
      </c>
      <c r="M82" s="121">
        <v>2</v>
      </c>
      <c r="N82" s="121">
        <v>3</v>
      </c>
      <c r="O82" s="123">
        <f t="shared" si="62"/>
        <v>6</v>
      </c>
      <c r="P82" s="124" t="str">
        <f t="shared" si="63"/>
        <v>Medio</v>
      </c>
      <c r="Q82" s="123">
        <v>60</v>
      </c>
      <c r="R82" s="124">
        <f t="shared" si="64"/>
        <v>360</v>
      </c>
      <c r="S82" s="124" t="str">
        <f t="shared" si="65"/>
        <v>II</v>
      </c>
      <c r="T82" s="124" t="str">
        <f t="shared" ref="T82:T87" si="68">IF(S82="","",IF(OR(S82="IV",S82="III"),"Aceptable",IF(S82="II","No Aceptable o Aceptable con controles",IF(S82="I","No Aceptable","Error"))))</f>
        <v>No Aceptable o Aceptable con controles</v>
      </c>
      <c r="U82" s="131"/>
      <c r="V82" s="131"/>
      <c r="W82" s="131"/>
      <c r="X82" s="133"/>
      <c r="Y82" s="125" t="s">
        <v>266</v>
      </c>
      <c r="Z82" s="107" t="s">
        <v>433</v>
      </c>
      <c r="AA82" s="122" t="s">
        <v>229</v>
      </c>
      <c r="AB82" s="122" t="s">
        <v>229</v>
      </c>
      <c r="AC82" s="122" t="s">
        <v>229</v>
      </c>
      <c r="AD82" s="122" t="s">
        <v>267</v>
      </c>
      <c r="AE82" s="110" t="s">
        <v>268</v>
      </c>
    </row>
    <row r="83" spans="1:32" s="10" customFormat="1" ht="64.5" customHeight="1">
      <c r="A83" s="194" t="s">
        <v>408</v>
      </c>
      <c r="B83" s="211" t="s">
        <v>415</v>
      </c>
      <c r="C83" s="177" t="s">
        <v>417</v>
      </c>
      <c r="D83" s="177" t="s">
        <v>416</v>
      </c>
      <c r="E83" s="140" t="s">
        <v>223</v>
      </c>
      <c r="F83" s="105" t="s">
        <v>259</v>
      </c>
      <c r="G83" s="105" t="s">
        <v>260</v>
      </c>
      <c r="H83" s="105" t="s">
        <v>261</v>
      </c>
      <c r="I83" s="105" t="s">
        <v>262</v>
      </c>
      <c r="J83" s="105" t="s">
        <v>263</v>
      </c>
      <c r="K83" s="105" t="s">
        <v>264</v>
      </c>
      <c r="L83" s="105" t="s">
        <v>265</v>
      </c>
      <c r="M83" s="105">
        <v>2</v>
      </c>
      <c r="N83" s="105">
        <v>1</v>
      </c>
      <c r="O83" s="105">
        <f t="shared" ref="O83:O87" si="69">IF(OR(M83="",N83=""),"",IF((M83*N83=0),"N/A",M83*N83))</f>
        <v>2</v>
      </c>
      <c r="P83" s="105" t="str">
        <f t="shared" ref="P83:P87" si="70">IF(O83="","",IF(ISTEXT(O83),"N/A",IF(OR(O83=2,O83=4),"Bajo",IF(OR(O83=6,O83=8),"Medio",IF(OR(O83=10,O83=12,O83=18,O83=20),"Alto",IF(OR(O83=24,O83=30,O83=40),"Muy Alto","Error"))))))</f>
        <v>Bajo</v>
      </c>
      <c r="Q83" s="105">
        <v>10</v>
      </c>
      <c r="R83" s="105">
        <f t="shared" ref="R83:R87" si="71">IF(OR(Q83="",O83=""),"",IF(ISTEXT(O83),"N/A",O83*Q83))</f>
        <v>20</v>
      </c>
      <c r="S83" s="106" t="str">
        <f t="shared" ref="S83:S87" si="72">IF(R83="","",IF(ISTEXT(R83),"IV",IF(R83=20,"IV",IF(AND(R83&gt;=40,R83&lt;=120),"III",IF(AND(R83&gt;=150,R83&lt;=500),"II",IF(AND(R83&gt;=600,R83&lt;=4000),"I","Error"))))))</f>
        <v>IV</v>
      </c>
      <c r="T83" s="105" t="str">
        <f t="shared" si="68"/>
        <v>Aceptable</v>
      </c>
      <c r="U83" s="134">
        <v>10</v>
      </c>
      <c r="V83" s="134"/>
      <c r="W83" s="134"/>
      <c r="X83" s="134">
        <v>10</v>
      </c>
      <c r="Y83" s="116" t="s">
        <v>399</v>
      </c>
      <c r="Z83" s="107" t="s">
        <v>433</v>
      </c>
      <c r="AA83" s="110" t="s">
        <v>229</v>
      </c>
      <c r="AB83" s="110" t="s">
        <v>229</v>
      </c>
      <c r="AC83" s="117" t="s">
        <v>404</v>
      </c>
      <c r="AD83" s="117" t="s">
        <v>405</v>
      </c>
      <c r="AE83" s="110" t="s">
        <v>268</v>
      </c>
    </row>
    <row r="84" spans="1:32" s="10" customFormat="1" ht="70.5" customHeight="1">
      <c r="A84" s="195"/>
      <c r="B84" s="212"/>
      <c r="C84" s="178"/>
      <c r="D84" s="178"/>
      <c r="E84" s="141"/>
      <c r="F84" s="105" t="s">
        <v>224</v>
      </c>
      <c r="G84" s="105" t="s">
        <v>304</v>
      </c>
      <c r="H84" s="105" t="s">
        <v>305</v>
      </c>
      <c r="I84" s="105" t="s">
        <v>306</v>
      </c>
      <c r="J84" s="105" t="s">
        <v>228</v>
      </c>
      <c r="K84" s="105" t="s">
        <v>264</v>
      </c>
      <c r="L84" s="105" t="s">
        <v>307</v>
      </c>
      <c r="M84" s="105">
        <v>6</v>
      </c>
      <c r="N84" s="105">
        <v>3</v>
      </c>
      <c r="O84" s="105">
        <f t="shared" si="69"/>
        <v>18</v>
      </c>
      <c r="P84" s="105" t="str">
        <f t="shared" si="70"/>
        <v>Alto</v>
      </c>
      <c r="Q84" s="105">
        <v>25</v>
      </c>
      <c r="R84" s="105">
        <f t="shared" si="71"/>
        <v>450</v>
      </c>
      <c r="S84" s="106" t="str">
        <f t="shared" si="72"/>
        <v>II</v>
      </c>
      <c r="T84" s="105" t="str">
        <f t="shared" si="68"/>
        <v>No Aceptable o Aceptable con controles</v>
      </c>
      <c r="U84" s="135"/>
      <c r="V84" s="135"/>
      <c r="W84" s="135"/>
      <c r="X84" s="135"/>
      <c r="Y84" s="105" t="s">
        <v>308</v>
      </c>
      <c r="Z84" s="107" t="s">
        <v>436</v>
      </c>
      <c r="AA84" s="105" t="s">
        <v>229</v>
      </c>
      <c r="AB84" s="105" t="s">
        <v>229</v>
      </c>
      <c r="AC84" s="105" t="s">
        <v>309</v>
      </c>
      <c r="AD84" s="105" t="s">
        <v>310</v>
      </c>
      <c r="AE84" s="105" t="s">
        <v>229</v>
      </c>
    </row>
    <row r="85" spans="1:32" s="10" customFormat="1" ht="66.75">
      <c r="A85" s="195"/>
      <c r="B85" s="212"/>
      <c r="C85" s="178"/>
      <c r="D85" s="178"/>
      <c r="E85" s="141"/>
      <c r="F85" s="110" t="s">
        <v>151</v>
      </c>
      <c r="G85" s="110" t="s">
        <v>172</v>
      </c>
      <c r="H85" s="110" t="s">
        <v>338</v>
      </c>
      <c r="I85" s="110" t="s">
        <v>339</v>
      </c>
      <c r="J85" s="110" t="s">
        <v>228</v>
      </c>
      <c r="K85" s="110" t="s">
        <v>264</v>
      </c>
      <c r="L85" s="110" t="s">
        <v>340</v>
      </c>
      <c r="M85" s="114">
        <v>2</v>
      </c>
      <c r="N85" s="114">
        <v>1</v>
      </c>
      <c r="O85" s="115">
        <f t="shared" si="69"/>
        <v>2</v>
      </c>
      <c r="P85" s="106" t="str">
        <f t="shared" si="70"/>
        <v>Bajo</v>
      </c>
      <c r="Q85" s="114">
        <v>10</v>
      </c>
      <c r="R85" s="106">
        <f t="shared" si="71"/>
        <v>20</v>
      </c>
      <c r="S85" s="106" t="str">
        <f t="shared" si="72"/>
        <v>IV</v>
      </c>
      <c r="T85" s="106" t="str">
        <f t="shared" si="68"/>
        <v>Aceptable</v>
      </c>
      <c r="U85" s="134"/>
      <c r="V85" s="137"/>
      <c r="W85" s="134"/>
      <c r="X85" s="134"/>
      <c r="Y85" s="116" t="s">
        <v>341</v>
      </c>
      <c r="Z85" s="128" t="s">
        <v>435</v>
      </c>
      <c r="AA85" s="110" t="s">
        <v>342</v>
      </c>
      <c r="AB85" s="110" t="s">
        <v>342</v>
      </c>
      <c r="AC85" s="126" t="s">
        <v>342</v>
      </c>
      <c r="AD85" s="110" t="s">
        <v>426</v>
      </c>
      <c r="AE85" s="110" t="s">
        <v>268</v>
      </c>
    </row>
    <row r="86" spans="1:32" s="10" customFormat="1" ht="145.5">
      <c r="A86" s="195"/>
      <c r="B86" s="212"/>
      <c r="C86" s="178"/>
      <c r="D86" s="178"/>
      <c r="E86" s="141"/>
      <c r="F86" s="110" t="s">
        <v>151</v>
      </c>
      <c r="G86" s="110" t="s">
        <v>179</v>
      </c>
      <c r="H86" s="110" t="s">
        <v>427</v>
      </c>
      <c r="I86" s="110" t="s">
        <v>428</v>
      </c>
      <c r="J86" s="110" t="s">
        <v>228</v>
      </c>
      <c r="K86" s="110" t="s">
        <v>228</v>
      </c>
      <c r="L86" s="110" t="s">
        <v>228</v>
      </c>
      <c r="M86" s="114">
        <v>2</v>
      </c>
      <c r="N86" s="114">
        <v>1</v>
      </c>
      <c r="O86" s="115">
        <f t="shared" si="69"/>
        <v>2</v>
      </c>
      <c r="P86" s="106" t="str">
        <f t="shared" si="70"/>
        <v>Bajo</v>
      </c>
      <c r="Q86" s="114">
        <v>10</v>
      </c>
      <c r="R86" s="106">
        <f t="shared" si="71"/>
        <v>20</v>
      </c>
      <c r="S86" s="106" t="str">
        <f t="shared" si="72"/>
        <v>IV</v>
      </c>
      <c r="T86" s="106" t="str">
        <f t="shared" si="68"/>
        <v>Aceptable</v>
      </c>
      <c r="U86" s="136"/>
      <c r="V86" s="138"/>
      <c r="W86" s="136"/>
      <c r="X86" s="136"/>
      <c r="Y86" s="116" t="s">
        <v>429</v>
      </c>
      <c r="Z86" s="128" t="s">
        <v>435</v>
      </c>
      <c r="AA86" s="116" t="s">
        <v>342</v>
      </c>
      <c r="AB86" s="116" t="s">
        <v>342</v>
      </c>
      <c r="AC86" s="116" t="s">
        <v>430</v>
      </c>
      <c r="AD86" s="116" t="s">
        <v>431</v>
      </c>
      <c r="AE86" s="116" t="s">
        <v>268</v>
      </c>
    </row>
    <row r="87" spans="1:32" s="10" customFormat="1" ht="78" customHeight="1">
      <c r="A87" s="195"/>
      <c r="B87" s="213"/>
      <c r="C87" s="179"/>
      <c r="D87" s="179"/>
      <c r="E87" s="142"/>
      <c r="F87" s="105" t="s">
        <v>230</v>
      </c>
      <c r="G87" s="105" t="s">
        <v>249</v>
      </c>
      <c r="H87" s="105" t="s">
        <v>232</v>
      </c>
      <c r="I87" s="105" t="s">
        <v>250</v>
      </c>
      <c r="J87" s="105" t="s">
        <v>277</v>
      </c>
      <c r="K87" s="105" t="s">
        <v>252</v>
      </c>
      <c r="L87" s="105" t="s">
        <v>234</v>
      </c>
      <c r="M87" s="105">
        <v>2</v>
      </c>
      <c r="N87" s="105">
        <v>2</v>
      </c>
      <c r="O87" s="105">
        <f t="shared" si="69"/>
        <v>4</v>
      </c>
      <c r="P87" s="105" t="str">
        <f t="shared" si="70"/>
        <v>Bajo</v>
      </c>
      <c r="Q87" s="105">
        <v>25</v>
      </c>
      <c r="R87" s="105">
        <f t="shared" si="71"/>
        <v>100</v>
      </c>
      <c r="S87" s="106" t="str">
        <f t="shared" si="72"/>
        <v>III</v>
      </c>
      <c r="T87" s="105" t="str">
        <f t="shared" si="68"/>
        <v>Aceptable</v>
      </c>
      <c r="U87" s="136"/>
      <c r="V87" s="136"/>
      <c r="W87" s="136"/>
      <c r="X87" s="136"/>
      <c r="Y87" s="105" t="s">
        <v>253</v>
      </c>
      <c r="Z87" s="107" t="s">
        <v>280</v>
      </c>
      <c r="AA87" s="111" t="s">
        <v>229</v>
      </c>
      <c r="AB87" s="105" t="s">
        <v>229</v>
      </c>
      <c r="AC87" s="105" t="s">
        <v>281</v>
      </c>
      <c r="AD87" s="108" t="s">
        <v>282</v>
      </c>
      <c r="AE87" s="109" t="s">
        <v>229</v>
      </c>
    </row>
    <row r="88" spans="1:32" s="10" customFormat="1" ht="135" customHeight="1">
      <c r="A88" s="96" t="s">
        <v>425</v>
      </c>
      <c r="B88" s="92" t="s">
        <v>418</v>
      </c>
      <c r="C88" s="110" t="s">
        <v>419</v>
      </c>
      <c r="D88" s="110" t="s">
        <v>420</v>
      </c>
      <c r="E88" s="110" t="s">
        <v>288</v>
      </c>
      <c r="F88" s="127" t="s">
        <v>413</v>
      </c>
      <c r="G88" s="127" t="s">
        <v>260</v>
      </c>
      <c r="H88" s="110" t="s">
        <v>261</v>
      </c>
      <c r="I88" s="110" t="s">
        <v>421</v>
      </c>
      <c r="J88" s="110" t="s">
        <v>228</v>
      </c>
      <c r="K88" s="110" t="s">
        <v>264</v>
      </c>
      <c r="L88" s="110" t="s">
        <v>422</v>
      </c>
      <c r="M88" s="114">
        <v>2</v>
      </c>
      <c r="N88" s="114">
        <v>1</v>
      </c>
      <c r="O88" s="115">
        <f t="shared" ref="O88" si="73">IF(OR(M88="",N88=""),"",IF((M88*N88=0),"N/A",M88*N88))</f>
        <v>2</v>
      </c>
      <c r="P88" s="106" t="str">
        <f t="shared" ref="P88" si="74">IF(O88="","",IF(ISTEXT(O88),"N/A",IF(OR(O88=2,O88=4),"Bajo",IF(OR(O88=6,O88=8),"Medio",IF(OR(O88=10,O88=12,O88=18,O88=20),"Alto",IF(OR(O88=24,O88=30,O88=40),"Muy Alto","Error"))))))</f>
        <v>Bajo</v>
      </c>
      <c r="Q88" s="114">
        <v>10</v>
      </c>
      <c r="R88" s="106">
        <f t="shared" ref="R88" si="75">IF(OR(Q88="",O88=""),"",IF(ISTEXT(O88),"N/A",O88*Q88))</f>
        <v>20</v>
      </c>
      <c r="S88" s="106" t="str">
        <f t="shared" ref="S88" si="76">IF(R88="","",IF(ISTEXT(R88),"IV",IF(R88=20,"IV",IF(AND(R88&gt;=40,R88&lt;=120),"III",IF(AND(R88&gt;=150,R88&lt;=500),"II",IF(AND(R88&gt;=600,R88&lt;=4000),"I","Error"))))))</f>
        <v>IV</v>
      </c>
      <c r="T88" s="106" t="str">
        <f t="shared" ref="T88" si="77">IF(S88="","",IF(OR(S88="IV",S88="III"),"Aceptable",IF(S88="II","No Aceptable o Aceptable con controles",IF(S88="I","No Aceptable","Error"))))</f>
        <v>Aceptable</v>
      </c>
      <c r="U88" s="110">
        <v>8</v>
      </c>
      <c r="V88" s="110">
        <v>0</v>
      </c>
      <c r="W88" s="110">
        <v>0</v>
      </c>
      <c r="X88" s="110">
        <f>U88+V88</f>
        <v>8</v>
      </c>
      <c r="Y88" s="126" t="s">
        <v>266</v>
      </c>
      <c r="Z88" s="107" t="s">
        <v>433</v>
      </c>
      <c r="AA88" s="110" t="s">
        <v>229</v>
      </c>
      <c r="AB88" s="110" t="s">
        <v>229</v>
      </c>
      <c r="AC88" s="110" t="s">
        <v>229</v>
      </c>
      <c r="AD88" s="110" t="s">
        <v>423</v>
      </c>
      <c r="AE88" s="110" t="s">
        <v>424</v>
      </c>
    </row>
    <row r="89" spans="1:32" s="12" customFormat="1" ht="21.75" customHeight="1">
      <c r="A89" s="98"/>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row>
    <row r="90" spans="1:32" s="12" customFormat="1" ht="15.75" customHeight="1">
      <c r="A90" s="98"/>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row>
    <row r="91" spans="1:32" s="12" customFormat="1" ht="15.75" customHeight="1">
      <c r="A91" s="99"/>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row>
    <row r="92" spans="1:32" s="6" customFormat="1" ht="15.75" customHeight="1">
      <c r="A92" s="98"/>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s="6" customFormat="1" ht="15.75" customHeight="1">
      <c r="A93" s="98"/>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s="6" customFormat="1" ht="15.75" customHeight="1">
      <c r="A94" s="98"/>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s="6" customFormat="1" ht="15.75" customHeight="1">
      <c r="A95" s="98"/>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s="6" customFormat="1" ht="15.75" customHeight="1">
      <c r="A96" s="98"/>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s="6" customFormat="1" ht="15.75" customHeight="1">
      <c r="A97" s="98"/>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s="6" customFormat="1" ht="15.75" customHeight="1">
      <c r="A98" s="98"/>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s="6" customFormat="1" ht="15.75" customHeight="1">
      <c r="A99" s="98"/>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s="6" customFormat="1" ht="15.75" customHeight="1">
      <c r="A100" s="98"/>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s="6" customFormat="1" ht="15.75" customHeight="1">
      <c r="A101" s="98"/>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s="6" customFormat="1" ht="15.75" customHeight="1">
      <c r="A102" s="98"/>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s="6" customFormat="1" ht="15.75" customHeight="1">
      <c r="A103" s="98"/>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s="6" customFormat="1" ht="12" customHeight="1">
      <c r="A104" s="98"/>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s="6" customFormat="1" ht="12" customHeight="1">
      <c r="A105" s="98"/>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s="6" customFormat="1" ht="12" customHeight="1">
      <c r="A106" s="98"/>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s="6" customFormat="1" ht="12" customHeight="1">
      <c r="A107" s="98"/>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1:32" s="6" customFormat="1" ht="12" customHeight="1">
      <c r="A108" s="98"/>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1:32" s="6" customFormat="1" ht="12" customHeight="1">
      <c r="A109" s="98"/>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1:32" s="6" customFormat="1" ht="12.75" customHeight="1">
      <c r="A110" s="9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1:32" ht="24" customHeight="1" thickBot="1">
      <c r="A111" s="100"/>
      <c r="B111" s="9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2" ht="24" customHeight="1">
      <c r="A112" s="101"/>
    </row>
    <row r="113" spans="1:32" ht="24" customHeight="1">
      <c r="A113" s="101"/>
    </row>
    <row r="114" spans="1:32" ht="24" customHeight="1">
      <c r="A114" s="101"/>
    </row>
    <row r="115" spans="1:32" ht="27.75" customHeight="1">
      <c r="A115" s="102"/>
      <c r="AC115" s="151"/>
      <c r="AD115" s="151"/>
      <c r="AE115" s="151"/>
    </row>
    <row r="117" spans="1:32" ht="24" customHeight="1">
      <c r="A117" s="104"/>
    </row>
    <row r="118" spans="1:32" ht="24" customHeight="1">
      <c r="A118" s="104"/>
    </row>
    <row r="119" spans="1:32" ht="24" customHeight="1">
      <c r="A119" s="104"/>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row>
    <row r="120" spans="1:32" ht="24" customHeight="1">
      <c r="AE120" s="5"/>
      <c r="AF120" s="5"/>
    </row>
    <row r="121" spans="1:32" ht="24" customHeight="1">
      <c r="AE121" s="5"/>
      <c r="AF121" s="5"/>
    </row>
    <row r="122" spans="1:32" ht="24" customHeight="1">
      <c r="AE122" s="5"/>
      <c r="AF122" s="5"/>
    </row>
    <row r="123" spans="1:32" ht="24" customHeight="1">
      <c r="AE123" s="5"/>
      <c r="AF123" s="5"/>
    </row>
    <row r="124" spans="1:32" ht="24" customHeight="1">
      <c r="AE124" s="5"/>
      <c r="AF124" s="5"/>
    </row>
    <row r="125" spans="1:32" ht="24" customHeight="1">
      <c r="AE125" s="5"/>
      <c r="AF125" s="5"/>
    </row>
    <row r="126" spans="1:32" ht="24" customHeight="1">
      <c r="AE126" s="5"/>
      <c r="AF126" s="5"/>
    </row>
    <row r="127" spans="1:32" ht="24" customHeight="1">
      <c r="AE127" s="5"/>
      <c r="AF127" s="5"/>
    </row>
    <row r="128" spans="1:32" ht="24" customHeight="1">
      <c r="AE128" s="5"/>
      <c r="AF128" s="5"/>
    </row>
    <row r="129" spans="2:32" ht="24" customHeight="1">
      <c r="AE129" s="5"/>
      <c r="AF129" s="5"/>
    </row>
    <row r="130" spans="2:32" ht="24" customHeight="1">
      <c r="AE130" s="5"/>
      <c r="AF130" s="5"/>
    </row>
    <row r="131" spans="2:32" ht="24" customHeight="1">
      <c r="AE131" s="5"/>
      <c r="AF131" s="5"/>
    </row>
    <row r="132" spans="2:32" ht="24" customHeight="1">
      <c r="AE132" s="5"/>
      <c r="AF132" s="5"/>
    </row>
    <row r="133" spans="2:32" ht="24" customHeight="1">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row>
  </sheetData>
  <autoFilter ref="A6:AE8">
    <filterColumn colId="5" showButton="0"/>
    <filterColumn colId="6"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autoFilter>
  <mergeCells count="233">
    <mergeCell ref="A81:A82"/>
    <mergeCell ref="B81:B82"/>
    <mergeCell ref="C81:C82"/>
    <mergeCell ref="D81:D82"/>
    <mergeCell ref="E81:E82"/>
    <mergeCell ref="A83:A87"/>
    <mergeCell ref="B83:B87"/>
    <mergeCell ref="C83:C87"/>
    <mergeCell ref="D83:D87"/>
    <mergeCell ref="E83:E87"/>
    <mergeCell ref="V77:V80"/>
    <mergeCell ref="W77:W80"/>
    <mergeCell ref="X77:X80"/>
    <mergeCell ref="C77:C80"/>
    <mergeCell ref="B77:B80"/>
    <mergeCell ref="D77:D80"/>
    <mergeCell ref="E77:E80"/>
    <mergeCell ref="U75:U76"/>
    <mergeCell ref="U77:U80"/>
    <mergeCell ref="B75:B76"/>
    <mergeCell ref="C75:C76"/>
    <mergeCell ref="D75:D76"/>
    <mergeCell ref="E75:E76"/>
    <mergeCell ref="V75:V76"/>
    <mergeCell ref="W75:W76"/>
    <mergeCell ref="X75:X76"/>
    <mergeCell ref="B72:B74"/>
    <mergeCell ref="C72:C74"/>
    <mergeCell ref="D72:D74"/>
    <mergeCell ref="E72:E74"/>
    <mergeCell ref="X65:X66"/>
    <mergeCell ref="D62:D64"/>
    <mergeCell ref="E62:E64"/>
    <mergeCell ref="U62:U64"/>
    <mergeCell ref="V62:V64"/>
    <mergeCell ref="W62:W64"/>
    <mergeCell ref="V68:V71"/>
    <mergeCell ref="W68:W71"/>
    <mergeCell ref="X68:X71"/>
    <mergeCell ref="U68:U71"/>
    <mergeCell ref="B68:B71"/>
    <mergeCell ref="C68:C71"/>
    <mergeCell ref="D68:D71"/>
    <mergeCell ref="E68:E71"/>
    <mergeCell ref="U72:U74"/>
    <mergeCell ref="V72:V74"/>
    <mergeCell ref="W72:W74"/>
    <mergeCell ref="X72:X74"/>
    <mergeCell ref="B46:B50"/>
    <mergeCell ref="C46:C50"/>
    <mergeCell ref="D46:D50"/>
    <mergeCell ref="E46:E50"/>
    <mergeCell ref="U46:U50"/>
    <mergeCell ref="A34:A50"/>
    <mergeCell ref="A51:A57"/>
    <mergeCell ref="W54:W57"/>
    <mergeCell ref="X54:X57"/>
    <mergeCell ref="C54:C57"/>
    <mergeCell ref="D54:D57"/>
    <mergeCell ref="E54:E57"/>
    <mergeCell ref="U54:U57"/>
    <mergeCell ref="V54:V57"/>
    <mergeCell ref="B43:B45"/>
    <mergeCell ref="C43:C45"/>
    <mergeCell ref="D43:D45"/>
    <mergeCell ref="E43:E45"/>
    <mergeCell ref="U37:U40"/>
    <mergeCell ref="V37:V40"/>
    <mergeCell ref="W37:W40"/>
    <mergeCell ref="X37:X40"/>
    <mergeCell ref="B41:B42"/>
    <mergeCell ref="C41:C42"/>
    <mergeCell ref="A68:A76"/>
    <mergeCell ref="A77:A80"/>
    <mergeCell ref="B51:B53"/>
    <mergeCell ref="C51:C53"/>
    <mergeCell ref="D51:D53"/>
    <mergeCell ref="U51:U53"/>
    <mergeCell ref="V51:V53"/>
    <mergeCell ref="W51:W53"/>
    <mergeCell ref="E51:E53"/>
    <mergeCell ref="B54:B57"/>
    <mergeCell ref="A58:A66"/>
    <mergeCell ref="B58:B61"/>
    <mergeCell ref="C58:C61"/>
    <mergeCell ref="D58:D61"/>
    <mergeCell ref="E58:E61"/>
    <mergeCell ref="U58:U61"/>
    <mergeCell ref="V58:V61"/>
    <mergeCell ref="W58:W61"/>
    <mergeCell ref="B62:B64"/>
    <mergeCell ref="C62:C64"/>
    <mergeCell ref="B65:B66"/>
    <mergeCell ref="C65:C66"/>
    <mergeCell ref="D65:D66"/>
    <mergeCell ref="E65:E66"/>
    <mergeCell ref="D41:D42"/>
    <mergeCell ref="E41:E42"/>
    <mergeCell ref="U41:U42"/>
    <mergeCell ref="V41:V42"/>
    <mergeCell ref="W41:W42"/>
    <mergeCell ref="X41:X42"/>
    <mergeCell ref="B37:B40"/>
    <mergeCell ref="C37:C40"/>
    <mergeCell ref="D37:D40"/>
    <mergeCell ref="E37:E40"/>
    <mergeCell ref="B34:B36"/>
    <mergeCell ref="C34:C36"/>
    <mergeCell ref="D34:D36"/>
    <mergeCell ref="E34:E36"/>
    <mergeCell ref="U34:U36"/>
    <mergeCell ref="V34:V36"/>
    <mergeCell ref="W34:W36"/>
    <mergeCell ref="X34:X36"/>
    <mergeCell ref="B31:B33"/>
    <mergeCell ref="C31:C33"/>
    <mergeCell ref="D31:D33"/>
    <mergeCell ref="E31:E33"/>
    <mergeCell ref="E27:E30"/>
    <mergeCell ref="V27:V30"/>
    <mergeCell ref="W27:W30"/>
    <mergeCell ref="X27:X30"/>
    <mergeCell ref="U27:U30"/>
    <mergeCell ref="U21:U26"/>
    <mergeCell ref="V21:V26"/>
    <mergeCell ref="W21:W26"/>
    <mergeCell ref="X21:X26"/>
    <mergeCell ref="E21:E26"/>
    <mergeCell ref="E17:E20"/>
    <mergeCell ref="U17:U20"/>
    <mergeCell ref="V17:V20"/>
    <mergeCell ref="W17:W20"/>
    <mergeCell ref="X17:X20"/>
    <mergeCell ref="E15:E16"/>
    <mergeCell ref="U15:U16"/>
    <mergeCell ref="V15:V16"/>
    <mergeCell ref="W15:W16"/>
    <mergeCell ref="X15:X16"/>
    <mergeCell ref="E13:E14"/>
    <mergeCell ref="U13:U14"/>
    <mergeCell ref="V13:V14"/>
    <mergeCell ref="W13:W14"/>
    <mergeCell ref="X13:X14"/>
    <mergeCell ref="E9:E12"/>
    <mergeCell ref="U9:U12"/>
    <mergeCell ref="V9:V12"/>
    <mergeCell ref="W9:W12"/>
    <mergeCell ref="X9:X12"/>
    <mergeCell ref="A9:A33"/>
    <mergeCell ref="B9:B12"/>
    <mergeCell ref="C9:C12"/>
    <mergeCell ref="D9:D12"/>
    <mergeCell ref="B13:B14"/>
    <mergeCell ref="C13:C14"/>
    <mergeCell ref="D13:D14"/>
    <mergeCell ref="B15:B16"/>
    <mergeCell ref="C15:C16"/>
    <mergeCell ref="D15:D16"/>
    <mergeCell ref="B17:B20"/>
    <mergeCell ref="C17:C20"/>
    <mergeCell ref="D17:D20"/>
    <mergeCell ref="B27:B30"/>
    <mergeCell ref="C27:C30"/>
    <mergeCell ref="D27:D30"/>
    <mergeCell ref="B21:B26"/>
    <mergeCell ref="C21:C26"/>
    <mergeCell ref="D21:D26"/>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AC115:AE115"/>
    <mergeCell ref="AD1:AE1"/>
    <mergeCell ref="A1:B1"/>
    <mergeCell ref="A2:AE2"/>
    <mergeCell ref="A3:AE3"/>
    <mergeCell ref="A6:A8"/>
    <mergeCell ref="B6:B8"/>
    <mergeCell ref="C6:C8"/>
    <mergeCell ref="D6:D8"/>
    <mergeCell ref="E6:E8"/>
    <mergeCell ref="F6:H6"/>
    <mergeCell ref="I6:I8"/>
    <mergeCell ref="J6:L6"/>
    <mergeCell ref="M7:M8"/>
    <mergeCell ref="U31:U33"/>
    <mergeCell ref="V31:V33"/>
    <mergeCell ref="W31:W33"/>
    <mergeCell ref="X31:X33"/>
    <mergeCell ref="AB7:AB8"/>
    <mergeCell ref="AC7:AC8"/>
    <mergeCell ref="AD7:AD8"/>
    <mergeCell ref="AE7:AE8"/>
    <mergeCell ref="G1:AC1"/>
    <mergeCell ref="A4:AE4"/>
    <mergeCell ref="U81:U82"/>
    <mergeCell ref="V81:V82"/>
    <mergeCell ref="W81:W82"/>
    <mergeCell ref="X81:X82"/>
    <mergeCell ref="U83:U87"/>
    <mergeCell ref="V83:V87"/>
    <mergeCell ref="W83:W87"/>
    <mergeCell ref="X83:X87"/>
    <mergeCell ref="L7:L8"/>
    <mergeCell ref="R7:R8"/>
    <mergeCell ref="S7:S8"/>
    <mergeCell ref="U43:U45"/>
    <mergeCell ref="V43:V45"/>
    <mergeCell ref="W43:W45"/>
    <mergeCell ref="X43:X45"/>
    <mergeCell ref="V46:V50"/>
    <mergeCell ref="W46:W50"/>
    <mergeCell ref="X46:X50"/>
    <mergeCell ref="X51:X53"/>
    <mergeCell ref="X58:X61"/>
    <mergeCell ref="X62:X64"/>
    <mergeCell ref="U65:U66"/>
    <mergeCell ref="V65:V66"/>
    <mergeCell ref="W65:W66"/>
  </mergeCells>
  <phoneticPr fontId="9" type="noConversion"/>
  <conditionalFormatting sqref="S9:S18">
    <cfRule type="containsText" dxfId="419" priority="466" stopIfTrue="1" operator="containsText" text="III">
      <formula>NOT(ISERROR(SEARCH("III",S9)))</formula>
    </cfRule>
    <cfRule type="containsText" dxfId="418" priority="467" stopIfTrue="1" operator="containsText" text="II">
      <formula>NOT(ISERROR(SEARCH("II",S9)))</formula>
    </cfRule>
    <cfRule type="containsText" dxfId="417" priority="468" stopIfTrue="1" operator="containsText" text="I">
      <formula>NOT(ISERROR(SEARCH("I",S9)))</formula>
    </cfRule>
  </conditionalFormatting>
  <conditionalFormatting sqref="S9:S18">
    <cfRule type="containsText" dxfId="416" priority="461" operator="containsText" text="IV">
      <formula>NOT(ISERROR(SEARCH("IV",S9)))</formula>
    </cfRule>
    <cfRule type="containsText" dxfId="415" priority="462" operator="containsText" text="III">
      <formula>NOT(ISERROR(SEARCH("III",S9)))</formula>
    </cfRule>
    <cfRule type="containsText" dxfId="414" priority="463" operator="containsText" text="II">
      <formula>NOT(ISERROR(SEARCH("II",S9)))</formula>
    </cfRule>
    <cfRule type="containsText" dxfId="413" priority="464" operator="containsText" text="I">
      <formula>NOT(ISERROR(SEARCH("I",S9)))</formula>
    </cfRule>
  </conditionalFormatting>
  <conditionalFormatting sqref="S9:S18">
    <cfRule type="containsText" dxfId="412" priority="465" stopIfTrue="1" operator="containsText" text="IV">
      <formula>NOT(ISERROR(SEARCH("IV",S9)))</formula>
    </cfRule>
  </conditionalFormatting>
  <conditionalFormatting sqref="S19:S20">
    <cfRule type="containsText" dxfId="411" priority="458" stopIfTrue="1" operator="containsText" text="III">
      <formula>NOT(ISERROR(SEARCH("III",S19)))</formula>
    </cfRule>
    <cfRule type="containsText" dxfId="410" priority="459" stopIfTrue="1" operator="containsText" text="II">
      <formula>NOT(ISERROR(SEARCH("II",S19)))</formula>
    </cfRule>
    <cfRule type="containsText" dxfId="409" priority="460" stopIfTrue="1" operator="containsText" text="I">
      <formula>NOT(ISERROR(SEARCH("I",S19)))</formula>
    </cfRule>
  </conditionalFormatting>
  <conditionalFormatting sqref="S19:S20">
    <cfRule type="containsText" dxfId="408" priority="453" operator="containsText" text="IV">
      <formula>NOT(ISERROR(SEARCH("IV",S19)))</formula>
    </cfRule>
    <cfRule type="containsText" dxfId="407" priority="454" operator="containsText" text="III">
      <formula>NOT(ISERROR(SEARCH("III",S19)))</formula>
    </cfRule>
    <cfRule type="containsText" dxfId="406" priority="455" operator="containsText" text="II">
      <formula>NOT(ISERROR(SEARCH("II",S19)))</formula>
    </cfRule>
    <cfRule type="containsText" dxfId="405" priority="456" operator="containsText" text="I">
      <formula>NOT(ISERROR(SEARCH("I",S19)))</formula>
    </cfRule>
  </conditionalFormatting>
  <conditionalFormatting sqref="S19:S20">
    <cfRule type="containsText" dxfId="404" priority="457" stopIfTrue="1" operator="containsText" text="IV">
      <formula>NOT(ISERROR(SEARCH("IV",S19)))</formula>
    </cfRule>
  </conditionalFormatting>
  <conditionalFormatting sqref="S21:S22">
    <cfRule type="containsText" dxfId="403" priority="450" stopIfTrue="1" operator="containsText" text="III">
      <formula>NOT(ISERROR(SEARCH("III",S21)))</formula>
    </cfRule>
    <cfRule type="containsText" dxfId="402" priority="451" stopIfTrue="1" operator="containsText" text="II">
      <formula>NOT(ISERROR(SEARCH("II",S21)))</formula>
    </cfRule>
    <cfRule type="containsText" dxfId="401" priority="452" stopIfTrue="1" operator="containsText" text="I">
      <formula>NOT(ISERROR(SEARCH("I",S21)))</formula>
    </cfRule>
  </conditionalFormatting>
  <conditionalFormatting sqref="S21:S22">
    <cfRule type="containsText" dxfId="400" priority="445" operator="containsText" text="IV">
      <formula>NOT(ISERROR(SEARCH("IV",S21)))</formula>
    </cfRule>
    <cfRule type="containsText" dxfId="399" priority="446" operator="containsText" text="III">
      <formula>NOT(ISERROR(SEARCH("III",S21)))</formula>
    </cfRule>
    <cfRule type="containsText" dxfId="398" priority="447" operator="containsText" text="II">
      <formula>NOT(ISERROR(SEARCH("II",S21)))</formula>
    </cfRule>
    <cfRule type="containsText" dxfId="397" priority="448" operator="containsText" text="I">
      <formula>NOT(ISERROR(SEARCH("I",S21)))</formula>
    </cfRule>
  </conditionalFormatting>
  <conditionalFormatting sqref="S21:S22">
    <cfRule type="containsText" dxfId="396" priority="449" stopIfTrue="1" operator="containsText" text="IV">
      <formula>NOT(ISERROR(SEARCH("IV",S21)))</formula>
    </cfRule>
  </conditionalFormatting>
  <conditionalFormatting sqref="S23:S25">
    <cfRule type="containsText" dxfId="395" priority="442" stopIfTrue="1" operator="containsText" text="III">
      <formula>NOT(ISERROR(SEARCH("III",S23)))</formula>
    </cfRule>
    <cfRule type="containsText" dxfId="394" priority="443" stopIfTrue="1" operator="containsText" text="II">
      <formula>NOT(ISERROR(SEARCH("II",S23)))</formula>
    </cfRule>
    <cfRule type="containsText" dxfId="393" priority="444" stopIfTrue="1" operator="containsText" text="I">
      <formula>NOT(ISERROR(SEARCH("I",S23)))</formula>
    </cfRule>
  </conditionalFormatting>
  <conditionalFormatting sqref="S23:S25">
    <cfRule type="containsText" dxfId="392" priority="437" operator="containsText" text="IV">
      <formula>NOT(ISERROR(SEARCH("IV",S23)))</formula>
    </cfRule>
    <cfRule type="containsText" dxfId="391" priority="438" operator="containsText" text="III">
      <formula>NOT(ISERROR(SEARCH("III",S23)))</formula>
    </cfRule>
    <cfRule type="containsText" dxfId="390" priority="439" operator="containsText" text="II">
      <formula>NOT(ISERROR(SEARCH("II",S23)))</formula>
    </cfRule>
    <cfRule type="containsText" dxfId="389" priority="440" operator="containsText" text="I">
      <formula>NOT(ISERROR(SEARCH("I",S23)))</formula>
    </cfRule>
  </conditionalFormatting>
  <conditionalFormatting sqref="S23:S25">
    <cfRule type="containsText" dxfId="388" priority="441" stopIfTrue="1" operator="containsText" text="IV">
      <formula>NOT(ISERROR(SEARCH("IV",S23)))</formula>
    </cfRule>
  </conditionalFormatting>
  <conditionalFormatting sqref="S26:S27">
    <cfRule type="containsText" dxfId="387" priority="434" stopIfTrue="1" operator="containsText" text="III">
      <formula>NOT(ISERROR(SEARCH("III",S26)))</formula>
    </cfRule>
    <cfRule type="containsText" dxfId="386" priority="435" stopIfTrue="1" operator="containsText" text="II">
      <formula>NOT(ISERROR(SEARCH("II",S26)))</formula>
    </cfRule>
    <cfRule type="containsText" dxfId="385" priority="436" stopIfTrue="1" operator="containsText" text="I">
      <formula>NOT(ISERROR(SEARCH("I",S26)))</formula>
    </cfRule>
  </conditionalFormatting>
  <conditionalFormatting sqref="S26:S27">
    <cfRule type="containsText" dxfId="384" priority="429" operator="containsText" text="IV">
      <formula>NOT(ISERROR(SEARCH("IV",S26)))</formula>
    </cfRule>
    <cfRule type="containsText" dxfId="383" priority="430" operator="containsText" text="III">
      <formula>NOT(ISERROR(SEARCH("III",S26)))</formula>
    </cfRule>
    <cfRule type="containsText" dxfId="382" priority="431" operator="containsText" text="II">
      <formula>NOT(ISERROR(SEARCH("II",S26)))</formula>
    </cfRule>
    <cfRule type="containsText" dxfId="381" priority="432" operator="containsText" text="I">
      <formula>NOT(ISERROR(SEARCH("I",S26)))</formula>
    </cfRule>
  </conditionalFormatting>
  <conditionalFormatting sqref="S26:S27">
    <cfRule type="containsText" dxfId="380" priority="433" stopIfTrue="1" operator="containsText" text="IV">
      <formula>NOT(ISERROR(SEARCH("IV",S26)))</formula>
    </cfRule>
  </conditionalFormatting>
  <conditionalFormatting sqref="S28 S30">
    <cfRule type="containsText" dxfId="379" priority="413" operator="containsText" text="IV">
      <formula>NOT(ISERROR(SEARCH("IV",S28)))</formula>
    </cfRule>
    <cfRule type="containsText" dxfId="378" priority="414" operator="containsText" text="III">
      <formula>NOT(ISERROR(SEARCH("III",S28)))</formula>
    </cfRule>
    <cfRule type="containsText" dxfId="377" priority="415" operator="containsText" text="II">
      <formula>NOT(ISERROR(SEARCH("II",S28)))</formula>
    </cfRule>
    <cfRule type="containsText" dxfId="376" priority="416" operator="containsText" text="I">
      <formula>NOT(ISERROR(SEARCH("I",S28)))</formula>
    </cfRule>
  </conditionalFormatting>
  <conditionalFormatting sqref="S28 S30">
    <cfRule type="containsText" dxfId="375" priority="418" stopIfTrue="1" operator="containsText" text="III">
      <formula>NOT(ISERROR(SEARCH("III",S28)))</formula>
    </cfRule>
    <cfRule type="containsText" dxfId="374" priority="419" stopIfTrue="1" operator="containsText" text="II">
      <formula>NOT(ISERROR(SEARCH("II",S28)))</formula>
    </cfRule>
    <cfRule type="containsText" dxfId="373" priority="420" stopIfTrue="1" operator="containsText" text="I">
      <formula>NOT(ISERROR(SEARCH("I",S28)))</formula>
    </cfRule>
  </conditionalFormatting>
  <conditionalFormatting sqref="S29">
    <cfRule type="containsText" dxfId="372" priority="405" operator="containsText" text="IV">
      <formula>NOT(ISERROR(SEARCH("IV",S29)))</formula>
    </cfRule>
    <cfRule type="containsText" dxfId="371" priority="406" operator="containsText" text="III">
      <formula>NOT(ISERROR(SEARCH("III",S29)))</formula>
    </cfRule>
    <cfRule type="containsText" dxfId="370" priority="407" operator="containsText" text="II">
      <formula>NOT(ISERROR(SEARCH("II",S29)))</formula>
    </cfRule>
    <cfRule type="containsText" dxfId="369" priority="408" operator="containsText" text="I">
      <formula>NOT(ISERROR(SEARCH("I",S29)))</formula>
    </cfRule>
  </conditionalFormatting>
  <conditionalFormatting sqref="S28 S30">
    <cfRule type="containsText" dxfId="368" priority="417" stopIfTrue="1" operator="containsText" text="IV">
      <formula>NOT(ISERROR(SEARCH("IV",S28)))</formula>
    </cfRule>
  </conditionalFormatting>
  <conditionalFormatting sqref="S29">
    <cfRule type="containsText" dxfId="367" priority="410" stopIfTrue="1" operator="containsText" text="III">
      <formula>NOT(ISERROR(SEARCH("III",S29)))</formula>
    </cfRule>
    <cfRule type="containsText" dxfId="366" priority="411" stopIfTrue="1" operator="containsText" text="II">
      <formula>NOT(ISERROR(SEARCH("II",S29)))</formula>
    </cfRule>
    <cfRule type="containsText" dxfId="365" priority="412" stopIfTrue="1" operator="containsText" text="I">
      <formula>NOT(ISERROR(SEARCH("I",S29)))</formula>
    </cfRule>
  </conditionalFormatting>
  <conditionalFormatting sqref="S29">
    <cfRule type="containsText" dxfId="364" priority="409" stopIfTrue="1" operator="containsText" text="IV">
      <formula>NOT(ISERROR(SEARCH("IV",S29)))</formula>
    </cfRule>
  </conditionalFormatting>
  <conditionalFormatting sqref="S31">
    <cfRule type="containsText" dxfId="363" priority="402" stopIfTrue="1" operator="containsText" text="III">
      <formula>NOT(ISERROR(SEARCH("III",S31)))</formula>
    </cfRule>
    <cfRule type="containsText" dxfId="362" priority="403" stopIfTrue="1" operator="containsText" text="II">
      <formula>NOT(ISERROR(SEARCH("II",S31)))</formula>
    </cfRule>
    <cfRule type="containsText" dxfId="361" priority="404" stopIfTrue="1" operator="containsText" text="I">
      <formula>NOT(ISERROR(SEARCH("I",S31)))</formula>
    </cfRule>
  </conditionalFormatting>
  <conditionalFormatting sqref="S31">
    <cfRule type="containsText" dxfId="360" priority="397" operator="containsText" text="IV">
      <formula>NOT(ISERROR(SEARCH("IV",S31)))</formula>
    </cfRule>
    <cfRule type="containsText" dxfId="359" priority="398" operator="containsText" text="III">
      <formula>NOT(ISERROR(SEARCH("III",S31)))</formula>
    </cfRule>
    <cfRule type="containsText" dxfId="358" priority="399" operator="containsText" text="II">
      <formula>NOT(ISERROR(SEARCH("II",S31)))</formula>
    </cfRule>
    <cfRule type="containsText" dxfId="357" priority="400" operator="containsText" text="I">
      <formula>NOT(ISERROR(SEARCH("I",S31)))</formula>
    </cfRule>
  </conditionalFormatting>
  <conditionalFormatting sqref="S31">
    <cfRule type="containsText" dxfId="356" priority="401" stopIfTrue="1" operator="containsText" text="IV">
      <formula>NOT(ISERROR(SEARCH("IV",S31)))</formula>
    </cfRule>
  </conditionalFormatting>
  <conditionalFormatting sqref="S32">
    <cfRule type="containsText" dxfId="355" priority="394" stopIfTrue="1" operator="containsText" text="III">
      <formula>NOT(ISERROR(SEARCH("III",S32)))</formula>
    </cfRule>
    <cfRule type="containsText" dxfId="354" priority="395" stopIfTrue="1" operator="containsText" text="II">
      <formula>NOT(ISERROR(SEARCH("II",S32)))</formula>
    </cfRule>
    <cfRule type="containsText" dxfId="353" priority="396" stopIfTrue="1" operator="containsText" text="I">
      <formula>NOT(ISERROR(SEARCH("I",S32)))</formula>
    </cfRule>
  </conditionalFormatting>
  <conditionalFormatting sqref="S32">
    <cfRule type="containsText" dxfId="352" priority="389" operator="containsText" text="IV">
      <formula>NOT(ISERROR(SEARCH("IV",S32)))</formula>
    </cfRule>
    <cfRule type="containsText" dxfId="351" priority="390" operator="containsText" text="III">
      <formula>NOT(ISERROR(SEARCH("III",S32)))</formula>
    </cfRule>
    <cfRule type="containsText" dxfId="350" priority="391" operator="containsText" text="II">
      <formula>NOT(ISERROR(SEARCH("II",S32)))</formula>
    </cfRule>
    <cfRule type="containsText" dxfId="349" priority="392" operator="containsText" text="I">
      <formula>NOT(ISERROR(SEARCH("I",S32)))</formula>
    </cfRule>
  </conditionalFormatting>
  <conditionalFormatting sqref="S32">
    <cfRule type="containsText" dxfId="348" priority="393" stopIfTrue="1" operator="containsText" text="IV">
      <formula>NOT(ISERROR(SEARCH("IV",S32)))</formula>
    </cfRule>
  </conditionalFormatting>
  <conditionalFormatting sqref="S33">
    <cfRule type="containsText" dxfId="347" priority="381" operator="containsText" text="IV">
      <formula>NOT(ISERROR(SEARCH("IV",S33)))</formula>
    </cfRule>
    <cfRule type="containsText" dxfId="346" priority="382" operator="containsText" text="III">
      <formula>NOT(ISERROR(SEARCH("III",S33)))</formula>
    </cfRule>
    <cfRule type="containsText" dxfId="345" priority="383" operator="containsText" text="II">
      <formula>NOT(ISERROR(SEARCH("II",S33)))</formula>
    </cfRule>
    <cfRule type="containsText" dxfId="344" priority="384" operator="containsText" text="I">
      <formula>NOT(ISERROR(SEARCH("I",S33)))</formula>
    </cfRule>
  </conditionalFormatting>
  <conditionalFormatting sqref="S33">
    <cfRule type="containsText" dxfId="343" priority="385" stopIfTrue="1" operator="containsText" text="IV">
      <formula>NOT(ISERROR(SEARCH("IV",S33)))</formula>
    </cfRule>
    <cfRule type="containsText" dxfId="342" priority="386" stopIfTrue="1" operator="containsText" text="III">
      <formula>NOT(ISERROR(SEARCH("III",S33)))</formula>
    </cfRule>
    <cfRule type="containsText" dxfId="341" priority="387" stopIfTrue="1" operator="containsText" text="II">
      <formula>NOT(ISERROR(SEARCH("II",S33)))</formula>
    </cfRule>
    <cfRule type="containsText" dxfId="340" priority="388" stopIfTrue="1" operator="containsText" text="I">
      <formula>NOT(ISERROR(SEARCH("I",S33)))</formula>
    </cfRule>
  </conditionalFormatting>
  <conditionalFormatting sqref="S34:S35">
    <cfRule type="containsText" dxfId="339" priority="378" stopIfTrue="1" operator="containsText" text="III">
      <formula>NOT(ISERROR(SEARCH("III",S34)))</formula>
    </cfRule>
    <cfRule type="containsText" dxfId="338" priority="379" stopIfTrue="1" operator="containsText" text="II">
      <formula>NOT(ISERROR(SEARCH("II",S34)))</formula>
    </cfRule>
    <cfRule type="containsText" dxfId="337" priority="380" stopIfTrue="1" operator="containsText" text="I">
      <formula>NOT(ISERROR(SEARCH("I",S34)))</formula>
    </cfRule>
  </conditionalFormatting>
  <conditionalFormatting sqref="S34:S35">
    <cfRule type="containsText" dxfId="336" priority="373" operator="containsText" text="IV">
      <formula>NOT(ISERROR(SEARCH("IV",S34)))</formula>
    </cfRule>
    <cfRule type="containsText" dxfId="335" priority="374" operator="containsText" text="III">
      <formula>NOT(ISERROR(SEARCH("III",S34)))</formula>
    </cfRule>
    <cfRule type="containsText" dxfId="334" priority="375" operator="containsText" text="II">
      <formula>NOT(ISERROR(SEARCH("II",S34)))</formula>
    </cfRule>
    <cfRule type="containsText" dxfId="333" priority="376" operator="containsText" text="I">
      <formula>NOT(ISERROR(SEARCH("I",S34)))</formula>
    </cfRule>
  </conditionalFormatting>
  <conditionalFormatting sqref="S34:S35">
    <cfRule type="containsText" dxfId="332" priority="377" stopIfTrue="1" operator="containsText" text="IV">
      <formula>NOT(ISERROR(SEARCH("IV",S34)))</formula>
    </cfRule>
  </conditionalFormatting>
  <conditionalFormatting sqref="S36">
    <cfRule type="containsText" dxfId="331" priority="365" operator="containsText" text="IV">
      <formula>NOT(ISERROR(SEARCH("IV",S36)))</formula>
    </cfRule>
    <cfRule type="containsText" dxfId="330" priority="366" operator="containsText" text="III">
      <formula>NOT(ISERROR(SEARCH("III",S36)))</formula>
    </cfRule>
    <cfRule type="containsText" dxfId="329" priority="367" operator="containsText" text="II">
      <formula>NOT(ISERROR(SEARCH("II",S36)))</formula>
    </cfRule>
    <cfRule type="containsText" dxfId="328" priority="368" operator="containsText" text="I">
      <formula>NOT(ISERROR(SEARCH("I",S36)))</formula>
    </cfRule>
  </conditionalFormatting>
  <conditionalFormatting sqref="S36">
    <cfRule type="containsText" dxfId="327" priority="369" stopIfTrue="1" operator="containsText" text="IV">
      <formula>NOT(ISERROR(SEARCH("IV",S36)))</formula>
    </cfRule>
    <cfRule type="containsText" dxfId="326" priority="370" stopIfTrue="1" operator="containsText" text="III">
      <formula>NOT(ISERROR(SEARCH("III",S36)))</formula>
    </cfRule>
    <cfRule type="containsText" dxfId="325" priority="371" stopIfTrue="1" operator="containsText" text="II">
      <formula>NOT(ISERROR(SEARCH("II",S36)))</formula>
    </cfRule>
    <cfRule type="containsText" dxfId="324" priority="372" stopIfTrue="1" operator="containsText" text="I">
      <formula>NOT(ISERROR(SEARCH("I",S36)))</formula>
    </cfRule>
  </conditionalFormatting>
  <conditionalFormatting sqref="S37:S39">
    <cfRule type="containsText" dxfId="323" priority="362" stopIfTrue="1" operator="containsText" text="III">
      <formula>NOT(ISERROR(SEARCH("III",S37)))</formula>
    </cfRule>
    <cfRule type="containsText" dxfId="322" priority="363" stopIfTrue="1" operator="containsText" text="II">
      <formula>NOT(ISERROR(SEARCH("II",S37)))</formula>
    </cfRule>
    <cfRule type="containsText" dxfId="321" priority="364" stopIfTrue="1" operator="containsText" text="I">
      <formula>NOT(ISERROR(SEARCH("I",S37)))</formula>
    </cfRule>
  </conditionalFormatting>
  <conditionalFormatting sqref="S37:S39">
    <cfRule type="containsText" dxfId="320" priority="357" operator="containsText" text="IV">
      <formula>NOT(ISERROR(SEARCH("IV",S37)))</formula>
    </cfRule>
    <cfRule type="containsText" dxfId="319" priority="358" operator="containsText" text="III">
      <formula>NOT(ISERROR(SEARCH("III",S37)))</formula>
    </cfRule>
    <cfRule type="containsText" dxfId="318" priority="359" operator="containsText" text="II">
      <formula>NOT(ISERROR(SEARCH("II",S37)))</formula>
    </cfRule>
    <cfRule type="containsText" dxfId="317" priority="360" operator="containsText" text="I">
      <formula>NOT(ISERROR(SEARCH("I",S37)))</formula>
    </cfRule>
  </conditionalFormatting>
  <conditionalFormatting sqref="S37:S39">
    <cfRule type="containsText" dxfId="316" priority="361" stopIfTrue="1" operator="containsText" text="IV">
      <formula>NOT(ISERROR(SEARCH("IV",S37)))</formula>
    </cfRule>
  </conditionalFormatting>
  <conditionalFormatting sqref="S40">
    <cfRule type="containsText" dxfId="315" priority="333" operator="containsText" text="IV">
      <formula>NOT(ISERROR(SEARCH("IV",S40)))</formula>
    </cfRule>
    <cfRule type="containsText" dxfId="314" priority="334" operator="containsText" text="III">
      <formula>NOT(ISERROR(SEARCH("III",S40)))</formula>
    </cfRule>
    <cfRule type="containsText" dxfId="313" priority="335" operator="containsText" text="II">
      <formula>NOT(ISERROR(SEARCH("II",S40)))</formula>
    </cfRule>
    <cfRule type="containsText" dxfId="312" priority="336" operator="containsText" text="I">
      <formula>NOT(ISERROR(SEARCH("I",S40)))</formula>
    </cfRule>
  </conditionalFormatting>
  <conditionalFormatting sqref="S40">
    <cfRule type="containsText" dxfId="311" priority="338" stopIfTrue="1" operator="containsText" text="III">
      <formula>NOT(ISERROR(SEARCH("III",S40)))</formula>
    </cfRule>
    <cfRule type="containsText" dxfId="310" priority="339" stopIfTrue="1" operator="containsText" text="II">
      <formula>NOT(ISERROR(SEARCH("II",S40)))</formula>
    </cfRule>
    <cfRule type="containsText" dxfId="309" priority="340" stopIfTrue="1" operator="containsText" text="I">
      <formula>NOT(ISERROR(SEARCH("I",S40)))</formula>
    </cfRule>
  </conditionalFormatting>
  <conditionalFormatting sqref="S40">
    <cfRule type="containsText" dxfId="308" priority="337" stopIfTrue="1" operator="containsText" text="IV">
      <formula>NOT(ISERROR(SEARCH("IV",S40)))</formula>
    </cfRule>
  </conditionalFormatting>
  <conditionalFormatting sqref="S41">
    <cfRule type="containsText" dxfId="307" priority="330" stopIfTrue="1" operator="containsText" text="III">
      <formula>NOT(ISERROR(SEARCH("III",S41)))</formula>
    </cfRule>
    <cfRule type="containsText" dxfId="306" priority="331" stopIfTrue="1" operator="containsText" text="II">
      <formula>NOT(ISERROR(SEARCH("II",S41)))</formula>
    </cfRule>
    <cfRule type="containsText" dxfId="305" priority="332" stopIfTrue="1" operator="containsText" text="I">
      <formula>NOT(ISERROR(SEARCH("I",S41)))</formula>
    </cfRule>
  </conditionalFormatting>
  <conditionalFormatting sqref="S41">
    <cfRule type="containsText" dxfId="304" priority="325" operator="containsText" text="IV">
      <formula>NOT(ISERROR(SEARCH("IV",S41)))</formula>
    </cfRule>
    <cfRule type="containsText" dxfId="303" priority="326" operator="containsText" text="III">
      <formula>NOT(ISERROR(SEARCH("III",S41)))</formula>
    </cfRule>
    <cfRule type="containsText" dxfId="302" priority="327" operator="containsText" text="II">
      <formula>NOT(ISERROR(SEARCH("II",S41)))</formula>
    </cfRule>
    <cfRule type="containsText" dxfId="301" priority="328" operator="containsText" text="I">
      <formula>NOT(ISERROR(SEARCH("I",S41)))</formula>
    </cfRule>
  </conditionalFormatting>
  <conditionalFormatting sqref="S41">
    <cfRule type="containsText" dxfId="300" priority="329" stopIfTrue="1" operator="containsText" text="IV">
      <formula>NOT(ISERROR(SEARCH("IV",S41)))</formula>
    </cfRule>
  </conditionalFormatting>
  <conditionalFormatting sqref="S42">
    <cfRule type="containsText" dxfId="299" priority="317" operator="containsText" text="IV">
      <formula>NOT(ISERROR(SEARCH("IV",S42)))</formula>
    </cfRule>
    <cfRule type="containsText" dxfId="298" priority="318" operator="containsText" text="III">
      <formula>NOT(ISERROR(SEARCH("III",S42)))</formula>
    </cfRule>
    <cfRule type="containsText" dxfId="297" priority="319" operator="containsText" text="II">
      <formula>NOT(ISERROR(SEARCH("II",S42)))</formula>
    </cfRule>
    <cfRule type="containsText" dxfId="296" priority="320" operator="containsText" text="I">
      <formula>NOT(ISERROR(SEARCH("I",S42)))</formula>
    </cfRule>
  </conditionalFormatting>
  <conditionalFormatting sqref="S42">
    <cfRule type="containsText" dxfId="295" priority="321" stopIfTrue="1" operator="containsText" text="IV">
      <formula>NOT(ISERROR(SEARCH("IV",S42)))</formula>
    </cfRule>
    <cfRule type="containsText" dxfId="294" priority="322" stopIfTrue="1" operator="containsText" text="III">
      <formula>NOT(ISERROR(SEARCH("III",S42)))</formula>
    </cfRule>
    <cfRule type="containsText" dxfId="293" priority="323" stopIfTrue="1" operator="containsText" text="II">
      <formula>NOT(ISERROR(SEARCH("II",S42)))</formula>
    </cfRule>
    <cfRule type="containsText" dxfId="292" priority="324" stopIfTrue="1" operator="containsText" text="I">
      <formula>NOT(ISERROR(SEARCH("I",S42)))</formula>
    </cfRule>
  </conditionalFormatting>
  <conditionalFormatting sqref="S43:S44">
    <cfRule type="containsText" dxfId="291" priority="314" stopIfTrue="1" operator="containsText" text="III">
      <formula>NOT(ISERROR(SEARCH("III",S43)))</formula>
    </cfRule>
    <cfRule type="containsText" dxfId="290" priority="315" stopIfTrue="1" operator="containsText" text="II">
      <formula>NOT(ISERROR(SEARCH("II",S43)))</formula>
    </cfRule>
    <cfRule type="containsText" dxfId="289" priority="316" stopIfTrue="1" operator="containsText" text="I">
      <formula>NOT(ISERROR(SEARCH("I",S43)))</formula>
    </cfRule>
  </conditionalFormatting>
  <conditionalFormatting sqref="S43:S44">
    <cfRule type="containsText" dxfId="288" priority="309" operator="containsText" text="IV">
      <formula>NOT(ISERROR(SEARCH("IV",S43)))</formula>
    </cfRule>
    <cfRule type="containsText" dxfId="287" priority="310" operator="containsText" text="III">
      <formula>NOT(ISERROR(SEARCH("III",S43)))</formula>
    </cfRule>
    <cfRule type="containsText" dxfId="286" priority="311" operator="containsText" text="II">
      <formula>NOT(ISERROR(SEARCH("II",S43)))</formula>
    </cfRule>
    <cfRule type="containsText" dxfId="285" priority="312" operator="containsText" text="I">
      <formula>NOT(ISERROR(SEARCH("I",S43)))</formula>
    </cfRule>
  </conditionalFormatting>
  <conditionalFormatting sqref="S43:S44">
    <cfRule type="containsText" dxfId="284" priority="313" stopIfTrue="1" operator="containsText" text="IV">
      <formula>NOT(ISERROR(SEARCH("IV",S43)))</formula>
    </cfRule>
  </conditionalFormatting>
  <conditionalFormatting sqref="S45">
    <cfRule type="containsText" dxfId="283" priority="298" stopIfTrue="1" operator="containsText" text="III">
      <formula>NOT(ISERROR(SEARCH("III",S45)))</formula>
    </cfRule>
    <cfRule type="containsText" dxfId="282" priority="299" stopIfTrue="1" operator="containsText" text="II">
      <formula>NOT(ISERROR(SEARCH("II",S45)))</formula>
    </cfRule>
    <cfRule type="containsText" dxfId="281" priority="300" stopIfTrue="1" operator="containsText" text="I">
      <formula>NOT(ISERROR(SEARCH("I",S45)))</formula>
    </cfRule>
  </conditionalFormatting>
  <conditionalFormatting sqref="S45">
    <cfRule type="containsText" dxfId="280" priority="293" operator="containsText" text="IV">
      <formula>NOT(ISERROR(SEARCH("IV",S45)))</formula>
    </cfRule>
    <cfRule type="containsText" dxfId="279" priority="294" operator="containsText" text="III">
      <formula>NOT(ISERROR(SEARCH("III",S45)))</formula>
    </cfRule>
    <cfRule type="containsText" dxfId="278" priority="295" operator="containsText" text="II">
      <formula>NOT(ISERROR(SEARCH("II",S45)))</formula>
    </cfRule>
    <cfRule type="containsText" dxfId="277" priority="296" operator="containsText" text="I">
      <formula>NOT(ISERROR(SEARCH("I",S45)))</formula>
    </cfRule>
  </conditionalFormatting>
  <conditionalFormatting sqref="S45">
    <cfRule type="containsText" dxfId="276" priority="297" stopIfTrue="1" operator="containsText" text="IV">
      <formula>NOT(ISERROR(SEARCH("IV",S45)))</formula>
    </cfRule>
  </conditionalFormatting>
  <conditionalFormatting sqref="S46:S48">
    <cfRule type="containsText" dxfId="275" priority="290" stopIfTrue="1" operator="containsText" text="III">
      <formula>NOT(ISERROR(SEARCH("III",S46)))</formula>
    </cfRule>
    <cfRule type="containsText" dxfId="274" priority="291" stopIfTrue="1" operator="containsText" text="II">
      <formula>NOT(ISERROR(SEARCH("II",S46)))</formula>
    </cfRule>
    <cfRule type="containsText" dxfId="273" priority="292" stopIfTrue="1" operator="containsText" text="I">
      <formula>NOT(ISERROR(SEARCH("I",S46)))</formula>
    </cfRule>
  </conditionalFormatting>
  <conditionalFormatting sqref="S46:S48">
    <cfRule type="containsText" dxfId="272" priority="285" operator="containsText" text="IV">
      <formula>NOT(ISERROR(SEARCH("IV",S46)))</formula>
    </cfRule>
    <cfRule type="containsText" dxfId="271" priority="286" operator="containsText" text="III">
      <formula>NOT(ISERROR(SEARCH("III",S46)))</formula>
    </cfRule>
    <cfRule type="containsText" dxfId="270" priority="287" operator="containsText" text="II">
      <formula>NOT(ISERROR(SEARCH("II",S46)))</formula>
    </cfRule>
    <cfRule type="containsText" dxfId="269" priority="288" operator="containsText" text="I">
      <formula>NOT(ISERROR(SEARCH("I",S46)))</formula>
    </cfRule>
  </conditionalFormatting>
  <conditionalFormatting sqref="S46:S48">
    <cfRule type="containsText" dxfId="268" priority="289" stopIfTrue="1" operator="containsText" text="IV">
      <formula>NOT(ISERROR(SEARCH("IV",S46)))</formula>
    </cfRule>
  </conditionalFormatting>
  <conditionalFormatting sqref="S50">
    <cfRule type="containsText" dxfId="267" priority="274" stopIfTrue="1" operator="containsText" text="III">
      <formula>NOT(ISERROR(SEARCH("III",S50)))</formula>
    </cfRule>
    <cfRule type="containsText" dxfId="266" priority="275" stopIfTrue="1" operator="containsText" text="II">
      <formula>NOT(ISERROR(SEARCH("II",S50)))</formula>
    </cfRule>
    <cfRule type="containsText" dxfId="265" priority="276" stopIfTrue="1" operator="containsText" text="I">
      <formula>NOT(ISERROR(SEARCH("I",S50)))</formula>
    </cfRule>
  </conditionalFormatting>
  <conditionalFormatting sqref="S50">
    <cfRule type="containsText" dxfId="264" priority="273" stopIfTrue="1" operator="containsText" text="IV">
      <formula>NOT(ISERROR(SEARCH("IV",S50)))</formula>
    </cfRule>
  </conditionalFormatting>
  <conditionalFormatting sqref="S50">
    <cfRule type="containsText" dxfId="263" priority="269" operator="containsText" text="IV">
      <formula>NOT(ISERROR(SEARCH("IV",S50)))</formula>
    </cfRule>
    <cfRule type="containsText" dxfId="262" priority="270" operator="containsText" text="III">
      <formula>NOT(ISERROR(SEARCH("III",S50)))</formula>
    </cfRule>
    <cfRule type="containsText" dxfId="261" priority="271" operator="containsText" text="II">
      <formula>NOT(ISERROR(SEARCH("II",S50)))</formula>
    </cfRule>
    <cfRule type="containsText" dxfId="260" priority="272" operator="containsText" text="I">
      <formula>NOT(ISERROR(SEARCH("I",S50)))</formula>
    </cfRule>
  </conditionalFormatting>
  <conditionalFormatting sqref="S51 S53">
    <cfRule type="containsText" dxfId="259" priority="261" operator="containsText" text="IV">
      <formula>NOT(ISERROR(SEARCH("IV",S51)))</formula>
    </cfRule>
    <cfRule type="containsText" dxfId="258" priority="262" operator="containsText" text="III">
      <formula>NOT(ISERROR(SEARCH("III",S51)))</formula>
    </cfRule>
    <cfRule type="containsText" dxfId="257" priority="263" operator="containsText" text="II">
      <formula>NOT(ISERROR(SEARCH("II",S51)))</formula>
    </cfRule>
    <cfRule type="containsText" dxfId="256" priority="264" operator="containsText" text="I">
      <formula>NOT(ISERROR(SEARCH("I",S51)))</formula>
    </cfRule>
  </conditionalFormatting>
  <conditionalFormatting sqref="S51 S53">
    <cfRule type="containsText" dxfId="255" priority="266" stopIfTrue="1" operator="containsText" text="III">
      <formula>NOT(ISERROR(SEARCH("III",S51)))</formula>
    </cfRule>
    <cfRule type="containsText" dxfId="254" priority="267" stopIfTrue="1" operator="containsText" text="II">
      <formula>NOT(ISERROR(SEARCH("II",S51)))</formula>
    </cfRule>
    <cfRule type="containsText" dxfId="253" priority="268" stopIfTrue="1" operator="containsText" text="I">
      <formula>NOT(ISERROR(SEARCH("I",S51)))</formula>
    </cfRule>
  </conditionalFormatting>
  <conditionalFormatting sqref="S51 S53">
    <cfRule type="containsText" dxfId="252" priority="265" stopIfTrue="1" operator="containsText" text="IV">
      <formula>NOT(ISERROR(SEARCH("IV",S51)))</formula>
    </cfRule>
  </conditionalFormatting>
  <conditionalFormatting sqref="S54 S56:S57">
    <cfRule type="containsText" dxfId="251" priority="258" stopIfTrue="1" operator="containsText" text="III">
      <formula>NOT(ISERROR(SEARCH("III",S54)))</formula>
    </cfRule>
    <cfRule type="containsText" dxfId="250" priority="259" stopIfTrue="1" operator="containsText" text="II">
      <formula>NOT(ISERROR(SEARCH("II",S54)))</formula>
    </cfRule>
    <cfRule type="containsText" dxfId="249" priority="260" stopIfTrue="1" operator="containsText" text="I">
      <formula>NOT(ISERROR(SEARCH("I",S54)))</formula>
    </cfRule>
  </conditionalFormatting>
  <conditionalFormatting sqref="S54 S56:S57">
    <cfRule type="containsText" dxfId="248" priority="253" operator="containsText" text="IV">
      <formula>NOT(ISERROR(SEARCH("IV",S54)))</formula>
    </cfRule>
    <cfRule type="containsText" dxfId="247" priority="254" operator="containsText" text="III">
      <formula>NOT(ISERROR(SEARCH("III",S54)))</formula>
    </cfRule>
    <cfRule type="containsText" dxfId="246" priority="255" operator="containsText" text="II">
      <formula>NOT(ISERROR(SEARCH("II",S54)))</formula>
    </cfRule>
    <cfRule type="containsText" dxfId="245" priority="256" operator="containsText" text="I">
      <formula>NOT(ISERROR(SEARCH("I",S54)))</formula>
    </cfRule>
  </conditionalFormatting>
  <conditionalFormatting sqref="S54 S56:S57">
    <cfRule type="containsText" dxfId="244" priority="257" stopIfTrue="1" operator="containsText" text="IV">
      <formula>NOT(ISERROR(SEARCH("IV",S54)))</formula>
    </cfRule>
  </conditionalFormatting>
  <conditionalFormatting sqref="S58:S59">
    <cfRule type="containsText" dxfId="243" priority="250" stopIfTrue="1" operator="containsText" text="III">
      <formula>NOT(ISERROR(SEARCH("III",S58)))</formula>
    </cfRule>
    <cfRule type="containsText" dxfId="242" priority="251" stopIfTrue="1" operator="containsText" text="II">
      <formula>NOT(ISERROR(SEARCH("II",S58)))</formula>
    </cfRule>
    <cfRule type="containsText" dxfId="241" priority="252" stopIfTrue="1" operator="containsText" text="I">
      <formula>NOT(ISERROR(SEARCH("I",S58)))</formula>
    </cfRule>
  </conditionalFormatting>
  <conditionalFormatting sqref="S58:S59">
    <cfRule type="containsText" dxfId="240" priority="245" operator="containsText" text="IV">
      <formula>NOT(ISERROR(SEARCH("IV",S58)))</formula>
    </cfRule>
    <cfRule type="containsText" dxfId="239" priority="246" operator="containsText" text="III">
      <formula>NOT(ISERROR(SEARCH("III",S58)))</formula>
    </cfRule>
    <cfRule type="containsText" dxfId="238" priority="247" operator="containsText" text="II">
      <formula>NOT(ISERROR(SEARCH("II",S58)))</formula>
    </cfRule>
    <cfRule type="containsText" dxfId="237" priority="248" operator="containsText" text="I">
      <formula>NOT(ISERROR(SEARCH("I",S58)))</formula>
    </cfRule>
  </conditionalFormatting>
  <conditionalFormatting sqref="S58:S59">
    <cfRule type="containsText" dxfId="236" priority="249" stopIfTrue="1" operator="containsText" text="IV">
      <formula>NOT(ISERROR(SEARCH("IV",S58)))</formula>
    </cfRule>
  </conditionalFormatting>
  <conditionalFormatting sqref="S61">
    <cfRule type="containsText" dxfId="235" priority="237" operator="containsText" text="IV">
      <formula>NOT(ISERROR(SEARCH("IV",S61)))</formula>
    </cfRule>
    <cfRule type="containsText" dxfId="234" priority="238" operator="containsText" text="III">
      <formula>NOT(ISERROR(SEARCH("III",S61)))</formula>
    </cfRule>
    <cfRule type="containsText" dxfId="233" priority="239" operator="containsText" text="II">
      <formula>NOT(ISERROR(SEARCH("II",S61)))</formula>
    </cfRule>
    <cfRule type="containsText" dxfId="232" priority="240" operator="containsText" text="I">
      <formula>NOT(ISERROR(SEARCH("I",S61)))</formula>
    </cfRule>
  </conditionalFormatting>
  <conditionalFormatting sqref="S61">
    <cfRule type="containsText" dxfId="231" priority="241" stopIfTrue="1" operator="containsText" text="IV">
      <formula>NOT(ISERROR(SEARCH("IV",S61)))</formula>
    </cfRule>
    <cfRule type="containsText" dxfId="230" priority="242" stopIfTrue="1" operator="containsText" text="III">
      <formula>NOT(ISERROR(SEARCH("III",S61)))</formula>
    </cfRule>
    <cfRule type="containsText" dxfId="229" priority="243" stopIfTrue="1" operator="containsText" text="II">
      <formula>NOT(ISERROR(SEARCH("II",S61)))</formula>
    </cfRule>
    <cfRule type="containsText" dxfId="228" priority="244" stopIfTrue="1" operator="containsText" text="I">
      <formula>NOT(ISERROR(SEARCH("I",S61)))</formula>
    </cfRule>
  </conditionalFormatting>
  <conditionalFormatting sqref="S60">
    <cfRule type="containsText" dxfId="227" priority="234" stopIfTrue="1" operator="containsText" text="III">
      <formula>NOT(ISERROR(SEARCH("III",S60)))</formula>
    </cfRule>
    <cfRule type="containsText" dxfId="226" priority="235" stopIfTrue="1" operator="containsText" text="II">
      <formula>NOT(ISERROR(SEARCH("II",S60)))</formula>
    </cfRule>
    <cfRule type="containsText" dxfId="225" priority="236" stopIfTrue="1" operator="containsText" text="I">
      <formula>NOT(ISERROR(SEARCH("I",S60)))</formula>
    </cfRule>
  </conditionalFormatting>
  <conditionalFormatting sqref="S60">
    <cfRule type="containsText" dxfId="224" priority="229" operator="containsText" text="IV">
      <formula>NOT(ISERROR(SEARCH("IV",S60)))</formula>
    </cfRule>
    <cfRule type="containsText" dxfId="223" priority="230" operator="containsText" text="III">
      <formula>NOT(ISERROR(SEARCH("III",S60)))</formula>
    </cfRule>
    <cfRule type="containsText" dxfId="222" priority="231" operator="containsText" text="II">
      <formula>NOT(ISERROR(SEARCH("II",S60)))</formula>
    </cfRule>
    <cfRule type="containsText" dxfId="221" priority="232" operator="containsText" text="I">
      <formula>NOT(ISERROR(SEARCH("I",S60)))</formula>
    </cfRule>
  </conditionalFormatting>
  <conditionalFormatting sqref="S60">
    <cfRule type="containsText" dxfId="220" priority="233" stopIfTrue="1" operator="containsText" text="IV">
      <formula>NOT(ISERROR(SEARCH("IV",S60)))</formula>
    </cfRule>
  </conditionalFormatting>
  <conditionalFormatting sqref="S55">
    <cfRule type="containsText" dxfId="219" priority="226" stopIfTrue="1" operator="containsText" text="III">
      <formula>NOT(ISERROR(SEARCH("III",S55)))</formula>
    </cfRule>
    <cfRule type="containsText" dxfId="218" priority="227" stopIfTrue="1" operator="containsText" text="II">
      <formula>NOT(ISERROR(SEARCH("II",S55)))</formula>
    </cfRule>
    <cfRule type="containsText" dxfId="217" priority="228" stopIfTrue="1" operator="containsText" text="I">
      <formula>NOT(ISERROR(SEARCH("I",S55)))</formula>
    </cfRule>
  </conditionalFormatting>
  <conditionalFormatting sqref="S55">
    <cfRule type="containsText" dxfId="216" priority="221" operator="containsText" text="IV">
      <formula>NOT(ISERROR(SEARCH("IV",S55)))</formula>
    </cfRule>
    <cfRule type="containsText" dxfId="215" priority="222" operator="containsText" text="III">
      <formula>NOT(ISERROR(SEARCH("III",S55)))</formula>
    </cfRule>
    <cfRule type="containsText" dxfId="214" priority="223" operator="containsText" text="II">
      <formula>NOT(ISERROR(SEARCH("II",S55)))</formula>
    </cfRule>
    <cfRule type="containsText" dxfId="213" priority="224" operator="containsText" text="I">
      <formula>NOT(ISERROR(SEARCH("I",S55)))</formula>
    </cfRule>
  </conditionalFormatting>
  <conditionalFormatting sqref="S55">
    <cfRule type="containsText" dxfId="212" priority="225" stopIfTrue="1" operator="containsText" text="IV">
      <formula>NOT(ISERROR(SEARCH("IV",S55)))</formula>
    </cfRule>
  </conditionalFormatting>
  <conditionalFormatting sqref="S62:S63">
    <cfRule type="containsText" dxfId="211" priority="218" stopIfTrue="1" operator="containsText" text="III">
      <formula>NOT(ISERROR(SEARCH("III",S62)))</formula>
    </cfRule>
    <cfRule type="containsText" dxfId="210" priority="219" stopIfTrue="1" operator="containsText" text="II">
      <formula>NOT(ISERROR(SEARCH("II",S62)))</formula>
    </cfRule>
    <cfRule type="containsText" dxfId="209" priority="220" stopIfTrue="1" operator="containsText" text="I">
      <formula>NOT(ISERROR(SEARCH("I",S62)))</formula>
    </cfRule>
  </conditionalFormatting>
  <conditionalFormatting sqref="S62:S63">
    <cfRule type="containsText" dxfId="208" priority="213" operator="containsText" text="IV">
      <formula>NOT(ISERROR(SEARCH("IV",S62)))</formula>
    </cfRule>
    <cfRule type="containsText" dxfId="207" priority="214" operator="containsText" text="III">
      <formula>NOT(ISERROR(SEARCH("III",S62)))</formula>
    </cfRule>
    <cfRule type="containsText" dxfId="206" priority="215" operator="containsText" text="II">
      <formula>NOT(ISERROR(SEARCH("II",S62)))</formula>
    </cfRule>
    <cfRule type="containsText" dxfId="205" priority="216" operator="containsText" text="I">
      <formula>NOT(ISERROR(SEARCH("I",S62)))</formula>
    </cfRule>
  </conditionalFormatting>
  <conditionalFormatting sqref="S62:S63">
    <cfRule type="containsText" dxfId="204" priority="217" stopIfTrue="1" operator="containsText" text="IV">
      <formula>NOT(ISERROR(SEARCH("IV",S62)))</formula>
    </cfRule>
  </conditionalFormatting>
  <conditionalFormatting sqref="S64">
    <cfRule type="containsText" dxfId="203" priority="205" operator="containsText" text="IV">
      <formula>NOT(ISERROR(SEARCH("IV",S64)))</formula>
    </cfRule>
    <cfRule type="containsText" dxfId="202" priority="206" operator="containsText" text="III">
      <formula>NOT(ISERROR(SEARCH("III",S64)))</formula>
    </cfRule>
    <cfRule type="containsText" dxfId="201" priority="207" operator="containsText" text="II">
      <formula>NOT(ISERROR(SEARCH("II",S64)))</formula>
    </cfRule>
    <cfRule type="containsText" dxfId="200" priority="208" operator="containsText" text="I">
      <formula>NOT(ISERROR(SEARCH("I",S64)))</formula>
    </cfRule>
  </conditionalFormatting>
  <conditionalFormatting sqref="S64">
    <cfRule type="containsText" dxfId="199" priority="209" stopIfTrue="1" operator="containsText" text="IV">
      <formula>NOT(ISERROR(SEARCH("IV",S64)))</formula>
    </cfRule>
    <cfRule type="containsText" dxfId="198" priority="210" stopIfTrue="1" operator="containsText" text="III">
      <formula>NOT(ISERROR(SEARCH("III",S64)))</formula>
    </cfRule>
    <cfRule type="containsText" dxfId="197" priority="211" stopIfTrue="1" operator="containsText" text="II">
      <formula>NOT(ISERROR(SEARCH("II",S64)))</formula>
    </cfRule>
    <cfRule type="containsText" dxfId="196" priority="212" stopIfTrue="1" operator="containsText" text="I">
      <formula>NOT(ISERROR(SEARCH("I",S64)))</formula>
    </cfRule>
  </conditionalFormatting>
  <conditionalFormatting sqref="S65:S66">
    <cfRule type="containsText" dxfId="195" priority="202" stopIfTrue="1" operator="containsText" text="III">
      <formula>NOT(ISERROR(SEARCH("III",S65)))</formula>
    </cfRule>
    <cfRule type="containsText" dxfId="194" priority="203" stopIfTrue="1" operator="containsText" text="II">
      <formula>NOT(ISERROR(SEARCH("II",S65)))</formula>
    </cfRule>
    <cfRule type="containsText" dxfId="193" priority="204" stopIfTrue="1" operator="containsText" text="I">
      <formula>NOT(ISERROR(SEARCH("I",S65)))</formula>
    </cfRule>
  </conditionalFormatting>
  <conditionalFormatting sqref="S65:S66">
    <cfRule type="containsText" dxfId="192" priority="197" operator="containsText" text="IV">
      <formula>NOT(ISERROR(SEARCH("IV",S65)))</formula>
    </cfRule>
    <cfRule type="containsText" dxfId="191" priority="198" operator="containsText" text="III">
      <formula>NOT(ISERROR(SEARCH("III",S65)))</formula>
    </cfRule>
    <cfRule type="containsText" dxfId="190" priority="199" operator="containsText" text="II">
      <formula>NOT(ISERROR(SEARCH("II",S65)))</formula>
    </cfRule>
    <cfRule type="containsText" dxfId="189" priority="200" operator="containsText" text="I">
      <formula>NOT(ISERROR(SEARCH("I",S65)))</formula>
    </cfRule>
  </conditionalFormatting>
  <conditionalFormatting sqref="S65:S66">
    <cfRule type="containsText" dxfId="188" priority="201" stopIfTrue="1" operator="containsText" text="IV">
      <formula>NOT(ISERROR(SEARCH("IV",S65)))</formula>
    </cfRule>
  </conditionalFormatting>
  <conditionalFormatting sqref="S67">
    <cfRule type="containsText" dxfId="187" priority="194" stopIfTrue="1" operator="containsText" text="III">
      <formula>NOT(ISERROR(SEARCH("III",S67)))</formula>
    </cfRule>
    <cfRule type="containsText" dxfId="186" priority="195" stopIfTrue="1" operator="containsText" text="II">
      <formula>NOT(ISERROR(SEARCH("II",S67)))</formula>
    </cfRule>
    <cfRule type="containsText" dxfId="185" priority="196" stopIfTrue="1" operator="containsText" text="I">
      <formula>NOT(ISERROR(SEARCH("I",S67)))</formula>
    </cfRule>
  </conditionalFormatting>
  <conditionalFormatting sqref="S67">
    <cfRule type="containsText" dxfId="184" priority="189" operator="containsText" text="IV">
      <formula>NOT(ISERROR(SEARCH("IV",S67)))</formula>
    </cfRule>
    <cfRule type="containsText" dxfId="183" priority="190" operator="containsText" text="III">
      <formula>NOT(ISERROR(SEARCH("III",S67)))</formula>
    </cfRule>
    <cfRule type="containsText" dxfId="182" priority="191" operator="containsText" text="II">
      <formula>NOT(ISERROR(SEARCH("II",S67)))</formula>
    </cfRule>
    <cfRule type="containsText" dxfId="181" priority="192" operator="containsText" text="I">
      <formula>NOT(ISERROR(SEARCH("I",S67)))</formula>
    </cfRule>
  </conditionalFormatting>
  <conditionalFormatting sqref="S67">
    <cfRule type="containsText" dxfId="180" priority="193" stopIfTrue="1" operator="containsText" text="IV">
      <formula>NOT(ISERROR(SEARCH("IV",S67)))</formula>
    </cfRule>
  </conditionalFormatting>
  <conditionalFormatting sqref="S68">
    <cfRule type="containsText" dxfId="179" priority="186" stopIfTrue="1" operator="containsText" text="III">
      <formula>NOT(ISERROR(SEARCH("III",S68)))</formula>
    </cfRule>
    <cfRule type="containsText" dxfId="178" priority="187" stopIfTrue="1" operator="containsText" text="II">
      <formula>NOT(ISERROR(SEARCH("II",S68)))</formula>
    </cfRule>
    <cfRule type="containsText" dxfId="177" priority="188" stopIfTrue="1" operator="containsText" text="I">
      <formula>NOT(ISERROR(SEARCH("I",S68)))</formula>
    </cfRule>
  </conditionalFormatting>
  <conditionalFormatting sqref="S68">
    <cfRule type="containsText" dxfId="176" priority="181" operator="containsText" text="IV">
      <formula>NOT(ISERROR(SEARCH("IV",S68)))</formula>
    </cfRule>
    <cfRule type="containsText" dxfId="175" priority="182" operator="containsText" text="III">
      <formula>NOT(ISERROR(SEARCH("III",S68)))</formula>
    </cfRule>
    <cfRule type="containsText" dxfId="174" priority="183" operator="containsText" text="II">
      <formula>NOT(ISERROR(SEARCH("II",S68)))</formula>
    </cfRule>
    <cfRule type="containsText" dxfId="173" priority="184" operator="containsText" text="I">
      <formula>NOT(ISERROR(SEARCH("I",S68)))</formula>
    </cfRule>
  </conditionalFormatting>
  <conditionalFormatting sqref="S68">
    <cfRule type="containsText" dxfId="172" priority="185" stopIfTrue="1" operator="containsText" text="IV">
      <formula>NOT(ISERROR(SEARCH("IV",S68)))</formula>
    </cfRule>
  </conditionalFormatting>
  <conditionalFormatting sqref="S69">
    <cfRule type="containsText" dxfId="171" priority="178" stopIfTrue="1" operator="containsText" text="III">
      <formula>NOT(ISERROR(SEARCH("III",S69)))</formula>
    </cfRule>
    <cfRule type="containsText" dxfId="170" priority="179" stopIfTrue="1" operator="containsText" text="II">
      <formula>NOT(ISERROR(SEARCH("II",S69)))</formula>
    </cfRule>
    <cfRule type="containsText" dxfId="169" priority="180" stopIfTrue="1" operator="containsText" text="I">
      <formula>NOT(ISERROR(SEARCH("I",S69)))</formula>
    </cfRule>
  </conditionalFormatting>
  <conditionalFormatting sqref="S69">
    <cfRule type="containsText" dxfId="168" priority="173" operator="containsText" text="IV">
      <formula>NOT(ISERROR(SEARCH("IV",S69)))</formula>
    </cfRule>
    <cfRule type="containsText" dxfId="167" priority="174" operator="containsText" text="III">
      <formula>NOT(ISERROR(SEARCH("III",S69)))</formula>
    </cfRule>
    <cfRule type="containsText" dxfId="166" priority="175" operator="containsText" text="II">
      <formula>NOT(ISERROR(SEARCH("II",S69)))</formula>
    </cfRule>
    <cfRule type="containsText" dxfId="165" priority="176" operator="containsText" text="I">
      <formula>NOT(ISERROR(SEARCH("I",S69)))</formula>
    </cfRule>
  </conditionalFormatting>
  <conditionalFormatting sqref="S69">
    <cfRule type="containsText" dxfId="164" priority="177" stopIfTrue="1" operator="containsText" text="IV">
      <formula>NOT(ISERROR(SEARCH("IV",S69)))</formula>
    </cfRule>
  </conditionalFormatting>
  <conditionalFormatting sqref="H49:I49">
    <cfRule type="duplicateValues" dxfId="163" priority="172"/>
  </conditionalFormatting>
  <conditionalFormatting sqref="S49">
    <cfRule type="containsText" dxfId="162" priority="164" operator="containsText" text="IV">
      <formula>NOT(ISERROR(SEARCH("IV",S49)))</formula>
    </cfRule>
    <cfRule type="containsText" dxfId="161" priority="165" operator="containsText" text="III">
      <formula>NOT(ISERROR(SEARCH("III",S49)))</formula>
    </cfRule>
    <cfRule type="containsText" dxfId="160" priority="166" operator="containsText" text="II">
      <formula>NOT(ISERROR(SEARCH("II",S49)))</formula>
    </cfRule>
    <cfRule type="containsText" dxfId="159" priority="167" operator="containsText" text="I">
      <formula>NOT(ISERROR(SEARCH("I",S49)))</formula>
    </cfRule>
  </conditionalFormatting>
  <conditionalFormatting sqref="S49">
    <cfRule type="containsText" dxfId="158" priority="168" stopIfTrue="1" operator="containsText" text="IV">
      <formula>NOT(ISERROR(SEARCH("IV",S49)))</formula>
    </cfRule>
    <cfRule type="containsText" dxfId="157" priority="169" stopIfTrue="1" operator="containsText" text="III">
      <formula>NOT(ISERROR(SEARCH("III",S49)))</formula>
    </cfRule>
    <cfRule type="containsText" dxfId="156" priority="170" stopIfTrue="1" operator="containsText" text="II">
      <formula>NOT(ISERROR(SEARCH("II",S49)))</formula>
    </cfRule>
    <cfRule type="containsText" dxfId="155" priority="171" stopIfTrue="1" operator="containsText" text="I">
      <formula>NOT(ISERROR(SEARCH("I",S49)))</formula>
    </cfRule>
  </conditionalFormatting>
  <conditionalFormatting sqref="H70:I70">
    <cfRule type="duplicateValues" dxfId="154" priority="163"/>
  </conditionalFormatting>
  <conditionalFormatting sqref="S70">
    <cfRule type="containsText" dxfId="153" priority="155" operator="containsText" text="IV">
      <formula>NOT(ISERROR(SEARCH("IV",S70)))</formula>
    </cfRule>
    <cfRule type="containsText" dxfId="152" priority="156" operator="containsText" text="III">
      <formula>NOT(ISERROR(SEARCH("III",S70)))</formula>
    </cfRule>
    <cfRule type="containsText" dxfId="151" priority="157" operator="containsText" text="II">
      <formula>NOT(ISERROR(SEARCH("II",S70)))</formula>
    </cfRule>
    <cfRule type="containsText" dxfId="150" priority="158" operator="containsText" text="I">
      <formula>NOT(ISERROR(SEARCH("I",S70)))</formula>
    </cfRule>
  </conditionalFormatting>
  <conditionalFormatting sqref="S70">
    <cfRule type="containsText" dxfId="149" priority="159" stopIfTrue="1" operator="containsText" text="IV">
      <formula>NOT(ISERROR(SEARCH("IV",S70)))</formula>
    </cfRule>
    <cfRule type="containsText" dxfId="148" priority="160" stopIfTrue="1" operator="containsText" text="III">
      <formula>NOT(ISERROR(SEARCH("III",S70)))</formula>
    </cfRule>
    <cfRule type="containsText" dxfId="147" priority="161" stopIfTrue="1" operator="containsText" text="II">
      <formula>NOT(ISERROR(SEARCH("II",S70)))</formula>
    </cfRule>
    <cfRule type="containsText" dxfId="146" priority="162" stopIfTrue="1" operator="containsText" text="I">
      <formula>NOT(ISERROR(SEARCH("I",S70)))</formula>
    </cfRule>
  </conditionalFormatting>
  <conditionalFormatting sqref="S71">
    <cfRule type="containsText" dxfId="145" priority="147" operator="containsText" text="IV">
      <formula>NOT(ISERROR(SEARCH("IV",S71)))</formula>
    </cfRule>
    <cfRule type="containsText" dxfId="144" priority="148" operator="containsText" text="III">
      <formula>NOT(ISERROR(SEARCH("III",S71)))</formula>
    </cfRule>
    <cfRule type="containsText" dxfId="143" priority="149" operator="containsText" text="II">
      <formula>NOT(ISERROR(SEARCH("II",S71)))</formula>
    </cfRule>
    <cfRule type="containsText" dxfId="142" priority="150" operator="containsText" text="I">
      <formula>NOT(ISERROR(SEARCH("I",S71)))</formula>
    </cfRule>
  </conditionalFormatting>
  <conditionalFormatting sqref="S71">
    <cfRule type="containsText" dxfId="141" priority="151" stopIfTrue="1" operator="containsText" text="IV">
      <formula>NOT(ISERROR(SEARCH("IV",S71)))</formula>
    </cfRule>
    <cfRule type="containsText" dxfId="140" priority="152" stopIfTrue="1" operator="containsText" text="III">
      <formula>NOT(ISERROR(SEARCH("III",S71)))</formula>
    </cfRule>
    <cfRule type="containsText" dxfId="139" priority="153" stopIfTrue="1" operator="containsText" text="II">
      <formula>NOT(ISERROR(SEARCH("II",S71)))</formula>
    </cfRule>
    <cfRule type="containsText" dxfId="138" priority="154" stopIfTrue="1" operator="containsText" text="I">
      <formula>NOT(ISERROR(SEARCH("I",S71)))</formula>
    </cfRule>
  </conditionalFormatting>
  <conditionalFormatting sqref="S72">
    <cfRule type="containsText" dxfId="137" priority="144" stopIfTrue="1" operator="containsText" text="III">
      <formula>NOT(ISERROR(SEARCH("III",S72)))</formula>
    </cfRule>
    <cfRule type="containsText" dxfId="136" priority="145" stopIfTrue="1" operator="containsText" text="II">
      <formula>NOT(ISERROR(SEARCH("II",S72)))</formula>
    </cfRule>
    <cfRule type="containsText" dxfId="135" priority="146" stopIfTrue="1" operator="containsText" text="I">
      <formula>NOT(ISERROR(SEARCH("I",S72)))</formula>
    </cfRule>
  </conditionalFormatting>
  <conditionalFormatting sqref="S72">
    <cfRule type="containsText" dxfId="134" priority="139" operator="containsText" text="IV">
      <formula>NOT(ISERROR(SEARCH("IV",S72)))</formula>
    </cfRule>
    <cfRule type="containsText" dxfId="133" priority="140" operator="containsText" text="III">
      <formula>NOT(ISERROR(SEARCH("III",S72)))</formula>
    </cfRule>
    <cfRule type="containsText" dxfId="132" priority="141" operator="containsText" text="II">
      <formula>NOT(ISERROR(SEARCH("II",S72)))</formula>
    </cfRule>
    <cfRule type="containsText" dxfId="131" priority="142" operator="containsText" text="I">
      <formula>NOT(ISERROR(SEARCH("I",S72)))</formula>
    </cfRule>
  </conditionalFormatting>
  <conditionalFormatting sqref="S72">
    <cfRule type="containsText" dxfId="130" priority="143" stopIfTrue="1" operator="containsText" text="IV">
      <formula>NOT(ISERROR(SEARCH("IV",S72)))</formula>
    </cfRule>
  </conditionalFormatting>
  <conditionalFormatting sqref="S73:S74">
    <cfRule type="containsText" dxfId="129" priority="136" stopIfTrue="1" operator="containsText" text="III">
      <formula>NOT(ISERROR(SEARCH("III",S73)))</formula>
    </cfRule>
    <cfRule type="containsText" dxfId="128" priority="137" stopIfTrue="1" operator="containsText" text="II">
      <formula>NOT(ISERROR(SEARCH("II",S73)))</formula>
    </cfRule>
    <cfRule type="containsText" dxfId="127" priority="138" stopIfTrue="1" operator="containsText" text="I">
      <formula>NOT(ISERROR(SEARCH("I",S73)))</formula>
    </cfRule>
  </conditionalFormatting>
  <conditionalFormatting sqref="S73:S74">
    <cfRule type="containsText" dxfId="126" priority="131" operator="containsText" text="IV">
      <formula>NOT(ISERROR(SEARCH("IV",S73)))</formula>
    </cfRule>
    <cfRule type="containsText" dxfId="125" priority="132" operator="containsText" text="III">
      <formula>NOT(ISERROR(SEARCH("III",S73)))</formula>
    </cfRule>
    <cfRule type="containsText" dxfId="124" priority="133" operator="containsText" text="II">
      <formula>NOT(ISERROR(SEARCH("II",S73)))</formula>
    </cfRule>
    <cfRule type="containsText" dxfId="123" priority="134" operator="containsText" text="I">
      <formula>NOT(ISERROR(SEARCH("I",S73)))</formula>
    </cfRule>
  </conditionalFormatting>
  <conditionalFormatting sqref="S73:S74">
    <cfRule type="containsText" dxfId="122" priority="135" stopIfTrue="1" operator="containsText" text="IV">
      <formula>NOT(ISERROR(SEARCH("IV",S73)))</formula>
    </cfRule>
  </conditionalFormatting>
  <conditionalFormatting sqref="S76">
    <cfRule type="containsText" dxfId="121" priority="82" operator="containsText" text="IV">
      <formula>NOT(ISERROR(SEARCH("IV",S76)))</formula>
    </cfRule>
    <cfRule type="containsText" dxfId="120" priority="83" operator="containsText" text="III">
      <formula>NOT(ISERROR(SEARCH("III",S76)))</formula>
    </cfRule>
    <cfRule type="containsText" dxfId="119" priority="84" operator="containsText" text="II">
      <formula>NOT(ISERROR(SEARCH("II",S76)))</formula>
    </cfRule>
    <cfRule type="containsText" dxfId="118" priority="85" operator="containsText" text="I">
      <formula>NOT(ISERROR(SEARCH("I",S76)))</formula>
    </cfRule>
  </conditionalFormatting>
  <conditionalFormatting sqref="S52">
    <cfRule type="containsText" dxfId="117" priority="120" stopIfTrue="1" operator="containsText" text="III">
      <formula>NOT(ISERROR(SEARCH("III",S52)))</formula>
    </cfRule>
    <cfRule type="containsText" dxfId="116" priority="121" stopIfTrue="1" operator="containsText" text="II">
      <formula>NOT(ISERROR(SEARCH("II",S52)))</formula>
    </cfRule>
    <cfRule type="containsText" dxfId="115" priority="122" stopIfTrue="1" operator="containsText" text="I">
      <formula>NOT(ISERROR(SEARCH("I",S52)))</formula>
    </cfRule>
  </conditionalFormatting>
  <conditionalFormatting sqref="S52">
    <cfRule type="containsText" dxfId="114" priority="115" operator="containsText" text="IV">
      <formula>NOT(ISERROR(SEARCH("IV",S52)))</formula>
    </cfRule>
    <cfRule type="containsText" dxfId="113" priority="116" operator="containsText" text="III">
      <formula>NOT(ISERROR(SEARCH("III",S52)))</formula>
    </cfRule>
    <cfRule type="containsText" dxfId="112" priority="117" operator="containsText" text="II">
      <formula>NOT(ISERROR(SEARCH("II",S52)))</formula>
    </cfRule>
    <cfRule type="containsText" dxfId="111" priority="118" operator="containsText" text="I">
      <formula>NOT(ISERROR(SEARCH("I",S52)))</formula>
    </cfRule>
  </conditionalFormatting>
  <conditionalFormatting sqref="S52">
    <cfRule type="containsText" dxfId="110" priority="119" stopIfTrue="1" operator="containsText" text="IV">
      <formula>NOT(ISERROR(SEARCH("IV",S52)))</formula>
    </cfRule>
  </conditionalFormatting>
  <conditionalFormatting sqref="S75">
    <cfRule type="containsText" dxfId="109" priority="112" stopIfTrue="1" operator="containsText" text="III">
      <formula>NOT(ISERROR(SEARCH("III",S75)))</formula>
    </cfRule>
    <cfRule type="containsText" dxfId="108" priority="113" stopIfTrue="1" operator="containsText" text="II">
      <formula>NOT(ISERROR(SEARCH("II",S75)))</formula>
    </cfRule>
    <cfRule type="containsText" dxfId="107" priority="114" stopIfTrue="1" operator="containsText" text="I">
      <formula>NOT(ISERROR(SEARCH("I",S75)))</formula>
    </cfRule>
  </conditionalFormatting>
  <conditionalFormatting sqref="S75">
    <cfRule type="containsText" dxfId="106" priority="107" operator="containsText" text="IV">
      <formula>NOT(ISERROR(SEARCH("IV",S75)))</formula>
    </cfRule>
    <cfRule type="containsText" dxfId="105" priority="108" operator="containsText" text="III">
      <formula>NOT(ISERROR(SEARCH("III",S75)))</formula>
    </cfRule>
    <cfRule type="containsText" dxfId="104" priority="109" operator="containsText" text="II">
      <formula>NOT(ISERROR(SEARCH("II",S75)))</formula>
    </cfRule>
    <cfRule type="containsText" dxfId="103" priority="110" operator="containsText" text="I">
      <formula>NOT(ISERROR(SEARCH("I",S75)))</formula>
    </cfRule>
  </conditionalFormatting>
  <conditionalFormatting sqref="S75">
    <cfRule type="containsText" dxfId="102" priority="111" stopIfTrue="1" operator="containsText" text="IV">
      <formula>NOT(ISERROR(SEARCH("IV",S75)))</formula>
    </cfRule>
  </conditionalFormatting>
  <conditionalFormatting sqref="H77:I77">
    <cfRule type="duplicateValues" dxfId="101" priority="106"/>
  </conditionalFormatting>
  <conditionalFormatting sqref="S77">
    <cfRule type="containsText" dxfId="100" priority="98" operator="containsText" text="IV">
      <formula>NOT(ISERROR(SEARCH("IV",S77)))</formula>
    </cfRule>
    <cfRule type="containsText" dxfId="99" priority="99" operator="containsText" text="III">
      <formula>NOT(ISERROR(SEARCH("III",S77)))</formula>
    </cfRule>
    <cfRule type="containsText" dxfId="98" priority="100" operator="containsText" text="II">
      <formula>NOT(ISERROR(SEARCH("II",S77)))</formula>
    </cfRule>
    <cfRule type="containsText" dxfId="97" priority="101" operator="containsText" text="I">
      <formula>NOT(ISERROR(SEARCH("I",S77)))</formula>
    </cfRule>
  </conditionalFormatting>
  <conditionalFormatting sqref="S77">
    <cfRule type="containsText" dxfId="96" priority="102" stopIfTrue="1" operator="containsText" text="IV">
      <formula>NOT(ISERROR(SEARCH("IV",S77)))</formula>
    </cfRule>
    <cfRule type="containsText" dxfId="95" priority="103" stopIfTrue="1" operator="containsText" text="III">
      <formula>NOT(ISERROR(SEARCH("III",S77)))</formula>
    </cfRule>
    <cfRule type="containsText" dxfId="94" priority="104" stopIfTrue="1" operator="containsText" text="II">
      <formula>NOT(ISERROR(SEARCH("II",S77)))</formula>
    </cfRule>
    <cfRule type="containsText" dxfId="93" priority="105" stopIfTrue="1" operator="containsText" text="I">
      <formula>NOT(ISERROR(SEARCH("I",S77)))</formula>
    </cfRule>
  </conditionalFormatting>
  <conditionalFormatting sqref="S78">
    <cfRule type="containsText" dxfId="92" priority="95" stopIfTrue="1" operator="containsText" text="III">
      <formula>NOT(ISERROR(SEARCH("III",S78)))</formula>
    </cfRule>
    <cfRule type="containsText" dxfId="91" priority="96" stopIfTrue="1" operator="containsText" text="II">
      <formula>NOT(ISERROR(SEARCH("II",S78)))</formula>
    </cfRule>
    <cfRule type="containsText" dxfId="90" priority="97" stopIfTrue="1" operator="containsText" text="I">
      <formula>NOT(ISERROR(SEARCH("I",S78)))</formula>
    </cfRule>
  </conditionalFormatting>
  <conditionalFormatting sqref="S78">
    <cfRule type="containsText" dxfId="89" priority="90" operator="containsText" text="IV">
      <formula>NOT(ISERROR(SEARCH("IV",S78)))</formula>
    </cfRule>
    <cfRule type="containsText" dxfId="88" priority="91" operator="containsText" text="III">
      <formula>NOT(ISERROR(SEARCH("III",S78)))</formula>
    </cfRule>
    <cfRule type="containsText" dxfId="87" priority="92" operator="containsText" text="II">
      <formula>NOT(ISERROR(SEARCH("II",S78)))</formula>
    </cfRule>
    <cfRule type="containsText" dxfId="86" priority="93" operator="containsText" text="I">
      <formula>NOT(ISERROR(SEARCH("I",S78)))</formula>
    </cfRule>
  </conditionalFormatting>
  <conditionalFormatting sqref="S78">
    <cfRule type="containsText" dxfId="85" priority="94" stopIfTrue="1" operator="containsText" text="IV">
      <formula>NOT(ISERROR(SEARCH("IV",S78)))</formula>
    </cfRule>
  </conditionalFormatting>
  <conditionalFormatting sqref="S80">
    <cfRule type="containsText" dxfId="84" priority="66" operator="containsText" text="IV">
      <formula>NOT(ISERROR(SEARCH("IV",S80)))</formula>
    </cfRule>
    <cfRule type="containsText" dxfId="83" priority="67" operator="containsText" text="III">
      <formula>NOT(ISERROR(SEARCH("III",S80)))</formula>
    </cfRule>
    <cfRule type="containsText" dxfId="82" priority="68" operator="containsText" text="II">
      <formula>NOT(ISERROR(SEARCH("II",S80)))</formula>
    </cfRule>
    <cfRule type="containsText" dxfId="81" priority="69" operator="containsText" text="I">
      <formula>NOT(ISERROR(SEARCH("I",S80)))</formula>
    </cfRule>
  </conditionalFormatting>
  <conditionalFormatting sqref="S76">
    <cfRule type="containsText" dxfId="80" priority="86" stopIfTrue="1" operator="containsText" text="IV">
      <formula>NOT(ISERROR(SEARCH("IV",S76)))</formula>
    </cfRule>
    <cfRule type="containsText" dxfId="79" priority="87" stopIfTrue="1" operator="containsText" text="III">
      <formula>NOT(ISERROR(SEARCH("III",S76)))</formula>
    </cfRule>
    <cfRule type="containsText" dxfId="78" priority="88" stopIfTrue="1" operator="containsText" text="II">
      <formula>NOT(ISERROR(SEARCH("II",S76)))</formula>
    </cfRule>
    <cfRule type="containsText" dxfId="77" priority="89" stopIfTrue="1" operator="containsText" text="I">
      <formula>NOT(ISERROR(SEARCH("I",S76)))</formula>
    </cfRule>
  </conditionalFormatting>
  <conditionalFormatting sqref="S79">
    <cfRule type="containsText" dxfId="76" priority="79" stopIfTrue="1" operator="containsText" text="III">
      <formula>NOT(ISERROR(SEARCH("III",S79)))</formula>
    </cfRule>
    <cfRule type="containsText" dxfId="75" priority="80" stopIfTrue="1" operator="containsText" text="II">
      <formula>NOT(ISERROR(SEARCH("II",S79)))</formula>
    </cfRule>
    <cfRule type="containsText" dxfId="74" priority="81" stopIfTrue="1" operator="containsText" text="I">
      <formula>NOT(ISERROR(SEARCH("I",S79)))</formula>
    </cfRule>
  </conditionalFormatting>
  <conditionalFormatting sqref="S79">
    <cfRule type="containsText" dxfId="73" priority="74" operator="containsText" text="IV">
      <formula>NOT(ISERROR(SEARCH("IV",S79)))</formula>
    </cfRule>
    <cfRule type="containsText" dxfId="72" priority="75" operator="containsText" text="III">
      <formula>NOT(ISERROR(SEARCH("III",S79)))</formula>
    </cfRule>
    <cfRule type="containsText" dxfId="71" priority="76" operator="containsText" text="II">
      <formula>NOT(ISERROR(SEARCH("II",S79)))</formula>
    </cfRule>
    <cfRule type="containsText" dxfId="70" priority="77" operator="containsText" text="I">
      <formula>NOT(ISERROR(SEARCH("I",S79)))</formula>
    </cfRule>
  </conditionalFormatting>
  <conditionalFormatting sqref="S79">
    <cfRule type="containsText" dxfId="69" priority="78" stopIfTrue="1" operator="containsText" text="IV">
      <formula>NOT(ISERROR(SEARCH("IV",S79)))</formula>
    </cfRule>
  </conditionalFormatting>
  <conditionalFormatting sqref="S80">
    <cfRule type="containsText" dxfId="68" priority="70" stopIfTrue="1" operator="containsText" text="IV">
      <formula>NOT(ISERROR(SEARCH("IV",S80)))</formula>
    </cfRule>
    <cfRule type="containsText" dxfId="67" priority="71" stopIfTrue="1" operator="containsText" text="III">
      <formula>NOT(ISERROR(SEARCH("III",S80)))</formula>
    </cfRule>
    <cfRule type="containsText" dxfId="66" priority="72" stopIfTrue="1" operator="containsText" text="II">
      <formula>NOT(ISERROR(SEARCH("II",S80)))</formula>
    </cfRule>
    <cfRule type="containsText" dxfId="65" priority="73" stopIfTrue="1" operator="containsText" text="I">
      <formula>NOT(ISERROR(SEARCH("I",S80)))</formula>
    </cfRule>
  </conditionalFormatting>
  <conditionalFormatting sqref="S82">
    <cfRule type="containsText" dxfId="64" priority="57" operator="containsText" text="IV">
      <formula>NOT(ISERROR(SEARCH("IV",S82)))</formula>
    </cfRule>
    <cfRule type="containsText" dxfId="63" priority="58" operator="containsText" text="III">
      <formula>NOT(ISERROR(SEARCH("III",S82)))</formula>
    </cfRule>
    <cfRule type="containsText" dxfId="62" priority="59" operator="containsText" text="II">
      <formula>NOT(ISERROR(SEARCH("II",S82)))</formula>
    </cfRule>
    <cfRule type="containsText" dxfId="61" priority="60" operator="containsText" text="I">
      <formula>NOT(ISERROR(SEARCH("I",S82)))</formula>
    </cfRule>
    <cfRule type="containsText" dxfId="60" priority="61" stopIfTrue="1" operator="containsText" text="IV">
      <formula>NOT(ISERROR(SEARCH("IV",S82)))</formula>
    </cfRule>
    <cfRule type="containsText" dxfId="59" priority="62" stopIfTrue="1" operator="containsText" text="III">
      <formula>NOT(ISERROR(SEARCH("III",S82)))</formula>
    </cfRule>
    <cfRule type="containsText" dxfId="58" priority="63" stopIfTrue="1" operator="containsText" text="II">
      <formula>NOT(ISERROR(SEARCH("II",S82)))</formula>
    </cfRule>
    <cfRule type="containsText" dxfId="57" priority="64" stopIfTrue="1" operator="containsText" text="I">
      <formula>NOT(ISERROR(SEARCH("I",S82)))</formula>
    </cfRule>
  </conditionalFormatting>
  <conditionalFormatting sqref="H82:I82">
    <cfRule type="duplicateValues" dxfId="56" priority="65"/>
  </conditionalFormatting>
  <conditionalFormatting sqref="S81">
    <cfRule type="containsText" dxfId="55" priority="54" stopIfTrue="1" operator="containsText" text="III">
      <formula>NOT(ISERROR(SEARCH("III",S81)))</formula>
    </cfRule>
    <cfRule type="containsText" dxfId="54" priority="55" stopIfTrue="1" operator="containsText" text="II">
      <formula>NOT(ISERROR(SEARCH("II",S81)))</formula>
    </cfRule>
    <cfRule type="containsText" dxfId="53" priority="56" stopIfTrue="1" operator="containsText" text="I">
      <formula>NOT(ISERROR(SEARCH("I",S81)))</formula>
    </cfRule>
  </conditionalFormatting>
  <conditionalFormatting sqref="S81">
    <cfRule type="containsText" dxfId="52" priority="49" operator="containsText" text="IV">
      <formula>NOT(ISERROR(SEARCH("IV",S81)))</formula>
    </cfRule>
    <cfRule type="containsText" dxfId="51" priority="50" operator="containsText" text="III">
      <formula>NOT(ISERROR(SEARCH("III",S81)))</formula>
    </cfRule>
    <cfRule type="containsText" dxfId="50" priority="51" operator="containsText" text="II">
      <formula>NOT(ISERROR(SEARCH("II",S81)))</formula>
    </cfRule>
    <cfRule type="containsText" dxfId="49" priority="52" operator="containsText" text="I">
      <formula>NOT(ISERROR(SEARCH("I",S81)))</formula>
    </cfRule>
  </conditionalFormatting>
  <conditionalFormatting sqref="S81">
    <cfRule type="containsText" dxfId="48" priority="53" stopIfTrue="1" operator="containsText" text="IV">
      <formula>NOT(ISERROR(SEARCH("IV",S81)))</formula>
    </cfRule>
  </conditionalFormatting>
  <conditionalFormatting sqref="S88">
    <cfRule type="containsText" dxfId="47" priority="41" operator="containsText" text="IV">
      <formula>NOT(ISERROR(SEARCH("IV",S88)))</formula>
    </cfRule>
    <cfRule type="containsText" dxfId="46" priority="42" operator="containsText" text="III">
      <formula>NOT(ISERROR(SEARCH("III",S88)))</formula>
    </cfRule>
    <cfRule type="containsText" dxfId="45" priority="43" operator="containsText" text="II">
      <formula>NOT(ISERROR(SEARCH("II",S88)))</formula>
    </cfRule>
    <cfRule type="containsText" dxfId="44" priority="44" operator="containsText" text="I">
      <formula>NOT(ISERROR(SEARCH("I",S88)))</formula>
    </cfRule>
  </conditionalFormatting>
  <conditionalFormatting sqref="S88">
    <cfRule type="containsText" dxfId="43" priority="45" stopIfTrue="1" operator="containsText" text="IV">
      <formula>NOT(ISERROR(SEARCH("IV",S88)))</formula>
    </cfRule>
    <cfRule type="containsText" dxfId="42" priority="46" stopIfTrue="1" operator="containsText" text="III">
      <formula>NOT(ISERROR(SEARCH("III",S88)))</formula>
    </cfRule>
    <cfRule type="containsText" dxfId="41" priority="47" stopIfTrue="1" operator="containsText" text="II">
      <formula>NOT(ISERROR(SEARCH("II",S88)))</formula>
    </cfRule>
    <cfRule type="containsText" dxfId="40" priority="48" stopIfTrue="1" operator="containsText" text="I">
      <formula>NOT(ISERROR(SEARCH("I",S88)))</formula>
    </cfRule>
  </conditionalFormatting>
  <conditionalFormatting sqref="S83">
    <cfRule type="containsText" dxfId="39" priority="38" stopIfTrue="1" operator="containsText" text="III">
      <formula>NOT(ISERROR(SEARCH("III",S83)))</formula>
    </cfRule>
    <cfRule type="containsText" dxfId="38" priority="39" stopIfTrue="1" operator="containsText" text="II">
      <formula>NOT(ISERROR(SEARCH("II",S83)))</formula>
    </cfRule>
    <cfRule type="containsText" dxfId="37" priority="40" stopIfTrue="1" operator="containsText" text="I">
      <formula>NOT(ISERROR(SEARCH("I",S83)))</formula>
    </cfRule>
  </conditionalFormatting>
  <conditionalFormatting sqref="S83">
    <cfRule type="containsText" dxfId="36" priority="33" operator="containsText" text="IV">
      <formula>NOT(ISERROR(SEARCH("IV",S83)))</formula>
    </cfRule>
    <cfRule type="containsText" dxfId="35" priority="34" operator="containsText" text="III">
      <formula>NOT(ISERROR(SEARCH("III",S83)))</formula>
    </cfRule>
    <cfRule type="containsText" dxfId="34" priority="35" operator="containsText" text="II">
      <formula>NOT(ISERROR(SEARCH("II",S83)))</formula>
    </cfRule>
    <cfRule type="containsText" dxfId="33" priority="36" operator="containsText" text="I">
      <formula>NOT(ISERROR(SEARCH("I",S83)))</formula>
    </cfRule>
  </conditionalFormatting>
  <conditionalFormatting sqref="S83">
    <cfRule type="containsText" dxfId="32" priority="37" stopIfTrue="1" operator="containsText" text="IV">
      <formula>NOT(ISERROR(SEARCH("IV",S83)))</formula>
    </cfRule>
  </conditionalFormatting>
  <conditionalFormatting sqref="S84">
    <cfRule type="containsText" dxfId="31" priority="30" stopIfTrue="1" operator="containsText" text="III">
      <formula>NOT(ISERROR(SEARCH("III",S84)))</formula>
    </cfRule>
    <cfRule type="containsText" dxfId="30" priority="31" stopIfTrue="1" operator="containsText" text="II">
      <formula>NOT(ISERROR(SEARCH("II",S84)))</formula>
    </cfRule>
    <cfRule type="containsText" dxfId="29" priority="32" stopIfTrue="1" operator="containsText" text="I">
      <formula>NOT(ISERROR(SEARCH("I",S84)))</formula>
    </cfRule>
  </conditionalFormatting>
  <conditionalFormatting sqref="S84">
    <cfRule type="containsText" dxfId="28" priority="25" operator="containsText" text="IV">
      <formula>NOT(ISERROR(SEARCH("IV",S84)))</formula>
    </cfRule>
    <cfRule type="containsText" dxfId="27" priority="26" operator="containsText" text="III">
      <formula>NOT(ISERROR(SEARCH("III",S84)))</formula>
    </cfRule>
    <cfRule type="containsText" dxfId="26" priority="27" operator="containsText" text="II">
      <formula>NOT(ISERROR(SEARCH("II",S84)))</formula>
    </cfRule>
    <cfRule type="containsText" dxfId="25" priority="28" operator="containsText" text="I">
      <formula>NOT(ISERROR(SEARCH("I",S84)))</formula>
    </cfRule>
  </conditionalFormatting>
  <conditionalFormatting sqref="S84">
    <cfRule type="containsText" dxfId="24" priority="29" stopIfTrue="1" operator="containsText" text="IV">
      <formula>NOT(ISERROR(SEARCH("IV",S84)))</formula>
    </cfRule>
  </conditionalFormatting>
  <conditionalFormatting sqref="S85">
    <cfRule type="containsText" dxfId="23" priority="22" stopIfTrue="1" operator="containsText" text="III">
      <formula>NOT(ISERROR(SEARCH("III",S85)))</formula>
    </cfRule>
    <cfRule type="containsText" dxfId="22" priority="23" stopIfTrue="1" operator="containsText" text="II">
      <formula>NOT(ISERROR(SEARCH("II",S85)))</formula>
    </cfRule>
    <cfRule type="containsText" dxfId="21" priority="24" stopIfTrue="1" operator="containsText" text="I">
      <formula>NOT(ISERROR(SEARCH("I",S85)))</formula>
    </cfRule>
  </conditionalFormatting>
  <conditionalFormatting sqref="S85">
    <cfRule type="containsText" dxfId="20" priority="21" stopIfTrue="1" operator="containsText" text="IV">
      <formula>NOT(ISERROR(SEARCH("IV",S85)))</formula>
    </cfRule>
  </conditionalFormatting>
  <conditionalFormatting sqref="S85">
    <cfRule type="containsText" dxfId="19" priority="17" operator="containsText" text="IV">
      <formula>NOT(ISERROR(SEARCH("IV",S85)))</formula>
    </cfRule>
    <cfRule type="containsText" dxfId="18" priority="18" operator="containsText" text="III">
      <formula>NOT(ISERROR(SEARCH("III",S85)))</formula>
    </cfRule>
    <cfRule type="containsText" dxfId="17" priority="19" operator="containsText" text="II">
      <formula>NOT(ISERROR(SEARCH("II",S85)))</formula>
    </cfRule>
    <cfRule type="containsText" dxfId="16" priority="20" operator="containsText" text="I">
      <formula>NOT(ISERROR(SEARCH("I",S85)))</formula>
    </cfRule>
  </conditionalFormatting>
  <conditionalFormatting sqref="S86">
    <cfRule type="containsText" dxfId="15" priority="14" stopIfTrue="1" operator="containsText" text="III">
      <formula>NOT(ISERROR(SEARCH("III",S86)))</formula>
    </cfRule>
    <cfRule type="containsText" dxfId="14" priority="15" stopIfTrue="1" operator="containsText" text="II">
      <formula>NOT(ISERROR(SEARCH("II",S86)))</formula>
    </cfRule>
    <cfRule type="containsText" dxfId="13" priority="16" stopIfTrue="1" operator="containsText" text="I">
      <formula>NOT(ISERROR(SEARCH("I",S86)))</formula>
    </cfRule>
  </conditionalFormatting>
  <conditionalFormatting sqref="S86">
    <cfRule type="containsText" dxfId="12" priority="13" stopIfTrue="1" operator="containsText" text="IV">
      <formula>NOT(ISERROR(SEARCH("IV",S86)))</formula>
    </cfRule>
  </conditionalFormatting>
  <conditionalFormatting sqref="S86">
    <cfRule type="containsText" dxfId="11" priority="9" operator="containsText" text="IV">
      <formula>NOT(ISERROR(SEARCH("IV",S86)))</formula>
    </cfRule>
    <cfRule type="containsText" dxfId="10" priority="10" operator="containsText" text="III">
      <formula>NOT(ISERROR(SEARCH("III",S86)))</formula>
    </cfRule>
    <cfRule type="containsText" dxfId="9" priority="11" operator="containsText" text="II">
      <formula>NOT(ISERROR(SEARCH("II",S86)))</formula>
    </cfRule>
    <cfRule type="containsText" dxfId="8" priority="12" operator="containsText" text="I">
      <formula>NOT(ISERROR(SEARCH("I",S86)))</formula>
    </cfRule>
  </conditionalFormatting>
  <conditionalFormatting sqref="S87">
    <cfRule type="containsText" dxfId="7" priority="6" stopIfTrue="1" operator="containsText" text="III">
      <formula>NOT(ISERROR(SEARCH("III",S87)))</formula>
    </cfRule>
    <cfRule type="containsText" dxfId="6" priority="7" stopIfTrue="1" operator="containsText" text="II">
      <formula>NOT(ISERROR(SEARCH("II",S87)))</formula>
    </cfRule>
    <cfRule type="containsText" dxfId="5" priority="8" stopIfTrue="1" operator="containsText" text="I">
      <formula>NOT(ISERROR(SEARCH("I",S87)))</formula>
    </cfRule>
  </conditionalFormatting>
  <conditionalFormatting sqref="S87">
    <cfRule type="containsText" dxfId="4" priority="1" operator="containsText" text="IV">
      <formula>NOT(ISERROR(SEARCH("IV",S87)))</formula>
    </cfRule>
    <cfRule type="containsText" dxfId="3" priority="2" operator="containsText" text="III">
      <formula>NOT(ISERROR(SEARCH("III",S87)))</formula>
    </cfRule>
    <cfRule type="containsText" dxfId="2" priority="3" operator="containsText" text="II">
      <formula>NOT(ISERROR(SEARCH("II",S87)))</formula>
    </cfRule>
    <cfRule type="containsText" dxfId="1" priority="4" operator="containsText" text="I">
      <formula>NOT(ISERROR(SEARCH("I",S87)))</formula>
    </cfRule>
  </conditionalFormatting>
  <conditionalFormatting sqref="S87">
    <cfRule type="containsText" dxfId="0" priority="5" stopIfTrue="1" operator="containsText" text="IV">
      <formula>NOT(ISERROR(SEARCH("IV",S87)))</formula>
    </cfRule>
  </conditionalFormatting>
  <dataValidations xWindow="737" yWindow="518" count="8">
    <dataValidation type="list" allowBlank="1" showInputMessage="1" showErrorMessage="1" errorTitle="Error" error="Seleccione uno de los valores indicados" promptTitle="Seleccione ND" prompt="10 - Muy Alto_x000a_6 - Alto_x000a_2 - Medio_x000a_0 - Bajo | N/A" sqref="M9:M81 M83:M87">
      <formula1>ND</formula1>
    </dataValidation>
    <dataValidation type="list" allowBlank="1" showInputMessage="1" showErrorMessage="1" errorTitle="Error" error="Seleccione uno de los valor indicado" promptTitle="Seleccione NE" prompt="4 - Continua (EC)_x000a_3 - Frecuente (EF)_x000a_2 - Ocasional (EO)_x000a_1 - Esporádica (EE)" sqref="N9:N88">
      <formula1>NE</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9:Q26 Q28:Q39 Q41:Q44 Q46:Q49 Q51:Q81 Q87:Q88 Q83:Q84">
      <formula1>NC</formula1>
    </dataValidation>
    <dataValidation operator="equal" allowBlank="1" showErrorMessage="1" sqref="Z25 Z74 Z49 Z52 Z38 Z81 Z77 Z79 Z44 Z70 Z84">
      <formula2>0</formula2>
    </dataValidation>
    <dataValidation type="list" allowBlank="1" showInputMessage="1" showErrorMessage="1" errorTitle="Error" error="Seleccione uno de los valores indicados" promptTitle="Seleccione NC" prompt="100 - Mortal o Catastrófico (M)_x000a_60 - Muy grave (MG)_x000a_25 - Grave (G)_x000a_10 - Leve (L)" sqref="Q27 Q40 Q45 Q50">
      <formula1>nnn</formula1>
    </dataValidation>
    <dataValidation type="list" allowBlank="1" showInputMessage="1" showErrorMessage="1" errorTitle="Error" error="Seleccione uno de los valores indicados" promptTitle="Seleccione ND" prompt="10 - Muy Alto_x000a_6 - Alto_x000a_2 - Medio_x000a_0 - Bajo | N/A" sqref="M88">
      <formula1>MM</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85">
      <formula1>LL</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86">
      <formula1>PP</formula1>
    </dataValidation>
  </dataValidations>
  <pageMargins left="0.59055118110236227" right="0.59055118110236227" top="0.39370078740157483" bottom="0.39370078740157483" header="0.31496062992125984" footer="0.31496062992125984"/>
  <pageSetup scale="23"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6" zoomScale="85" zoomScaleNormal="85" workbookViewId="0">
      <selection activeCell="C16" sqref="C16"/>
    </sheetView>
  </sheetViews>
  <sheetFormatPr baseColWidth="10" defaultRowHeight="12.75"/>
  <cols>
    <col min="1" max="1" width="21" style="15" customWidth="1"/>
    <col min="2" max="2" width="11.42578125" style="15"/>
    <col min="3" max="3" width="74.5703125" style="15" customWidth="1"/>
    <col min="4" max="7" width="11.42578125" style="15"/>
    <col min="8" max="8" width="12.5703125" style="15" customWidth="1"/>
    <col min="9" max="9" width="13.140625" style="15" customWidth="1"/>
    <col min="10" max="10" width="15" style="15" customWidth="1"/>
    <col min="11" max="256" width="11.42578125" style="15"/>
    <col min="257" max="257" width="21" style="15" customWidth="1"/>
    <col min="258" max="258" width="11.42578125" style="15"/>
    <col min="259" max="259" width="74.5703125" style="15" customWidth="1"/>
    <col min="260" max="263" width="11.42578125" style="15"/>
    <col min="264" max="264" width="12.5703125" style="15" customWidth="1"/>
    <col min="265" max="265" width="13.140625" style="15" customWidth="1"/>
    <col min="266" max="266" width="15" style="15" customWidth="1"/>
    <col min="267" max="512" width="11.42578125" style="15"/>
    <col min="513" max="513" width="21" style="15" customWidth="1"/>
    <col min="514" max="514" width="11.42578125" style="15"/>
    <col min="515" max="515" width="74.5703125" style="15" customWidth="1"/>
    <col min="516" max="519" width="11.42578125" style="15"/>
    <col min="520" max="520" width="12.5703125" style="15" customWidth="1"/>
    <col min="521" max="521" width="13.140625" style="15" customWidth="1"/>
    <col min="522" max="522" width="15" style="15" customWidth="1"/>
    <col min="523" max="768" width="11.42578125" style="15"/>
    <col min="769" max="769" width="21" style="15" customWidth="1"/>
    <col min="770" max="770" width="11.42578125" style="15"/>
    <col min="771" max="771" width="74.5703125" style="15" customWidth="1"/>
    <col min="772" max="775" width="11.42578125" style="15"/>
    <col min="776" max="776" width="12.5703125" style="15" customWidth="1"/>
    <col min="777" max="777" width="13.140625" style="15" customWidth="1"/>
    <col min="778" max="778" width="15" style="15" customWidth="1"/>
    <col min="779" max="1024" width="11.42578125" style="15"/>
    <col min="1025" max="1025" width="21" style="15" customWidth="1"/>
    <col min="1026" max="1026" width="11.42578125" style="15"/>
    <col min="1027" max="1027" width="74.5703125" style="15" customWidth="1"/>
    <col min="1028" max="1031" width="11.42578125" style="15"/>
    <col min="1032" max="1032" width="12.5703125" style="15" customWidth="1"/>
    <col min="1033" max="1033" width="13.140625" style="15" customWidth="1"/>
    <col min="1034" max="1034" width="15" style="15" customWidth="1"/>
    <col min="1035" max="1280" width="11.42578125" style="15"/>
    <col min="1281" max="1281" width="21" style="15" customWidth="1"/>
    <col min="1282" max="1282" width="11.42578125" style="15"/>
    <col min="1283" max="1283" width="74.5703125" style="15" customWidth="1"/>
    <col min="1284" max="1287" width="11.42578125" style="15"/>
    <col min="1288" max="1288" width="12.5703125" style="15" customWidth="1"/>
    <col min="1289" max="1289" width="13.140625" style="15" customWidth="1"/>
    <col min="1290" max="1290" width="15" style="15" customWidth="1"/>
    <col min="1291" max="1536" width="11.42578125" style="15"/>
    <col min="1537" max="1537" width="21" style="15" customWidth="1"/>
    <col min="1538" max="1538" width="11.42578125" style="15"/>
    <col min="1539" max="1539" width="74.5703125" style="15" customWidth="1"/>
    <col min="1540" max="1543" width="11.42578125" style="15"/>
    <col min="1544" max="1544" width="12.5703125" style="15" customWidth="1"/>
    <col min="1545" max="1545" width="13.140625" style="15" customWidth="1"/>
    <col min="1546" max="1546" width="15" style="15" customWidth="1"/>
    <col min="1547" max="1792" width="11.42578125" style="15"/>
    <col min="1793" max="1793" width="21" style="15" customWidth="1"/>
    <col min="1794" max="1794" width="11.42578125" style="15"/>
    <col min="1795" max="1795" width="74.5703125" style="15" customWidth="1"/>
    <col min="1796" max="1799" width="11.42578125" style="15"/>
    <col min="1800" max="1800" width="12.5703125" style="15" customWidth="1"/>
    <col min="1801" max="1801" width="13.140625" style="15" customWidth="1"/>
    <col min="1802" max="1802" width="15" style="15" customWidth="1"/>
    <col min="1803" max="2048" width="11.42578125" style="15"/>
    <col min="2049" max="2049" width="21" style="15" customWidth="1"/>
    <col min="2050" max="2050" width="11.42578125" style="15"/>
    <col min="2051" max="2051" width="74.5703125" style="15" customWidth="1"/>
    <col min="2052" max="2055" width="11.42578125" style="15"/>
    <col min="2056" max="2056" width="12.5703125" style="15" customWidth="1"/>
    <col min="2057" max="2057" width="13.140625" style="15" customWidth="1"/>
    <col min="2058" max="2058" width="15" style="15" customWidth="1"/>
    <col min="2059" max="2304" width="11.42578125" style="15"/>
    <col min="2305" max="2305" width="21" style="15" customWidth="1"/>
    <col min="2306" max="2306" width="11.42578125" style="15"/>
    <col min="2307" max="2307" width="74.5703125" style="15" customWidth="1"/>
    <col min="2308" max="2311" width="11.42578125" style="15"/>
    <col min="2312" max="2312" width="12.5703125" style="15" customWidth="1"/>
    <col min="2313" max="2313" width="13.140625" style="15" customWidth="1"/>
    <col min="2314" max="2314" width="15" style="15" customWidth="1"/>
    <col min="2315" max="2560" width="11.42578125" style="15"/>
    <col min="2561" max="2561" width="21" style="15" customWidth="1"/>
    <col min="2562" max="2562" width="11.42578125" style="15"/>
    <col min="2563" max="2563" width="74.5703125" style="15" customWidth="1"/>
    <col min="2564" max="2567" width="11.42578125" style="15"/>
    <col min="2568" max="2568" width="12.5703125" style="15" customWidth="1"/>
    <col min="2569" max="2569" width="13.140625" style="15" customWidth="1"/>
    <col min="2570" max="2570" width="15" style="15" customWidth="1"/>
    <col min="2571" max="2816" width="11.42578125" style="15"/>
    <col min="2817" max="2817" width="21" style="15" customWidth="1"/>
    <col min="2818" max="2818" width="11.42578125" style="15"/>
    <col min="2819" max="2819" width="74.5703125" style="15" customWidth="1"/>
    <col min="2820" max="2823" width="11.42578125" style="15"/>
    <col min="2824" max="2824" width="12.5703125" style="15" customWidth="1"/>
    <col min="2825" max="2825" width="13.140625" style="15" customWidth="1"/>
    <col min="2826" max="2826" width="15" style="15" customWidth="1"/>
    <col min="2827" max="3072" width="11.42578125" style="15"/>
    <col min="3073" max="3073" width="21" style="15" customWidth="1"/>
    <col min="3074" max="3074" width="11.42578125" style="15"/>
    <col min="3075" max="3075" width="74.5703125" style="15" customWidth="1"/>
    <col min="3076" max="3079" width="11.42578125" style="15"/>
    <col min="3080" max="3080" width="12.5703125" style="15" customWidth="1"/>
    <col min="3081" max="3081" width="13.140625" style="15" customWidth="1"/>
    <col min="3082" max="3082" width="15" style="15" customWidth="1"/>
    <col min="3083" max="3328" width="11.42578125" style="15"/>
    <col min="3329" max="3329" width="21" style="15" customWidth="1"/>
    <col min="3330" max="3330" width="11.42578125" style="15"/>
    <col min="3331" max="3331" width="74.5703125" style="15" customWidth="1"/>
    <col min="3332" max="3335" width="11.42578125" style="15"/>
    <col min="3336" max="3336" width="12.5703125" style="15" customWidth="1"/>
    <col min="3337" max="3337" width="13.140625" style="15" customWidth="1"/>
    <col min="3338" max="3338" width="15" style="15" customWidth="1"/>
    <col min="3339" max="3584" width="11.42578125" style="15"/>
    <col min="3585" max="3585" width="21" style="15" customWidth="1"/>
    <col min="3586" max="3586" width="11.42578125" style="15"/>
    <col min="3587" max="3587" width="74.5703125" style="15" customWidth="1"/>
    <col min="3588" max="3591" width="11.42578125" style="15"/>
    <col min="3592" max="3592" width="12.5703125" style="15" customWidth="1"/>
    <col min="3593" max="3593" width="13.140625" style="15" customWidth="1"/>
    <col min="3594" max="3594" width="15" style="15" customWidth="1"/>
    <col min="3595" max="3840" width="11.42578125" style="15"/>
    <col min="3841" max="3841" width="21" style="15" customWidth="1"/>
    <col min="3842" max="3842" width="11.42578125" style="15"/>
    <col min="3843" max="3843" width="74.5703125" style="15" customWidth="1"/>
    <col min="3844" max="3847" width="11.42578125" style="15"/>
    <col min="3848" max="3848" width="12.5703125" style="15" customWidth="1"/>
    <col min="3849" max="3849" width="13.140625" style="15" customWidth="1"/>
    <col min="3850" max="3850" width="15" style="15" customWidth="1"/>
    <col min="3851" max="4096" width="11.42578125" style="15"/>
    <col min="4097" max="4097" width="21" style="15" customWidth="1"/>
    <col min="4098" max="4098" width="11.42578125" style="15"/>
    <col min="4099" max="4099" width="74.5703125" style="15" customWidth="1"/>
    <col min="4100" max="4103" width="11.42578125" style="15"/>
    <col min="4104" max="4104" width="12.5703125" style="15" customWidth="1"/>
    <col min="4105" max="4105" width="13.140625" style="15" customWidth="1"/>
    <col min="4106" max="4106" width="15" style="15" customWidth="1"/>
    <col min="4107" max="4352" width="11.42578125" style="15"/>
    <col min="4353" max="4353" width="21" style="15" customWidth="1"/>
    <col min="4354" max="4354" width="11.42578125" style="15"/>
    <col min="4355" max="4355" width="74.5703125" style="15" customWidth="1"/>
    <col min="4356" max="4359" width="11.42578125" style="15"/>
    <col min="4360" max="4360" width="12.5703125" style="15" customWidth="1"/>
    <col min="4361" max="4361" width="13.140625" style="15" customWidth="1"/>
    <col min="4362" max="4362" width="15" style="15" customWidth="1"/>
    <col min="4363" max="4608" width="11.42578125" style="15"/>
    <col min="4609" max="4609" width="21" style="15" customWidth="1"/>
    <col min="4610" max="4610" width="11.42578125" style="15"/>
    <col min="4611" max="4611" width="74.5703125" style="15" customWidth="1"/>
    <col min="4612" max="4615" width="11.42578125" style="15"/>
    <col min="4616" max="4616" width="12.5703125" style="15" customWidth="1"/>
    <col min="4617" max="4617" width="13.140625" style="15" customWidth="1"/>
    <col min="4618" max="4618" width="15" style="15" customWidth="1"/>
    <col min="4619" max="4864" width="11.42578125" style="15"/>
    <col min="4865" max="4865" width="21" style="15" customWidth="1"/>
    <col min="4866" max="4866" width="11.42578125" style="15"/>
    <col min="4867" max="4867" width="74.5703125" style="15" customWidth="1"/>
    <col min="4868" max="4871" width="11.42578125" style="15"/>
    <col min="4872" max="4872" width="12.5703125" style="15" customWidth="1"/>
    <col min="4873" max="4873" width="13.140625" style="15" customWidth="1"/>
    <col min="4874" max="4874" width="15" style="15" customWidth="1"/>
    <col min="4875" max="5120" width="11.42578125" style="15"/>
    <col min="5121" max="5121" width="21" style="15" customWidth="1"/>
    <col min="5122" max="5122" width="11.42578125" style="15"/>
    <col min="5123" max="5123" width="74.5703125" style="15" customWidth="1"/>
    <col min="5124" max="5127" width="11.42578125" style="15"/>
    <col min="5128" max="5128" width="12.5703125" style="15" customWidth="1"/>
    <col min="5129" max="5129" width="13.140625" style="15" customWidth="1"/>
    <col min="5130" max="5130" width="15" style="15" customWidth="1"/>
    <col min="5131" max="5376" width="11.42578125" style="15"/>
    <col min="5377" max="5377" width="21" style="15" customWidth="1"/>
    <col min="5378" max="5378" width="11.42578125" style="15"/>
    <col min="5379" max="5379" width="74.5703125" style="15" customWidth="1"/>
    <col min="5380" max="5383" width="11.42578125" style="15"/>
    <col min="5384" max="5384" width="12.5703125" style="15" customWidth="1"/>
    <col min="5385" max="5385" width="13.140625" style="15" customWidth="1"/>
    <col min="5386" max="5386" width="15" style="15" customWidth="1"/>
    <col min="5387" max="5632" width="11.42578125" style="15"/>
    <col min="5633" max="5633" width="21" style="15" customWidth="1"/>
    <col min="5634" max="5634" width="11.42578125" style="15"/>
    <col min="5635" max="5635" width="74.5703125" style="15" customWidth="1"/>
    <col min="5636" max="5639" width="11.42578125" style="15"/>
    <col min="5640" max="5640" width="12.5703125" style="15" customWidth="1"/>
    <col min="5641" max="5641" width="13.140625" style="15" customWidth="1"/>
    <col min="5642" max="5642" width="15" style="15" customWidth="1"/>
    <col min="5643" max="5888" width="11.42578125" style="15"/>
    <col min="5889" max="5889" width="21" style="15" customWidth="1"/>
    <col min="5890" max="5890" width="11.42578125" style="15"/>
    <col min="5891" max="5891" width="74.5703125" style="15" customWidth="1"/>
    <col min="5892" max="5895" width="11.42578125" style="15"/>
    <col min="5896" max="5896" width="12.5703125" style="15" customWidth="1"/>
    <col min="5897" max="5897" width="13.140625" style="15" customWidth="1"/>
    <col min="5898" max="5898" width="15" style="15" customWidth="1"/>
    <col min="5899" max="6144" width="11.42578125" style="15"/>
    <col min="6145" max="6145" width="21" style="15" customWidth="1"/>
    <col min="6146" max="6146" width="11.42578125" style="15"/>
    <col min="6147" max="6147" width="74.5703125" style="15" customWidth="1"/>
    <col min="6148" max="6151" width="11.42578125" style="15"/>
    <col min="6152" max="6152" width="12.5703125" style="15" customWidth="1"/>
    <col min="6153" max="6153" width="13.140625" style="15" customWidth="1"/>
    <col min="6154" max="6154" width="15" style="15" customWidth="1"/>
    <col min="6155" max="6400" width="11.42578125" style="15"/>
    <col min="6401" max="6401" width="21" style="15" customWidth="1"/>
    <col min="6402" max="6402" width="11.42578125" style="15"/>
    <col min="6403" max="6403" width="74.5703125" style="15" customWidth="1"/>
    <col min="6404" max="6407" width="11.42578125" style="15"/>
    <col min="6408" max="6408" width="12.5703125" style="15" customWidth="1"/>
    <col min="6409" max="6409" width="13.140625" style="15" customWidth="1"/>
    <col min="6410" max="6410" width="15" style="15" customWidth="1"/>
    <col min="6411" max="6656" width="11.42578125" style="15"/>
    <col min="6657" max="6657" width="21" style="15" customWidth="1"/>
    <col min="6658" max="6658" width="11.42578125" style="15"/>
    <col min="6659" max="6659" width="74.5703125" style="15" customWidth="1"/>
    <col min="6660" max="6663" width="11.42578125" style="15"/>
    <col min="6664" max="6664" width="12.5703125" style="15" customWidth="1"/>
    <col min="6665" max="6665" width="13.140625" style="15" customWidth="1"/>
    <col min="6666" max="6666" width="15" style="15" customWidth="1"/>
    <col min="6667" max="6912" width="11.42578125" style="15"/>
    <col min="6913" max="6913" width="21" style="15" customWidth="1"/>
    <col min="6914" max="6914" width="11.42578125" style="15"/>
    <col min="6915" max="6915" width="74.5703125" style="15" customWidth="1"/>
    <col min="6916" max="6919" width="11.42578125" style="15"/>
    <col min="6920" max="6920" width="12.5703125" style="15" customWidth="1"/>
    <col min="6921" max="6921" width="13.140625" style="15" customWidth="1"/>
    <col min="6922" max="6922" width="15" style="15" customWidth="1"/>
    <col min="6923" max="7168" width="11.42578125" style="15"/>
    <col min="7169" max="7169" width="21" style="15" customWidth="1"/>
    <col min="7170" max="7170" width="11.42578125" style="15"/>
    <col min="7171" max="7171" width="74.5703125" style="15" customWidth="1"/>
    <col min="7172" max="7175" width="11.42578125" style="15"/>
    <col min="7176" max="7176" width="12.5703125" style="15" customWidth="1"/>
    <col min="7177" max="7177" width="13.140625" style="15" customWidth="1"/>
    <col min="7178" max="7178" width="15" style="15" customWidth="1"/>
    <col min="7179" max="7424" width="11.42578125" style="15"/>
    <col min="7425" max="7425" width="21" style="15" customWidth="1"/>
    <col min="7426" max="7426" width="11.42578125" style="15"/>
    <col min="7427" max="7427" width="74.5703125" style="15" customWidth="1"/>
    <col min="7428" max="7431" width="11.42578125" style="15"/>
    <col min="7432" max="7432" width="12.5703125" style="15" customWidth="1"/>
    <col min="7433" max="7433" width="13.140625" style="15" customWidth="1"/>
    <col min="7434" max="7434" width="15" style="15" customWidth="1"/>
    <col min="7435" max="7680" width="11.42578125" style="15"/>
    <col min="7681" max="7681" width="21" style="15" customWidth="1"/>
    <col min="7682" max="7682" width="11.42578125" style="15"/>
    <col min="7683" max="7683" width="74.5703125" style="15" customWidth="1"/>
    <col min="7684" max="7687" width="11.42578125" style="15"/>
    <col min="7688" max="7688" width="12.5703125" style="15" customWidth="1"/>
    <col min="7689" max="7689" width="13.140625" style="15" customWidth="1"/>
    <col min="7690" max="7690" width="15" style="15" customWidth="1"/>
    <col min="7691" max="7936" width="11.42578125" style="15"/>
    <col min="7937" max="7937" width="21" style="15" customWidth="1"/>
    <col min="7938" max="7938" width="11.42578125" style="15"/>
    <col min="7939" max="7939" width="74.5703125" style="15" customWidth="1"/>
    <col min="7940" max="7943" width="11.42578125" style="15"/>
    <col min="7944" max="7944" width="12.5703125" style="15" customWidth="1"/>
    <col min="7945" max="7945" width="13.140625" style="15" customWidth="1"/>
    <col min="7946" max="7946" width="15" style="15" customWidth="1"/>
    <col min="7947" max="8192" width="11.42578125" style="15"/>
    <col min="8193" max="8193" width="21" style="15" customWidth="1"/>
    <col min="8194" max="8194" width="11.42578125" style="15"/>
    <col min="8195" max="8195" width="74.5703125" style="15" customWidth="1"/>
    <col min="8196" max="8199" width="11.42578125" style="15"/>
    <col min="8200" max="8200" width="12.5703125" style="15" customWidth="1"/>
    <col min="8201" max="8201" width="13.140625" style="15" customWidth="1"/>
    <col min="8202" max="8202" width="15" style="15" customWidth="1"/>
    <col min="8203" max="8448" width="11.42578125" style="15"/>
    <col min="8449" max="8449" width="21" style="15" customWidth="1"/>
    <col min="8450" max="8450" width="11.42578125" style="15"/>
    <col min="8451" max="8451" width="74.5703125" style="15" customWidth="1"/>
    <col min="8452" max="8455" width="11.42578125" style="15"/>
    <col min="8456" max="8456" width="12.5703125" style="15" customWidth="1"/>
    <col min="8457" max="8457" width="13.140625" style="15" customWidth="1"/>
    <col min="8458" max="8458" width="15" style="15" customWidth="1"/>
    <col min="8459" max="8704" width="11.42578125" style="15"/>
    <col min="8705" max="8705" width="21" style="15" customWidth="1"/>
    <col min="8706" max="8706" width="11.42578125" style="15"/>
    <col min="8707" max="8707" width="74.5703125" style="15" customWidth="1"/>
    <col min="8708" max="8711" width="11.42578125" style="15"/>
    <col min="8712" max="8712" width="12.5703125" style="15" customWidth="1"/>
    <col min="8713" max="8713" width="13.140625" style="15" customWidth="1"/>
    <col min="8714" max="8714" width="15" style="15" customWidth="1"/>
    <col min="8715" max="8960" width="11.42578125" style="15"/>
    <col min="8961" max="8961" width="21" style="15" customWidth="1"/>
    <col min="8962" max="8962" width="11.42578125" style="15"/>
    <col min="8963" max="8963" width="74.5703125" style="15" customWidth="1"/>
    <col min="8964" max="8967" width="11.42578125" style="15"/>
    <col min="8968" max="8968" width="12.5703125" style="15" customWidth="1"/>
    <col min="8969" max="8969" width="13.140625" style="15" customWidth="1"/>
    <col min="8970" max="8970" width="15" style="15" customWidth="1"/>
    <col min="8971" max="9216" width="11.42578125" style="15"/>
    <col min="9217" max="9217" width="21" style="15" customWidth="1"/>
    <col min="9218" max="9218" width="11.42578125" style="15"/>
    <col min="9219" max="9219" width="74.5703125" style="15" customWidth="1"/>
    <col min="9220" max="9223" width="11.42578125" style="15"/>
    <col min="9224" max="9224" width="12.5703125" style="15" customWidth="1"/>
    <col min="9225" max="9225" width="13.140625" style="15" customWidth="1"/>
    <col min="9226" max="9226" width="15" style="15" customWidth="1"/>
    <col min="9227" max="9472" width="11.42578125" style="15"/>
    <col min="9473" max="9473" width="21" style="15" customWidth="1"/>
    <col min="9474" max="9474" width="11.42578125" style="15"/>
    <col min="9475" max="9475" width="74.5703125" style="15" customWidth="1"/>
    <col min="9476" max="9479" width="11.42578125" style="15"/>
    <col min="9480" max="9480" width="12.5703125" style="15" customWidth="1"/>
    <col min="9481" max="9481" width="13.140625" style="15" customWidth="1"/>
    <col min="9482" max="9482" width="15" style="15" customWidth="1"/>
    <col min="9483" max="9728" width="11.42578125" style="15"/>
    <col min="9729" max="9729" width="21" style="15" customWidth="1"/>
    <col min="9730" max="9730" width="11.42578125" style="15"/>
    <col min="9731" max="9731" width="74.5703125" style="15" customWidth="1"/>
    <col min="9732" max="9735" width="11.42578125" style="15"/>
    <col min="9736" max="9736" width="12.5703125" style="15" customWidth="1"/>
    <col min="9737" max="9737" width="13.140625" style="15" customWidth="1"/>
    <col min="9738" max="9738" width="15" style="15" customWidth="1"/>
    <col min="9739" max="9984" width="11.42578125" style="15"/>
    <col min="9985" max="9985" width="21" style="15" customWidth="1"/>
    <col min="9986" max="9986" width="11.42578125" style="15"/>
    <col min="9987" max="9987" width="74.5703125" style="15" customWidth="1"/>
    <col min="9988" max="9991" width="11.42578125" style="15"/>
    <col min="9992" max="9992" width="12.5703125" style="15" customWidth="1"/>
    <col min="9993" max="9993" width="13.140625" style="15" customWidth="1"/>
    <col min="9994" max="9994" width="15" style="15" customWidth="1"/>
    <col min="9995" max="10240" width="11.42578125" style="15"/>
    <col min="10241" max="10241" width="21" style="15" customWidth="1"/>
    <col min="10242" max="10242" width="11.42578125" style="15"/>
    <col min="10243" max="10243" width="74.5703125" style="15" customWidth="1"/>
    <col min="10244" max="10247" width="11.42578125" style="15"/>
    <col min="10248" max="10248" width="12.5703125" style="15" customWidth="1"/>
    <col min="10249" max="10249" width="13.140625" style="15" customWidth="1"/>
    <col min="10250" max="10250" width="15" style="15" customWidth="1"/>
    <col min="10251" max="10496" width="11.42578125" style="15"/>
    <col min="10497" max="10497" width="21" style="15" customWidth="1"/>
    <col min="10498" max="10498" width="11.42578125" style="15"/>
    <col min="10499" max="10499" width="74.5703125" style="15" customWidth="1"/>
    <col min="10500" max="10503" width="11.42578125" style="15"/>
    <col min="10504" max="10504" width="12.5703125" style="15" customWidth="1"/>
    <col min="10505" max="10505" width="13.140625" style="15" customWidth="1"/>
    <col min="10506" max="10506" width="15" style="15" customWidth="1"/>
    <col min="10507" max="10752" width="11.42578125" style="15"/>
    <col min="10753" max="10753" width="21" style="15" customWidth="1"/>
    <col min="10754" max="10754" width="11.42578125" style="15"/>
    <col min="10755" max="10755" width="74.5703125" style="15" customWidth="1"/>
    <col min="10756" max="10759" width="11.42578125" style="15"/>
    <col min="10760" max="10760" width="12.5703125" style="15" customWidth="1"/>
    <col min="10761" max="10761" width="13.140625" style="15" customWidth="1"/>
    <col min="10762" max="10762" width="15" style="15" customWidth="1"/>
    <col min="10763" max="11008" width="11.42578125" style="15"/>
    <col min="11009" max="11009" width="21" style="15" customWidth="1"/>
    <col min="11010" max="11010" width="11.42578125" style="15"/>
    <col min="11011" max="11011" width="74.5703125" style="15" customWidth="1"/>
    <col min="11012" max="11015" width="11.42578125" style="15"/>
    <col min="11016" max="11016" width="12.5703125" style="15" customWidth="1"/>
    <col min="11017" max="11017" width="13.140625" style="15" customWidth="1"/>
    <col min="11018" max="11018" width="15" style="15" customWidth="1"/>
    <col min="11019" max="11264" width="11.42578125" style="15"/>
    <col min="11265" max="11265" width="21" style="15" customWidth="1"/>
    <col min="11266" max="11266" width="11.42578125" style="15"/>
    <col min="11267" max="11267" width="74.5703125" style="15" customWidth="1"/>
    <col min="11268" max="11271" width="11.42578125" style="15"/>
    <col min="11272" max="11272" width="12.5703125" style="15" customWidth="1"/>
    <col min="11273" max="11273" width="13.140625" style="15" customWidth="1"/>
    <col min="11274" max="11274" width="15" style="15" customWidth="1"/>
    <col min="11275" max="11520" width="11.42578125" style="15"/>
    <col min="11521" max="11521" width="21" style="15" customWidth="1"/>
    <col min="11522" max="11522" width="11.42578125" style="15"/>
    <col min="11523" max="11523" width="74.5703125" style="15" customWidth="1"/>
    <col min="11524" max="11527" width="11.42578125" style="15"/>
    <col min="11528" max="11528" width="12.5703125" style="15" customWidth="1"/>
    <col min="11529" max="11529" width="13.140625" style="15" customWidth="1"/>
    <col min="11530" max="11530" width="15" style="15" customWidth="1"/>
    <col min="11531" max="11776" width="11.42578125" style="15"/>
    <col min="11777" max="11777" width="21" style="15" customWidth="1"/>
    <col min="11778" max="11778" width="11.42578125" style="15"/>
    <col min="11779" max="11779" width="74.5703125" style="15" customWidth="1"/>
    <col min="11780" max="11783" width="11.42578125" style="15"/>
    <col min="11784" max="11784" width="12.5703125" style="15" customWidth="1"/>
    <col min="11785" max="11785" width="13.140625" style="15" customWidth="1"/>
    <col min="11786" max="11786" width="15" style="15" customWidth="1"/>
    <col min="11787" max="12032" width="11.42578125" style="15"/>
    <col min="12033" max="12033" width="21" style="15" customWidth="1"/>
    <col min="12034" max="12034" width="11.42578125" style="15"/>
    <col min="12035" max="12035" width="74.5703125" style="15" customWidth="1"/>
    <col min="12036" max="12039" width="11.42578125" style="15"/>
    <col min="12040" max="12040" width="12.5703125" style="15" customWidth="1"/>
    <col min="12041" max="12041" width="13.140625" style="15" customWidth="1"/>
    <col min="12042" max="12042" width="15" style="15" customWidth="1"/>
    <col min="12043" max="12288" width="11.42578125" style="15"/>
    <col min="12289" max="12289" width="21" style="15" customWidth="1"/>
    <col min="12290" max="12290" width="11.42578125" style="15"/>
    <col min="12291" max="12291" width="74.5703125" style="15" customWidth="1"/>
    <col min="12292" max="12295" width="11.42578125" style="15"/>
    <col min="12296" max="12296" width="12.5703125" style="15" customWidth="1"/>
    <col min="12297" max="12297" width="13.140625" style="15" customWidth="1"/>
    <col min="12298" max="12298" width="15" style="15" customWidth="1"/>
    <col min="12299" max="12544" width="11.42578125" style="15"/>
    <col min="12545" max="12545" width="21" style="15" customWidth="1"/>
    <col min="12546" max="12546" width="11.42578125" style="15"/>
    <col min="12547" max="12547" width="74.5703125" style="15" customWidth="1"/>
    <col min="12548" max="12551" width="11.42578125" style="15"/>
    <col min="12552" max="12552" width="12.5703125" style="15" customWidth="1"/>
    <col min="12553" max="12553" width="13.140625" style="15" customWidth="1"/>
    <col min="12554" max="12554" width="15" style="15" customWidth="1"/>
    <col min="12555" max="12800" width="11.42578125" style="15"/>
    <col min="12801" max="12801" width="21" style="15" customWidth="1"/>
    <col min="12802" max="12802" width="11.42578125" style="15"/>
    <col min="12803" max="12803" width="74.5703125" style="15" customWidth="1"/>
    <col min="12804" max="12807" width="11.42578125" style="15"/>
    <col min="12808" max="12808" width="12.5703125" style="15" customWidth="1"/>
    <col min="12809" max="12809" width="13.140625" style="15" customWidth="1"/>
    <col min="12810" max="12810" width="15" style="15" customWidth="1"/>
    <col min="12811" max="13056" width="11.42578125" style="15"/>
    <col min="13057" max="13057" width="21" style="15" customWidth="1"/>
    <col min="13058" max="13058" width="11.42578125" style="15"/>
    <col min="13059" max="13059" width="74.5703125" style="15" customWidth="1"/>
    <col min="13060" max="13063" width="11.42578125" style="15"/>
    <col min="13064" max="13064" width="12.5703125" style="15" customWidth="1"/>
    <col min="13065" max="13065" width="13.140625" style="15" customWidth="1"/>
    <col min="13066" max="13066" width="15" style="15" customWidth="1"/>
    <col min="13067" max="13312" width="11.42578125" style="15"/>
    <col min="13313" max="13313" width="21" style="15" customWidth="1"/>
    <col min="13314" max="13314" width="11.42578125" style="15"/>
    <col min="13315" max="13315" width="74.5703125" style="15" customWidth="1"/>
    <col min="13316" max="13319" width="11.42578125" style="15"/>
    <col min="13320" max="13320" width="12.5703125" style="15" customWidth="1"/>
    <col min="13321" max="13321" width="13.140625" style="15" customWidth="1"/>
    <col min="13322" max="13322" width="15" style="15" customWidth="1"/>
    <col min="13323" max="13568" width="11.42578125" style="15"/>
    <col min="13569" max="13569" width="21" style="15" customWidth="1"/>
    <col min="13570" max="13570" width="11.42578125" style="15"/>
    <col min="13571" max="13571" width="74.5703125" style="15" customWidth="1"/>
    <col min="13572" max="13575" width="11.42578125" style="15"/>
    <col min="13576" max="13576" width="12.5703125" style="15" customWidth="1"/>
    <col min="13577" max="13577" width="13.140625" style="15" customWidth="1"/>
    <col min="13578" max="13578" width="15" style="15" customWidth="1"/>
    <col min="13579" max="13824" width="11.42578125" style="15"/>
    <col min="13825" max="13825" width="21" style="15" customWidth="1"/>
    <col min="13826" max="13826" width="11.42578125" style="15"/>
    <col min="13827" max="13827" width="74.5703125" style="15" customWidth="1"/>
    <col min="13828" max="13831" width="11.42578125" style="15"/>
    <col min="13832" max="13832" width="12.5703125" style="15" customWidth="1"/>
    <col min="13833" max="13833" width="13.140625" style="15" customWidth="1"/>
    <col min="13834" max="13834" width="15" style="15" customWidth="1"/>
    <col min="13835" max="14080" width="11.42578125" style="15"/>
    <col min="14081" max="14081" width="21" style="15" customWidth="1"/>
    <col min="14082" max="14082" width="11.42578125" style="15"/>
    <col min="14083" max="14083" width="74.5703125" style="15" customWidth="1"/>
    <col min="14084" max="14087" width="11.42578125" style="15"/>
    <col min="14088" max="14088" width="12.5703125" style="15" customWidth="1"/>
    <col min="14089" max="14089" width="13.140625" style="15" customWidth="1"/>
    <col min="14090" max="14090" width="15" style="15" customWidth="1"/>
    <col min="14091" max="14336" width="11.42578125" style="15"/>
    <col min="14337" max="14337" width="21" style="15" customWidth="1"/>
    <col min="14338" max="14338" width="11.42578125" style="15"/>
    <col min="14339" max="14339" width="74.5703125" style="15" customWidth="1"/>
    <col min="14340" max="14343" width="11.42578125" style="15"/>
    <col min="14344" max="14344" width="12.5703125" style="15" customWidth="1"/>
    <col min="14345" max="14345" width="13.140625" style="15" customWidth="1"/>
    <col min="14346" max="14346" width="15" style="15" customWidth="1"/>
    <col min="14347" max="14592" width="11.42578125" style="15"/>
    <col min="14593" max="14593" width="21" style="15" customWidth="1"/>
    <col min="14594" max="14594" width="11.42578125" style="15"/>
    <col min="14595" max="14595" width="74.5703125" style="15" customWidth="1"/>
    <col min="14596" max="14599" width="11.42578125" style="15"/>
    <col min="14600" max="14600" width="12.5703125" style="15" customWidth="1"/>
    <col min="14601" max="14601" width="13.140625" style="15" customWidth="1"/>
    <col min="14602" max="14602" width="15" style="15" customWidth="1"/>
    <col min="14603" max="14848" width="11.42578125" style="15"/>
    <col min="14849" max="14849" width="21" style="15" customWidth="1"/>
    <col min="14850" max="14850" width="11.42578125" style="15"/>
    <col min="14851" max="14851" width="74.5703125" style="15" customWidth="1"/>
    <col min="14852" max="14855" width="11.42578125" style="15"/>
    <col min="14856" max="14856" width="12.5703125" style="15" customWidth="1"/>
    <col min="14857" max="14857" width="13.140625" style="15" customWidth="1"/>
    <col min="14858" max="14858" width="15" style="15" customWidth="1"/>
    <col min="14859" max="15104" width="11.42578125" style="15"/>
    <col min="15105" max="15105" width="21" style="15" customWidth="1"/>
    <col min="15106" max="15106" width="11.42578125" style="15"/>
    <col min="15107" max="15107" width="74.5703125" style="15" customWidth="1"/>
    <col min="15108" max="15111" width="11.42578125" style="15"/>
    <col min="15112" max="15112" width="12.5703125" style="15" customWidth="1"/>
    <col min="15113" max="15113" width="13.140625" style="15" customWidth="1"/>
    <col min="15114" max="15114" width="15" style="15" customWidth="1"/>
    <col min="15115" max="15360" width="11.42578125" style="15"/>
    <col min="15361" max="15361" width="21" style="15" customWidth="1"/>
    <col min="15362" max="15362" width="11.42578125" style="15"/>
    <col min="15363" max="15363" width="74.5703125" style="15" customWidth="1"/>
    <col min="15364" max="15367" width="11.42578125" style="15"/>
    <col min="15368" max="15368" width="12.5703125" style="15" customWidth="1"/>
    <col min="15369" max="15369" width="13.140625" style="15" customWidth="1"/>
    <col min="15370" max="15370" width="15" style="15" customWidth="1"/>
    <col min="15371" max="15616" width="11.42578125" style="15"/>
    <col min="15617" max="15617" width="21" style="15" customWidth="1"/>
    <col min="15618" max="15618" width="11.42578125" style="15"/>
    <col min="15619" max="15619" width="74.5703125" style="15" customWidth="1"/>
    <col min="15620" max="15623" width="11.42578125" style="15"/>
    <col min="15624" max="15624" width="12.5703125" style="15" customWidth="1"/>
    <col min="15625" max="15625" width="13.140625" style="15" customWidth="1"/>
    <col min="15626" max="15626" width="15" style="15" customWidth="1"/>
    <col min="15627" max="15872" width="11.42578125" style="15"/>
    <col min="15873" max="15873" width="21" style="15" customWidth="1"/>
    <col min="15874" max="15874" width="11.42578125" style="15"/>
    <col min="15875" max="15875" width="74.5703125" style="15" customWidth="1"/>
    <col min="15876" max="15879" width="11.42578125" style="15"/>
    <col min="15880" max="15880" width="12.5703125" style="15" customWidth="1"/>
    <col min="15881" max="15881" width="13.140625" style="15" customWidth="1"/>
    <col min="15882" max="15882" width="15" style="15" customWidth="1"/>
    <col min="15883" max="16128" width="11.42578125" style="15"/>
    <col min="16129" max="16129" width="21" style="15" customWidth="1"/>
    <col min="16130" max="16130" width="11.42578125" style="15"/>
    <col min="16131" max="16131" width="74.5703125" style="15" customWidth="1"/>
    <col min="16132" max="16135" width="11.42578125" style="15"/>
    <col min="16136" max="16136" width="12.5703125" style="15" customWidth="1"/>
    <col min="16137" max="16137" width="13.140625" style="15" customWidth="1"/>
    <col min="16138" max="16138" width="15" style="15" customWidth="1"/>
    <col min="16139" max="16384" width="11.42578125" style="15"/>
  </cols>
  <sheetData>
    <row r="1" spans="1:10">
      <c r="A1" s="214" t="s">
        <v>38</v>
      </c>
      <c r="B1" s="215"/>
      <c r="C1" s="215"/>
      <c r="D1" s="215"/>
      <c r="E1" s="215"/>
      <c r="F1" s="215"/>
      <c r="G1" s="215"/>
      <c r="H1" s="215"/>
      <c r="I1" s="215"/>
      <c r="J1" s="216"/>
    </row>
    <row r="2" spans="1:10">
      <c r="A2" s="217"/>
      <c r="B2" s="218"/>
      <c r="C2" s="218"/>
      <c r="D2" s="218"/>
      <c r="E2" s="218"/>
      <c r="F2" s="218"/>
      <c r="G2" s="218"/>
      <c r="H2" s="218"/>
      <c r="I2" s="218"/>
      <c r="J2" s="219"/>
    </row>
    <row r="3" spans="1:10" ht="13.5" thickBot="1">
      <c r="A3" s="220"/>
      <c r="B3" s="221"/>
      <c r="C3" s="221"/>
      <c r="D3" s="221"/>
      <c r="E3" s="221"/>
      <c r="F3" s="221"/>
      <c r="G3" s="221"/>
      <c r="H3" s="221"/>
      <c r="I3" s="221"/>
      <c r="J3" s="222"/>
    </row>
    <row r="4" spans="1:10">
      <c r="A4" s="16"/>
      <c r="B4" s="17"/>
      <c r="C4" s="18"/>
      <c r="D4" s="18"/>
      <c r="E4" s="16"/>
      <c r="F4" s="16"/>
      <c r="G4" s="16"/>
      <c r="H4" s="16"/>
      <c r="I4" s="16"/>
      <c r="J4" s="16"/>
    </row>
    <row r="5" spans="1:10">
      <c r="A5" s="223" t="s">
        <v>39</v>
      </c>
      <c r="B5" s="223"/>
      <c r="C5" s="223"/>
      <c r="D5" s="18"/>
      <c r="E5" s="16"/>
      <c r="F5" s="16"/>
      <c r="G5" s="16"/>
      <c r="H5" s="16"/>
      <c r="I5" s="16"/>
      <c r="J5" s="16"/>
    </row>
    <row r="6" spans="1:10" ht="13.5" thickBot="1">
      <c r="A6" s="18"/>
      <c r="B6" s="18"/>
      <c r="C6" s="18"/>
      <c r="D6" s="18"/>
      <c r="E6" s="16"/>
      <c r="F6" s="16"/>
      <c r="G6" s="16"/>
      <c r="H6" s="16"/>
      <c r="I6" s="16"/>
      <c r="J6" s="16"/>
    </row>
    <row r="7" spans="1:10" ht="13.5" thickBot="1">
      <c r="A7" s="19" t="s">
        <v>40</v>
      </c>
      <c r="B7" s="20" t="s">
        <v>41</v>
      </c>
      <c r="C7" s="21" t="s">
        <v>42</v>
      </c>
      <c r="D7" s="22"/>
      <c r="E7" s="16"/>
      <c r="F7" s="16"/>
      <c r="G7" s="16"/>
      <c r="H7" s="16"/>
      <c r="I7" s="16"/>
      <c r="J7" s="16"/>
    </row>
    <row r="8" spans="1:10" ht="45.75" customHeight="1">
      <c r="A8" s="23" t="s">
        <v>43</v>
      </c>
      <c r="B8" s="24">
        <v>10</v>
      </c>
      <c r="C8" s="25" t="s">
        <v>44</v>
      </c>
      <c r="D8" s="26"/>
      <c r="E8" s="16"/>
      <c r="F8" s="16"/>
      <c r="G8" s="16"/>
      <c r="H8" s="16"/>
      <c r="I8" s="16"/>
      <c r="J8" s="16"/>
    </row>
    <row r="9" spans="1:10" ht="30.75" customHeight="1">
      <c r="A9" s="27" t="s">
        <v>45</v>
      </c>
      <c r="B9" s="28">
        <v>6</v>
      </c>
      <c r="C9" s="29" t="s">
        <v>46</v>
      </c>
      <c r="D9" s="26"/>
      <c r="E9" s="16"/>
      <c r="F9" s="16"/>
      <c r="G9" s="16"/>
      <c r="H9" s="16"/>
      <c r="I9" s="16"/>
      <c r="J9" s="16"/>
    </row>
    <row r="10" spans="1:10" ht="41.25" customHeight="1">
      <c r="A10" s="27" t="s">
        <v>47</v>
      </c>
      <c r="B10" s="28">
        <v>2</v>
      </c>
      <c r="C10" s="29" t="s">
        <v>48</v>
      </c>
      <c r="D10" s="26"/>
      <c r="E10" s="16"/>
      <c r="F10" s="16"/>
      <c r="G10" s="16"/>
      <c r="H10" s="16"/>
      <c r="I10" s="16"/>
      <c r="J10" s="16"/>
    </row>
    <row r="11" spans="1:10" ht="31.5" customHeight="1" thickBot="1">
      <c r="A11" s="30" t="s">
        <v>49</v>
      </c>
      <c r="B11" s="31"/>
      <c r="C11" s="32" t="s">
        <v>50</v>
      </c>
      <c r="D11" s="26"/>
      <c r="E11" s="16"/>
      <c r="F11" s="16"/>
      <c r="G11" s="16"/>
      <c r="H11" s="16"/>
      <c r="I11" s="16"/>
      <c r="J11" s="16"/>
    </row>
    <row r="12" spans="1:10">
      <c r="A12" s="26"/>
      <c r="B12" s="33"/>
      <c r="C12" s="17"/>
      <c r="D12" s="26"/>
      <c r="E12" s="16"/>
      <c r="F12" s="16"/>
      <c r="G12" s="16"/>
      <c r="H12" s="16"/>
      <c r="I12" s="16"/>
      <c r="J12" s="16"/>
    </row>
    <row r="13" spans="1:10">
      <c r="A13" s="223" t="s">
        <v>51</v>
      </c>
      <c r="B13" s="223"/>
      <c r="C13" s="223"/>
      <c r="D13" s="16"/>
      <c r="E13" s="223" t="s">
        <v>52</v>
      </c>
      <c r="F13" s="223"/>
      <c r="G13" s="223"/>
      <c r="H13" s="223"/>
      <c r="I13" s="223"/>
      <c r="J13" s="223"/>
    </row>
    <row r="14" spans="1:10" ht="13.5" thickBot="1">
      <c r="A14" s="16"/>
      <c r="B14" s="16"/>
      <c r="C14" s="16"/>
      <c r="D14" s="16"/>
      <c r="E14" s="16"/>
      <c r="F14" s="16"/>
      <c r="G14" s="16"/>
      <c r="H14" s="16"/>
      <c r="I14" s="16"/>
      <c r="J14" s="16"/>
    </row>
    <row r="15" spans="1:10" ht="13.5" thickBot="1">
      <c r="A15" s="19" t="s">
        <v>53</v>
      </c>
      <c r="B15" s="20" t="s">
        <v>54</v>
      </c>
      <c r="C15" s="21" t="s">
        <v>42</v>
      </c>
      <c r="D15" s="16"/>
      <c r="E15" s="224" t="s">
        <v>55</v>
      </c>
      <c r="F15" s="225"/>
      <c r="G15" s="224" t="s">
        <v>56</v>
      </c>
      <c r="H15" s="228"/>
      <c r="I15" s="228"/>
      <c r="J15" s="229"/>
    </row>
    <row r="16" spans="1:10" ht="26.25" customHeight="1" thickBot="1">
      <c r="A16" s="34" t="s">
        <v>57</v>
      </c>
      <c r="B16" s="35">
        <v>4</v>
      </c>
      <c r="C16" s="36" t="s">
        <v>58</v>
      </c>
      <c r="D16" s="16"/>
      <c r="E16" s="226"/>
      <c r="F16" s="227"/>
      <c r="G16" s="37">
        <v>4</v>
      </c>
      <c r="H16" s="38">
        <v>3</v>
      </c>
      <c r="I16" s="38">
        <v>2</v>
      </c>
      <c r="J16" s="39">
        <v>1</v>
      </c>
    </row>
    <row r="17" spans="1:10" ht="25.5" customHeight="1">
      <c r="A17" s="40" t="s">
        <v>59</v>
      </c>
      <c r="B17" s="41">
        <v>3</v>
      </c>
      <c r="C17" s="42" t="s">
        <v>60</v>
      </c>
      <c r="D17" s="16"/>
      <c r="E17" s="224" t="s">
        <v>40</v>
      </c>
      <c r="F17" s="43">
        <v>10</v>
      </c>
      <c r="G17" s="44" t="s">
        <v>61</v>
      </c>
      <c r="H17" s="45" t="s">
        <v>62</v>
      </c>
      <c r="I17" s="46" t="s">
        <v>63</v>
      </c>
      <c r="J17" s="47" t="s">
        <v>64</v>
      </c>
    </row>
    <row r="18" spans="1:10" ht="34.5" customHeight="1">
      <c r="A18" s="40" t="s">
        <v>65</v>
      </c>
      <c r="B18" s="41">
        <v>2</v>
      </c>
      <c r="C18" s="42" t="s">
        <v>66</v>
      </c>
      <c r="D18" s="16"/>
      <c r="E18" s="232"/>
      <c r="F18" s="48">
        <v>6</v>
      </c>
      <c r="G18" s="49" t="s">
        <v>67</v>
      </c>
      <c r="H18" s="50" t="s">
        <v>68</v>
      </c>
      <c r="I18" s="50" t="s">
        <v>69</v>
      </c>
      <c r="J18" s="51" t="s">
        <v>70</v>
      </c>
    </row>
    <row r="19" spans="1:10" ht="26.25" customHeight="1" thickBot="1">
      <c r="A19" s="52" t="s">
        <v>71</v>
      </c>
      <c r="B19" s="53">
        <v>1</v>
      </c>
      <c r="C19" s="54" t="s">
        <v>72</v>
      </c>
      <c r="D19" s="16"/>
      <c r="E19" s="226"/>
      <c r="F19" s="39">
        <v>2</v>
      </c>
      <c r="G19" s="55" t="s">
        <v>73</v>
      </c>
      <c r="H19" s="56" t="s">
        <v>70</v>
      </c>
      <c r="I19" s="57" t="s">
        <v>74</v>
      </c>
      <c r="J19" s="58" t="s">
        <v>75</v>
      </c>
    </row>
    <row r="20" spans="1:10" ht="13.5" thickBot="1">
      <c r="A20" s="16"/>
      <c r="B20" s="16"/>
      <c r="C20" s="16"/>
      <c r="D20" s="16"/>
      <c r="E20" s="233" t="s">
        <v>76</v>
      </c>
      <c r="F20" s="234"/>
      <c r="G20" s="234"/>
      <c r="H20" s="234"/>
      <c r="I20" s="234"/>
      <c r="J20" s="235"/>
    </row>
    <row r="21" spans="1:10">
      <c r="A21" s="223" t="s">
        <v>77</v>
      </c>
      <c r="B21" s="223"/>
      <c r="C21" s="223"/>
      <c r="D21" s="16"/>
      <c r="E21" s="16"/>
      <c r="F21" s="16"/>
      <c r="G21" s="16"/>
      <c r="H21" s="16"/>
      <c r="I21" s="16"/>
      <c r="J21" s="16"/>
    </row>
    <row r="22" spans="1:10" ht="13.5" thickBot="1">
      <c r="A22" s="16"/>
      <c r="B22" s="16"/>
      <c r="C22" s="16"/>
      <c r="D22" s="16"/>
      <c r="E22" s="16"/>
      <c r="F22" s="16"/>
      <c r="G22" s="16"/>
      <c r="H22" s="16"/>
      <c r="I22" s="16"/>
      <c r="J22" s="16"/>
    </row>
    <row r="23" spans="1:10" ht="13.5" thickBot="1">
      <c r="A23" s="59" t="s">
        <v>78</v>
      </c>
      <c r="B23" s="60" t="s">
        <v>79</v>
      </c>
      <c r="C23" s="61" t="s">
        <v>42</v>
      </c>
      <c r="D23" s="16"/>
      <c r="E23" s="16"/>
      <c r="F23" s="16"/>
      <c r="G23" s="16"/>
      <c r="H23" s="16"/>
      <c r="I23" s="16"/>
      <c r="J23" s="16"/>
    </row>
    <row r="24" spans="1:10" ht="33.75" customHeight="1">
      <c r="A24" s="23" t="s">
        <v>43</v>
      </c>
      <c r="B24" s="24" t="s">
        <v>80</v>
      </c>
      <c r="C24" s="25" t="s">
        <v>81</v>
      </c>
      <c r="D24" s="16"/>
      <c r="E24" s="16"/>
      <c r="F24" s="16"/>
      <c r="G24" s="16"/>
      <c r="H24" s="16"/>
      <c r="I24" s="16"/>
      <c r="J24" s="16"/>
    </row>
    <row r="25" spans="1:10" ht="42.75" customHeight="1">
      <c r="A25" s="27" t="s">
        <v>45</v>
      </c>
      <c r="B25" s="28" t="s">
        <v>82</v>
      </c>
      <c r="C25" s="29" t="s">
        <v>83</v>
      </c>
      <c r="D25" s="16"/>
      <c r="E25" s="16"/>
      <c r="F25" s="16"/>
      <c r="G25" s="16"/>
      <c r="H25" s="16"/>
      <c r="I25" s="16"/>
      <c r="J25" s="16"/>
    </row>
    <row r="26" spans="1:10" ht="35.25" customHeight="1">
      <c r="A26" s="27" t="s">
        <v>47</v>
      </c>
      <c r="B26" s="28" t="s">
        <v>84</v>
      </c>
      <c r="C26" s="29" t="s">
        <v>85</v>
      </c>
      <c r="D26" s="16"/>
      <c r="E26" s="16"/>
      <c r="F26" s="16"/>
      <c r="G26" s="16"/>
      <c r="H26" s="16"/>
      <c r="I26" s="16"/>
      <c r="J26" s="16"/>
    </row>
    <row r="27" spans="1:10" ht="37.5" customHeight="1" thickBot="1">
      <c r="A27" s="30" t="s">
        <v>49</v>
      </c>
      <c r="B27" s="31" t="s">
        <v>86</v>
      </c>
      <c r="C27" s="32" t="s">
        <v>87</v>
      </c>
      <c r="D27" s="16"/>
      <c r="E27" s="16"/>
      <c r="F27" s="16"/>
      <c r="G27" s="16"/>
      <c r="H27" s="16"/>
      <c r="I27" s="16"/>
      <c r="J27" s="16"/>
    </row>
    <row r="28" spans="1:10">
      <c r="A28" s="16"/>
      <c r="B28" s="16"/>
      <c r="C28" s="16"/>
      <c r="D28" s="16"/>
      <c r="E28" s="223" t="s">
        <v>88</v>
      </c>
      <c r="F28" s="223"/>
      <c r="G28" s="223"/>
      <c r="H28" s="223"/>
      <c r="I28" s="223"/>
      <c r="J28" s="223"/>
    </row>
    <row r="29" spans="1:10" ht="13.5" thickBot="1">
      <c r="A29" s="223" t="s">
        <v>89</v>
      </c>
      <c r="B29" s="223"/>
      <c r="C29" s="223"/>
      <c r="D29" s="16"/>
      <c r="E29" s="16"/>
      <c r="F29" s="16"/>
      <c r="G29" s="16"/>
      <c r="H29" s="16"/>
      <c r="I29" s="16"/>
      <c r="J29" s="16"/>
    </row>
    <row r="30" spans="1:10" ht="13.5" thickBot="1">
      <c r="A30" s="16"/>
      <c r="B30" s="16"/>
      <c r="C30" s="16"/>
      <c r="D30" s="16"/>
      <c r="E30" s="236" t="s">
        <v>90</v>
      </c>
      <c r="F30" s="237"/>
      <c r="G30" s="236" t="s">
        <v>78</v>
      </c>
      <c r="H30" s="240"/>
      <c r="I30" s="240"/>
      <c r="J30" s="241"/>
    </row>
    <row r="31" spans="1:10" ht="13.5" thickBot="1">
      <c r="A31" s="59" t="s">
        <v>91</v>
      </c>
      <c r="B31" s="60" t="s">
        <v>92</v>
      </c>
      <c r="C31" s="61" t="s">
        <v>42</v>
      </c>
      <c r="D31" s="16"/>
      <c r="E31" s="238"/>
      <c r="F31" s="239"/>
      <c r="G31" s="62" t="s">
        <v>93</v>
      </c>
      <c r="H31" s="63" t="s">
        <v>94</v>
      </c>
      <c r="I31" s="63" t="s">
        <v>95</v>
      </c>
      <c r="J31" s="64" t="s">
        <v>96</v>
      </c>
    </row>
    <row r="32" spans="1:10" ht="22.5">
      <c r="A32" s="34" t="s">
        <v>97</v>
      </c>
      <c r="B32" s="35">
        <v>100</v>
      </c>
      <c r="C32" s="36" t="s">
        <v>98</v>
      </c>
      <c r="D32" s="16"/>
      <c r="E32" s="242" t="s">
        <v>91</v>
      </c>
      <c r="F32" s="65">
        <v>100</v>
      </c>
      <c r="G32" s="66" t="s">
        <v>99</v>
      </c>
      <c r="H32" s="67" t="s">
        <v>100</v>
      </c>
      <c r="I32" s="67" t="s">
        <v>101</v>
      </c>
      <c r="J32" s="68" t="s">
        <v>102</v>
      </c>
    </row>
    <row r="33" spans="1:10" ht="34.5" customHeight="1">
      <c r="A33" s="27" t="s">
        <v>103</v>
      </c>
      <c r="B33" s="28">
        <v>60</v>
      </c>
      <c r="C33" s="29" t="s">
        <v>104</v>
      </c>
      <c r="D33" s="16"/>
      <c r="E33" s="243"/>
      <c r="F33" s="69">
        <v>60</v>
      </c>
      <c r="G33" s="70" t="s">
        <v>105</v>
      </c>
      <c r="H33" s="71" t="s">
        <v>106</v>
      </c>
      <c r="I33" s="72" t="s">
        <v>107</v>
      </c>
      <c r="J33" s="73" t="s">
        <v>108</v>
      </c>
    </row>
    <row r="34" spans="1:10" ht="33.75" customHeight="1">
      <c r="A34" s="27" t="s">
        <v>109</v>
      </c>
      <c r="B34" s="28">
        <v>25</v>
      </c>
      <c r="C34" s="29" t="s">
        <v>110</v>
      </c>
      <c r="D34" s="16"/>
      <c r="E34" s="243"/>
      <c r="F34" s="74">
        <v>25</v>
      </c>
      <c r="G34" s="75" t="s">
        <v>111</v>
      </c>
      <c r="H34" s="72" t="s">
        <v>112</v>
      </c>
      <c r="I34" s="72" t="s">
        <v>113</v>
      </c>
      <c r="J34" s="76" t="s">
        <v>114</v>
      </c>
    </row>
    <row r="35" spans="1:10" ht="33" customHeight="1" thickBot="1">
      <c r="A35" s="30" t="s">
        <v>115</v>
      </c>
      <c r="B35" s="31">
        <v>10</v>
      </c>
      <c r="C35" s="32" t="s">
        <v>116</v>
      </c>
      <c r="D35" s="16"/>
      <c r="E35" s="244"/>
      <c r="F35" s="77">
        <v>10</v>
      </c>
      <c r="G35" s="78" t="s">
        <v>117</v>
      </c>
      <c r="H35" s="79" t="s">
        <v>118</v>
      </c>
      <c r="I35" s="80" t="s">
        <v>119</v>
      </c>
      <c r="J35" s="81" t="s">
        <v>120</v>
      </c>
    </row>
    <row r="36" spans="1:10" ht="13.5" thickBot="1">
      <c r="A36" s="233" t="s">
        <v>121</v>
      </c>
      <c r="B36" s="234"/>
      <c r="C36" s="235"/>
      <c r="D36" s="16"/>
      <c r="E36" s="245" t="s">
        <v>122</v>
      </c>
      <c r="F36" s="246"/>
      <c r="G36" s="246"/>
      <c r="H36" s="246"/>
      <c r="I36" s="246"/>
      <c r="J36" s="247"/>
    </row>
    <row r="37" spans="1:10">
      <c r="A37" s="16"/>
      <c r="B37" s="16"/>
      <c r="C37" s="16"/>
      <c r="D37" s="16"/>
      <c r="E37" s="16"/>
      <c r="F37" s="16"/>
      <c r="G37" s="16"/>
      <c r="H37" s="16"/>
      <c r="I37" s="16"/>
      <c r="J37" s="16"/>
    </row>
    <row r="38" spans="1:10">
      <c r="A38" s="223" t="s">
        <v>123</v>
      </c>
      <c r="B38" s="223"/>
      <c r="C38" s="223"/>
      <c r="D38" s="16"/>
      <c r="E38" s="16"/>
      <c r="F38" s="16"/>
      <c r="G38" s="16"/>
      <c r="H38" s="16"/>
      <c r="I38" s="16"/>
      <c r="J38" s="16"/>
    </row>
    <row r="39" spans="1:10" ht="13.5" thickBot="1">
      <c r="A39" s="16"/>
      <c r="B39" s="16"/>
      <c r="C39" s="16"/>
      <c r="D39" s="16"/>
      <c r="E39" s="16"/>
      <c r="F39" s="16"/>
      <c r="G39" s="16"/>
      <c r="H39" s="16"/>
      <c r="I39" s="16"/>
      <c r="J39" s="16"/>
    </row>
    <row r="40" spans="1:10" ht="13.5" thickBot="1">
      <c r="A40" s="59" t="s">
        <v>124</v>
      </c>
      <c r="B40" s="60" t="s">
        <v>125</v>
      </c>
      <c r="C40" s="61" t="s">
        <v>42</v>
      </c>
      <c r="D40" s="16"/>
      <c r="E40" s="16"/>
      <c r="F40" s="16"/>
      <c r="G40" s="16"/>
      <c r="H40" s="16"/>
      <c r="I40" s="16"/>
      <c r="J40" s="16"/>
    </row>
    <row r="41" spans="1:10" ht="36" customHeight="1">
      <c r="A41" s="82" t="s">
        <v>126</v>
      </c>
      <c r="B41" s="24" t="s">
        <v>127</v>
      </c>
      <c r="C41" s="25" t="s">
        <v>128</v>
      </c>
      <c r="D41" s="16"/>
      <c r="E41" s="16"/>
      <c r="F41" s="16"/>
      <c r="G41" s="16"/>
      <c r="H41" s="16"/>
      <c r="I41" s="16"/>
      <c r="J41" s="16"/>
    </row>
    <row r="42" spans="1:10" ht="24.75" customHeight="1">
      <c r="A42" s="83" t="s">
        <v>129</v>
      </c>
      <c r="B42" s="28" t="s">
        <v>130</v>
      </c>
      <c r="C42" s="29" t="s">
        <v>131</v>
      </c>
      <c r="D42" s="16"/>
      <c r="E42" s="16"/>
      <c r="F42" s="16"/>
      <c r="G42" s="16"/>
      <c r="H42" s="16"/>
      <c r="I42" s="16"/>
      <c r="J42" s="16"/>
    </row>
    <row r="43" spans="1:10" ht="30.75" customHeight="1">
      <c r="A43" s="83" t="s">
        <v>132</v>
      </c>
      <c r="B43" s="28" t="s">
        <v>133</v>
      </c>
      <c r="C43" s="29" t="s">
        <v>134</v>
      </c>
      <c r="D43" s="16"/>
      <c r="E43" s="16"/>
      <c r="F43" s="16"/>
      <c r="G43" s="16"/>
      <c r="H43" s="16"/>
      <c r="I43" s="16"/>
      <c r="J43" s="16"/>
    </row>
    <row r="44" spans="1:10" ht="35.25" customHeight="1" thickBot="1">
      <c r="A44" s="84" t="s">
        <v>135</v>
      </c>
      <c r="B44" s="31">
        <v>20</v>
      </c>
      <c r="C44" s="32" t="s">
        <v>136</v>
      </c>
      <c r="D44" s="16"/>
      <c r="E44" s="16"/>
      <c r="F44" s="16"/>
      <c r="G44" s="16"/>
      <c r="H44" s="16"/>
      <c r="I44" s="16"/>
      <c r="J44" s="16"/>
    </row>
    <row r="45" spans="1:10">
      <c r="A45" s="16"/>
      <c r="B45" s="16"/>
      <c r="C45" s="16"/>
      <c r="D45" s="16"/>
      <c r="E45" s="16"/>
      <c r="F45" s="16"/>
      <c r="G45" s="16"/>
      <c r="H45" s="16"/>
      <c r="I45" s="16"/>
      <c r="J45" s="16"/>
    </row>
    <row r="46" spans="1:10">
      <c r="A46" s="223" t="s">
        <v>137</v>
      </c>
      <c r="B46" s="223"/>
      <c r="C46" s="223"/>
      <c r="D46" s="16"/>
      <c r="E46" s="16"/>
      <c r="F46" s="16"/>
      <c r="G46" s="16"/>
      <c r="H46" s="16"/>
      <c r="I46" s="16"/>
      <c r="J46" s="16"/>
    </row>
    <row r="47" spans="1:10" ht="13.5" thickBot="1">
      <c r="A47" s="16"/>
      <c r="B47" s="16"/>
      <c r="C47" s="16"/>
      <c r="D47" s="16"/>
      <c r="E47" s="16"/>
      <c r="F47" s="16"/>
      <c r="G47" s="16"/>
      <c r="H47" s="16"/>
      <c r="I47" s="16"/>
      <c r="J47" s="16"/>
    </row>
    <row r="48" spans="1:10" ht="13.5" thickBot="1">
      <c r="A48" s="59" t="s">
        <v>124</v>
      </c>
      <c r="B48" s="230" t="s">
        <v>42</v>
      </c>
      <c r="C48" s="231"/>
      <c r="D48" s="16"/>
      <c r="E48" s="16"/>
      <c r="F48" s="16"/>
      <c r="G48" s="16"/>
      <c r="H48" s="16"/>
      <c r="I48" s="16"/>
      <c r="J48" s="16"/>
    </row>
    <row r="49" spans="1:10" ht="27.75" customHeight="1">
      <c r="A49" s="82" t="s">
        <v>126</v>
      </c>
      <c r="B49" s="35" t="s">
        <v>138</v>
      </c>
      <c r="C49" s="36" t="s">
        <v>139</v>
      </c>
      <c r="D49" s="16"/>
      <c r="E49" s="16"/>
      <c r="F49" s="16"/>
      <c r="G49" s="16"/>
      <c r="H49" s="16"/>
      <c r="I49" s="16"/>
      <c r="J49" s="16"/>
    </row>
    <row r="50" spans="1:10" ht="48" customHeight="1">
      <c r="A50" s="83" t="s">
        <v>129</v>
      </c>
      <c r="B50" s="85" t="s">
        <v>140</v>
      </c>
      <c r="C50" s="42" t="s">
        <v>141</v>
      </c>
      <c r="D50" s="16"/>
      <c r="E50" s="16"/>
      <c r="F50" s="16"/>
      <c r="G50" s="16"/>
      <c r="H50" s="16"/>
      <c r="I50" s="16"/>
      <c r="J50" s="16"/>
    </row>
    <row r="51" spans="1:10" ht="24" customHeight="1">
      <c r="A51" s="83" t="s">
        <v>132</v>
      </c>
      <c r="B51" s="41" t="s">
        <v>142</v>
      </c>
      <c r="C51" s="42" t="s">
        <v>143</v>
      </c>
      <c r="D51" s="16"/>
      <c r="E51" s="16"/>
      <c r="F51" s="16"/>
      <c r="G51" s="16"/>
      <c r="H51" s="16"/>
      <c r="I51" s="16"/>
      <c r="J51" s="16"/>
    </row>
    <row r="52" spans="1:10" ht="27.75" customHeight="1" thickBot="1">
      <c r="A52" s="84" t="s">
        <v>135</v>
      </c>
      <c r="B52" s="53" t="s">
        <v>144</v>
      </c>
      <c r="C52" s="54" t="s">
        <v>145</v>
      </c>
      <c r="D52" s="16"/>
      <c r="E52" s="16"/>
      <c r="F52" s="16"/>
      <c r="G52" s="16"/>
      <c r="H52" s="16"/>
      <c r="I52" s="16"/>
      <c r="J52" s="16"/>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15" customWidth="1"/>
    <col min="2" max="2" width="15.28515625" style="15" customWidth="1"/>
    <col min="3" max="3" width="23.140625" style="15" customWidth="1"/>
    <col min="4" max="4" width="17.85546875" style="15" customWidth="1"/>
    <col min="5" max="5" width="35" style="15" customWidth="1"/>
    <col min="6" max="6" width="21.7109375" style="15" customWidth="1"/>
    <col min="7" max="7" width="31.7109375" style="15" customWidth="1"/>
    <col min="8" max="8" width="18.7109375" style="15" customWidth="1"/>
    <col min="9" max="256" width="30.5703125" style="15"/>
    <col min="257" max="257" width="4.42578125" style="15" customWidth="1"/>
    <col min="258" max="258" width="15.28515625" style="15" customWidth="1"/>
    <col min="259" max="259" width="23.140625" style="15" customWidth="1"/>
    <col min="260" max="260" width="17.85546875" style="15" customWidth="1"/>
    <col min="261" max="261" width="35" style="15" customWidth="1"/>
    <col min="262" max="262" width="21.7109375" style="15" customWidth="1"/>
    <col min="263" max="263" width="31.7109375" style="15" customWidth="1"/>
    <col min="264" max="264" width="18.7109375" style="15" customWidth="1"/>
    <col min="265" max="512" width="30.5703125" style="15"/>
    <col min="513" max="513" width="4.42578125" style="15" customWidth="1"/>
    <col min="514" max="514" width="15.28515625" style="15" customWidth="1"/>
    <col min="515" max="515" width="23.140625" style="15" customWidth="1"/>
    <col min="516" max="516" width="17.85546875" style="15" customWidth="1"/>
    <col min="517" max="517" width="35" style="15" customWidth="1"/>
    <col min="518" max="518" width="21.7109375" style="15" customWidth="1"/>
    <col min="519" max="519" width="31.7109375" style="15" customWidth="1"/>
    <col min="520" max="520" width="18.7109375" style="15" customWidth="1"/>
    <col min="521" max="768" width="30.5703125" style="15"/>
    <col min="769" max="769" width="4.42578125" style="15" customWidth="1"/>
    <col min="770" max="770" width="15.28515625" style="15" customWidth="1"/>
    <col min="771" max="771" width="23.140625" style="15" customWidth="1"/>
    <col min="772" max="772" width="17.85546875" style="15" customWidth="1"/>
    <col min="773" max="773" width="35" style="15" customWidth="1"/>
    <col min="774" max="774" width="21.7109375" style="15" customWidth="1"/>
    <col min="775" max="775" width="31.7109375" style="15" customWidth="1"/>
    <col min="776" max="776" width="18.7109375" style="15" customWidth="1"/>
    <col min="777" max="1024" width="30.5703125" style="15"/>
    <col min="1025" max="1025" width="4.42578125" style="15" customWidth="1"/>
    <col min="1026" max="1026" width="15.28515625" style="15" customWidth="1"/>
    <col min="1027" max="1027" width="23.140625" style="15" customWidth="1"/>
    <col min="1028" max="1028" width="17.85546875" style="15" customWidth="1"/>
    <col min="1029" max="1029" width="35" style="15" customWidth="1"/>
    <col min="1030" max="1030" width="21.7109375" style="15" customWidth="1"/>
    <col min="1031" max="1031" width="31.7109375" style="15" customWidth="1"/>
    <col min="1032" max="1032" width="18.7109375" style="15" customWidth="1"/>
    <col min="1033" max="1280" width="30.5703125" style="15"/>
    <col min="1281" max="1281" width="4.42578125" style="15" customWidth="1"/>
    <col min="1282" max="1282" width="15.28515625" style="15" customWidth="1"/>
    <col min="1283" max="1283" width="23.140625" style="15" customWidth="1"/>
    <col min="1284" max="1284" width="17.85546875" style="15" customWidth="1"/>
    <col min="1285" max="1285" width="35" style="15" customWidth="1"/>
    <col min="1286" max="1286" width="21.7109375" style="15" customWidth="1"/>
    <col min="1287" max="1287" width="31.7109375" style="15" customWidth="1"/>
    <col min="1288" max="1288" width="18.7109375" style="15" customWidth="1"/>
    <col min="1289" max="1536" width="30.5703125" style="15"/>
    <col min="1537" max="1537" width="4.42578125" style="15" customWidth="1"/>
    <col min="1538" max="1538" width="15.28515625" style="15" customWidth="1"/>
    <col min="1539" max="1539" width="23.140625" style="15" customWidth="1"/>
    <col min="1540" max="1540" width="17.85546875" style="15" customWidth="1"/>
    <col min="1541" max="1541" width="35" style="15" customWidth="1"/>
    <col min="1542" max="1542" width="21.7109375" style="15" customWidth="1"/>
    <col min="1543" max="1543" width="31.7109375" style="15" customWidth="1"/>
    <col min="1544" max="1544" width="18.7109375" style="15" customWidth="1"/>
    <col min="1545" max="1792" width="30.5703125" style="15"/>
    <col min="1793" max="1793" width="4.42578125" style="15" customWidth="1"/>
    <col min="1794" max="1794" width="15.28515625" style="15" customWidth="1"/>
    <col min="1795" max="1795" width="23.140625" style="15" customWidth="1"/>
    <col min="1796" max="1796" width="17.85546875" style="15" customWidth="1"/>
    <col min="1797" max="1797" width="35" style="15" customWidth="1"/>
    <col min="1798" max="1798" width="21.7109375" style="15" customWidth="1"/>
    <col min="1799" max="1799" width="31.7109375" style="15" customWidth="1"/>
    <col min="1800" max="1800" width="18.7109375" style="15" customWidth="1"/>
    <col min="1801" max="2048" width="30.5703125" style="15"/>
    <col min="2049" max="2049" width="4.42578125" style="15" customWidth="1"/>
    <col min="2050" max="2050" width="15.28515625" style="15" customWidth="1"/>
    <col min="2051" max="2051" width="23.140625" style="15" customWidth="1"/>
    <col min="2052" max="2052" width="17.85546875" style="15" customWidth="1"/>
    <col min="2053" max="2053" width="35" style="15" customWidth="1"/>
    <col min="2054" max="2054" width="21.7109375" style="15" customWidth="1"/>
    <col min="2055" max="2055" width="31.7109375" style="15" customWidth="1"/>
    <col min="2056" max="2056" width="18.7109375" style="15" customWidth="1"/>
    <col min="2057" max="2304" width="30.5703125" style="15"/>
    <col min="2305" max="2305" width="4.42578125" style="15" customWidth="1"/>
    <col min="2306" max="2306" width="15.28515625" style="15" customWidth="1"/>
    <col min="2307" max="2307" width="23.140625" style="15" customWidth="1"/>
    <col min="2308" max="2308" width="17.85546875" style="15" customWidth="1"/>
    <col min="2309" max="2309" width="35" style="15" customWidth="1"/>
    <col min="2310" max="2310" width="21.7109375" style="15" customWidth="1"/>
    <col min="2311" max="2311" width="31.7109375" style="15" customWidth="1"/>
    <col min="2312" max="2312" width="18.7109375" style="15" customWidth="1"/>
    <col min="2313" max="2560" width="30.5703125" style="15"/>
    <col min="2561" max="2561" width="4.42578125" style="15" customWidth="1"/>
    <col min="2562" max="2562" width="15.28515625" style="15" customWidth="1"/>
    <col min="2563" max="2563" width="23.140625" style="15" customWidth="1"/>
    <col min="2564" max="2564" width="17.85546875" style="15" customWidth="1"/>
    <col min="2565" max="2565" width="35" style="15" customWidth="1"/>
    <col min="2566" max="2566" width="21.7109375" style="15" customWidth="1"/>
    <col min="2567" max="2567" width="31.7109375" style="15" customWidth="1"/>
    <col min="2568" max="2568" width="18.7109375" style="15" customWidth="1"/>
    <col min="2569" max="2816" width="30.5703125" style="15"/>
    <col min="2817" max="2817" width="4.42578125" style="15" customWidth="1"/>
    <col min="2818" max="2818" width="15.28515625" style="15" customWidth="1"/>
    <col min="2819" max="2819" width="23.140625" style="15" customWidth="1"/>
    <col min="2820" max="2820" width="17.85546875" style="15" customWidth="1"/>
    <col min="2821" max="2821" width="35" style="15" customWidth="1"/>
    <col min="2822" max="2822" width="21.7109375" style="15" customWidth="1"/>
    <col min="2823" max="2823" width="31.7109375" style="15" customWidth="1"/>
    <col min="2824" max="2824" width="18.7109375" style="15" customWidth="1"/>
    <col min="2825" max="3072" width="30.5703125" style="15"/>
    <col min="3073" max="3073" width="4.42578125" style="15" customWidth="1"/>
    <col min="3074" max="3074" width="15.28515625" style="15" customWidth="1"/>
    <col min="3075" max="3075" width="23.140625" style="15" customWidth="1"/>
    <col min="3076" max="3076" width="17.85546875" style="15" customWidth="1"/>
    <col min="3077" max="3077" width="35" style="15" customWidth="1"/>
    <col min="3078" max="3078" width="21.7109375" style="15" customWidth="1"/>
    <col min="3079" max="3079" width="31.7109375" style="15" customWidth="1"/>
    <col min="3080" max="3080" width="18.7109375" style="15" customWidth="1"/>
    <col min="3081" max="3328" width="30.5703125" style="15"/>
    <col min="3329" max="3329" width="4.42578125" style="15" customWidth="1"/>
    <col min="3330" max="3330" width="15.28515625" style="15" customWidth="1"/>
    <col min="3331" max="3331" width="23.140625" style="15" customWidth="1"/>
    <col min="3332" max="3332" width="17.85546875" style="15" customWidth="1"/>
    <col min="3333" max="3333" width="35" style="15" customWidth="1"/>
    <col min="3334" max="3334" width="21.7109375" style="15" customWidth="1"/>
    <col min="3335" max="3335" width="31.7109375" style="15" customWidth="1"/>
    <col min="3336" max="3336" width="18.7109375" style="15" customWidth="1"/>
    <col min="3337" max="3584" width="30.5703125" style="15"/>
    <col min="3585" max="3585" width="4.42578125" style="15" customWidth="1"/>
    <col min="3586" max="3586" width="15.28515625" style="15" customWidth="1"/>
    <col min="3587" max="3587" width="23.140625" style="15" customWidth="1"/>
    <col min="3588" max="3588" width="17.85546875" style="15" customWidth="1"/>
    <col min="3589" max="3589" width="35" style="15" customWidth="1"/>
    <col min="3590" max="3590" width="21.7109375" style="15" customWidth="1"/>
    <col min="3591" max="3591" width="31.7109375" style="15" customWidth="1"/>
    <col min="3592" max="3592" width="18.7109375" style="15" customWidth="1"/>
    <col min="3593" max="3840" width="30.5703125" style="15"/>
    <col min="3841" max="3841" width="4.42578125" style="15" customWidth="1"/>
    <col min="3842" max="3842" width="15.28515625" style="15" customWidth="1"/>
    <col min="3843" max="3843" width="23.140625" style="15" customWidth="1"/>
    <col min="3844" max="3844" width="17.85546875" style="15" customWidth="1"/>
    <col min="3845" max="3845" width="35" style="15" customWidth="1"/>
    <col min="3846" max="3846" width="21.7109375" style="15" customWidth="1"/>
    <col min="3847" max="3847" width="31.7109375" style="15" customWidth="1"/>
    <col min="3848" max="3848" width="18.7109375" style="15" customWidth="1"/>
    <col min="3849" max="4096" width="30.5703125" style="15"/>
    <col min="4097" max="4097" width="4.42578125" style="15" customWidth="1"/>
    <col min="4098" max="4098" width="15.28515625" style="15" customWidth="1"/>
    <col min="4099" max="4099" width="23.140625" style="15" customWidth="1"/>
    <col min="4100" max="4100" width="17.85546875" style="15" customWidth="1"/>
    <col min="4101" max="4101" width="35" style="15" customWidth="1"/>
    <col min="4102" max="4102" width="21.7109375" style="15" customWidth="1"/>
    <col min="4103" max="4103" width="31.7109375" style="15" customWidth="1"/>
    <col min="4104" max="4104" width="18.7109375" style="15" customWidth="1"/>
    <col min="4105" max="4352" width="30.5703125" style="15"/>
    <col min="4353" max="4353" width="4.42578125" style="15" customWidth="1"/>
    <col min="4354" max="4354" width="15.28515625" style="15" customWidth="1"/>
    <col min="4355" max="4355" width="23.140625" style="15" customWidth="1"/>
    <col min="4356" max="4356" width="17.85546875" style="15" customWidth="1"/>
    <col min="4357" max="4357" width="35" style="15" customWidth="1"/>
    <col min="4358" max="4358" width="21.7109375" style="15" customWidth="1"/>
    <col min="4359" max="4359" width="31.7109375" style="15" customWidth="1"/>
    <col min="4360" max="4360" width="18.7109375" style="15" customWidth="1"/>
    <col min="4361" max="4608" width="30.5703125" style="15"/>
    <col min="4609" max="4609" width="4.42578125" style="15" customWidth="1"/>
    <col min="4610" max="4610" width="15.28515625" style="15" customWidth="1"/>
    <col min="4611" max="4611" width="23.140625" style="15" customWidth="1"/>
    <col min="4612" max="4612" width="17.85546875" style="15" customWidth="1"/>
    <col min="4613" max="4613" width="35" style="15" customWidth="1"/>
    <col min="4614" max="4614" width="21.7109375" style="15" customWidth="1"/>
    <col min="4615" max="4615" width="31.7109375" style="15" customWidth="1"/>
    <col min="4616" max="4616" width="18.7109375" style="15" customWidth="1"/>
    <col min="4617" max="4864" width="30.5703125" style="15"/>
    <col min="4865" max="4865" width="4.42578125" style="15" customWidth="1"/>
    <col min="4866" max="4866" width="15.28515625" style="15" customWidth="1"/>
    <col min="4867" max="4867" width="23.140625" style="15" customWidth="1"/>
    <col min="4868" max="4868" width="17.85546875" style="15" customWidth="1"/>
    <col min="4869" max="4869" width="35" style="15" customWidth="1"/>
    <col min="4870" max="4870" width="21.7109375" style="15" customWidth="1"/>
    <col min="4871" max="4871" width="31.7109375" style="15" customWidth="1"/>
    <col min="4872" max="4872" width="18.7109375" style="15" customWidth="1"/>
    <col min="4873" max="5120" width="30.5703125" style="15"/>
    <col min="5121" max="5121" width="4.42578125" style="15" customWidth="1"/>
    <col min="5122" max="5122" width="15.28515625" style="15" customWidth="1"/>
    <col min="5123" max="5123" width="23.140625" style="15" customWidth="1"/>
    <col min="5124" max="5124" width="17.85546875" style="15" customWidth="1"/>
    <col min="5125" max="5125" width="35" style="15" customWidth="1"/>
    <col min="5126" max="5126" width="21.7109375" style="15" customWidth="1"/>
    <col min="5127" max="5127" width="31.7109375" style="15" customWidth="1"/>
    <col min="5128" max="5128" width="18.7109375" style="15" customWidth="1"/>
    <col min="5129" max="5376" width="30.5703125" style="15"/>
    <col min="5377" max="5377" width="4.42578125" style="15" customWidth="1"/>
    <col min="5378" max="5378" width="15.28515625" style="15" customWidth="1"/>
    <col min="5379" max="5379" width="23.140625" style="15" customWidth="1"/>
    <col min="5380" max="5380" width="17.85546875" style="15" customWidth="1"/>
    <col min="5381" max="5381" width="35" style="15" customWidth="1"/>
    <col min="5382" max="5382" width="21.7109375" style="15" customWidth="1"/>
    <col min="5383" max="5383" width="31.7109375" style="15" customWidth="1"/>
    <col min="5384" max="5384" width="18.7109375" style="15" customWidth="1"/>
    <col min="5385" max="5632" width="30.5703125" style="15"/>
    <col min="5633" max="5633" width="4.42578125" style="15" customWidth="1"/>
    <col min="5634" max="5634" width="15.28515625" style="15" customWidth="1"/>
    <col min="5635" max="5635" width="23.140625" style="15" customWidth="1"/>
    <col min="5636" max="5636" width="17.85546875" style="15" customWidth="1"/>
    <col min="5637" max="5637" width="35" style="15" customWidth="1"/>
    <col min="5638" max="5638" width="21.7109375" style="15" customWidth="1"/>
    <col min="5639" max="5639" width="31.7109375" style="15" customWidth="1"/>
    <col min="5640" max="5640" width="18.7109375" style="15" customWidth="1"/>
    <col min="5641" max="5888" width="30.5703125" style="15"/>
    <col min="5889" max="5889" width="4.42578125" style="15" customWidth="1"/>
    <col min="5890" max="5890" width="15.28515625" style="15" customWidth="1"/>
    <col min="5891" max="5891" width="23.140625" style="15" customWidth="1"/>
    <col min="5892" max="5892" width="17.85546875" style="15" customWidth="1"/>
    <col min="5893" max="5893" width="35" style="15" customWidth="1"/>
    <col min="5894" max="5894" width="21.7109375" style="15" customWidth="1"/>
    <col min="5895" max="5895" width="31.7109375" style="15" customWidth="1"/>
    <col min="5896" max="5896" width="18.7109375" style="15" customWidth="1"/>
    <col min="5897" max="6144" width="30.5703125" style="15"/>
    <col min="6145" max="6145" width="4.42578125" style="15" customWidth="1"/>
    <col min="6146" max="6146" width="15.28515625" style="15" customWidth="1"/>
    <col min="6147" max="6147" width="23.140625" style="15" customWidth="1"/>
    <col min="6148" max="6148" width="17.85546875" style="15" customWidth="1"/>
    <col min="6149" max="6149" width="35" style="15" customWidth="1"/>
    <col min="6150" max="6150" width="21.7109375" style="15" customWidth="1"/>
    <col min="6151" max="6151" width="31.7109375" style="15" customWidth="1"/>
    <col min="6152" max="6152" width="18.7109375" style="15" customWidth="1"/>
    <col min="6153" max="6400" width="30.5703125" style="15"/>
    <col min="6401" max="6401" width="4.42578125" style="15" customWidth="1"/>
    <col min="6402" max="6402" width="15.28515625" style="15" customWidth="1"/>
    <col min="6403" max="6403" width="23.140625" style="15" customWidth="1"/>
    <col min="6404" max="6404" width="17.85546875" style="15" customWidth="1"/>
    <col min="6405" max="6405" width="35" style="15" customWidth="1"/>
    <col min="6406" max="6406" width="21.7109375" style="15" customWidth="1"/>
    <col min="6407" max="6407" width="31.7109375" style="15" customWidth="1"/>
    <col min="6408" max="6408" width="18.7109375" style="15" customWidth="1"/>
    <col min="6409" max="6656" width="30.5703125" style="15"/>
    <col min="6657" max="6657" width="4.42578125" style="15" customWidth="1"/>
    <col min="6658" max="6658" width="15.28515625" style="15" customWidth="1"/>
    <col min="6659" max="6659" width="23.140625" style="15" customWidth="1"/>
    <col min="6660" max="6660" width="17.85546875" style="15" customWidth="1"/>
    <col min="6661" max="6661" width="35" style="15" customWidth="1"/>
    <col min="6662" max="6662" width="21.7109375" style="15" customWidth="1"/>
    <col min="6663" max="6663" width="31.7109375" style="15" customWidth="1"/>
    <col min="6664" max="6664" width="18.7109375" style="15" customWidth="1"/>
    <col min="6665" max="6912" width="30.5703125" style="15"/>
    <col min="6913" max="6913" width="4.42578125" style="15" customWidth="1"/>
    <col min="6914" max="6914" width="15.28515625" style="15" customWidth="1"/>
    <col min="6915" max="6915" width="23.140625" style="15" customWidth="1"/>
    <col min="6916" max="6916" width="17.85546875" style="15" customWidth="1"/>
    <col min="6917" max="6917" width="35" style="15" customWidth="1"/>
    <col min="6918" max="6918" width="21.7109375" style="15" customWidth="1"/>
    <col min="6919" max="6919" width="31.7109375" style="15" customWidth="1"/>
    <col min="6920" max="6920" width="18.7109375" style="15" customWidth="1"/>
    <col min="6921" max="7168" width="30.5703125" style="15"/>
    <col min="7169" max="7169" width="4.42578125" style="15" customWidth="1"/>
    <col min="7170" max="7170" width="15.28515625" style="15" customWidth="1"/>
    <col min="7171" max="7171" width="23.140625" style="15" customWidth="1"/>
    <col min="7172" max="7172" width="17.85546875" style="15" customWidth="1"/>
    <col min="7173" max="7173" width="35" style="15" customWidth="1"/>
    <col min="7174" max="7174" width="21.7109375" style="15" customWidth="1"/>
    <col min="7175" max="7175" width="31.7109375" style="15" customWidth="1"/>
    <col min="7176" max="7176" width="18.7109375" style="15" customWidth="1"/>
    <col min="7177" max="7424" width="30.5703125" style="15"/>
    <col min="7425" max="7425" width="4.42578125" style="15" customWidth="1"/>
    <col min="7426" max="7426" width="15.28515625" style="15" customWidth="1"/>
    <col min="7427" max="7427" width="23.140625" style="15" customWidth="1"/>
    <col min="7428" max="7428" width="17.85546875" style="15" customWidth="1"/>
    <col min="7429" max="7429" width="35" style="15" customWidth="1"/>
    <col min="7430" max="7430" width="21.7109375" style="15" customWidth="1"/>
    <col min="7431" max="7431" width="31.7109375" style="15" customWidth="1"/>
    <col min="7432" max="7432" width="18.7109375" style="15" customWidth="1"/>
    <col min="7433" max="7680" width="30.5703125" style="15"/>
    <col min="7681" max="7681" width="4.42578125" style="15" customWidth="1"/>
    <col min="7682" max="7682" width="15.28515625" style="15" customWidth="1"/>
    <col min="7683" max="7683" width="23.140625" style="15" customWidth="1"/>
    <col min="7684" max="7684" width="17.85546875" style="15" customWidth="1"/>
    <col min="7685" max="7685" width="35" style="15" customWidth="1"/>
    <col min="7686" max="7686" width="21.7109375" style="15" customWidth="1"/>
    <col min="7687" max="7687" width="31.7109375" style="15" customWidth="1"/>
    <col min="7688" max="7688" width="18.7109375" style="15" customWidth="1"/>
    <col min="7689" max="7936" width="30.5703125" style="15"/>
    <col min="7937" max="7937" width="4.42578125" style="15" customWidth="1"/>
    <col min="7938" max="7938" width="15.28515625" style="15" customWidth="1"/>
    <col min="7939" max="7939" width="23.140625" style="15" customWidth="1"/>
    <col min="7940" max="7940" width="17.85546875" style="15" customWidth="1"/>
    <col min="7941" max="7941" width="35" style="15" customWidth="1"/>
    <col min="7942" max="7942" width="21.7109375" style="15" customWidth="1"/>
    <col min="7943" max="7943" width="31.7109375" style="15" customWidth="1"/>
    <col min="7944" max="7944" width="18.7109375" style="15" customWidth="1"/>
    <col min="7945" max="8192" width="30.5703125" style="15"/>
    <col min="8193" max="8193" width="4.42578125" style="15" customWidth="1"/>
    <col min="8194" max="8194" width="15.28515625" style="15" customWidth="1"/>
    <col min="8195" max="8195" width="23.140625" style="15" customWidth="1"/>
    <col min="8196" max="8196" width="17.85546875" style="15" customWidth="1"/>
    <col min="8197" max="8197" width="35" style="15" customWidth="1"/>
    <col min="8198" max="8198" width="21.7109375" style="15" customWidth="1"/>
    <col min="8199" max="8199" width="31.7109375" style="15" customWidth="1"/>
    <col min="8200" max="8200" width="18.7109375" style="15" customWidth="1"/>
    <col min="8201" max="8448" width="30.5703125" style="15"/>
    <col min="8449" max="8449" width="4.42578125" style="15" customWidth="1"/>
    <col min="8450" max="8450" width="15.28515625" style="15" customWidth="1"/>
    <col min="8451" max="8451" width="23.140625" style="15" customWidth="1"/>
    <col min="8452" max="8452" width="17.85546875" style="15" customWidth="1"/>
    <col min="8453" max="8453" width="35" style="15" customWidth="1"/>
    <col min="8454" max="8454" width="21.7109375" style="15" customWidth="1"/>
    <col min="8455" max="8455" width="31.7109375" style="15" customWidth="1"/>
    <col min="8456" max="8456" width="18.7109375" style="15" customWidth="1"/>
    <col min="8457" max="8704" width="30.5703125" style="15"/>
    <col min="8705" max="8705" width="4.42578125" style="15" customWidth="1"/>
    <col min="8706" max="8706" width="15.28515625" style="15" customWidth="1"/>
    <col min="8707" max="8707" width="23.140625" style="15" customWidth="1"/>
    <col min="8708" max="8708" width="17.85546875" style="15" customWidth="1"/>
    <col min="8709" max="8709" width="35" style="15" customWidth="1"/>
    <col min="8710" max="8710" width="21.7109375" style="15" customWidth="1"/>
    <col min="8711" max="8711" width="31.7109375" style="15" customWidth="1"/>
    <col min="8712" max="8712" width="18.7109375" style="15" customWidth="1"/>
    <col min="8713" max="8960" width="30.5703125" style="15"/>
    <col min="8961" max="8961" width="4.42578125" style="15" customWidth="1"/>
    <col min="8962" max="8962" width="15.28515625" style="15" customWidth="1"/>
    <col min="8963" max="8963" width="23.140625" style="15" customWidth="1"/>
    <col min="8964" max="8964" width="17.85546875" style="15" customWidth="1"/>
    <col min="8965" max="8965" width="35" style="15" customWidth="1"/>
    <col min="8966" max="8966" width="21.7109375" style="15" customWidth="1"/>
    <col min="8967" max="8967" width="31.7109375" style="15" customWidth="1"/>
    <col min="8968" max="8968" width="18.7109375" style="15" customWidth="1"/>
    <col min="8969" max="9216" width="30.5703125" style="15"/>
    <col min="9217" max="9217" width="4.42578125" style="15" customWidth="1"/>
    <col min="9218" max="9218" width="15.28515625" style="15" customWidth="1"/>
    <col min="9219" max="9219" width="23.140625" style="15" customWidth="1"/>
    <col min="9220" max="9220" width="17.85546875" style="15" customWidth="1"/>
    <col min="9221" max="9221" width="35" style="15" customWidth="1"/>
    <col min="9222" max="9222" width="21.7109375" style="15" customWidth="1"/>
    <col min="9223" max="9223" width="31.7109375" style="15" customWidth="1"/>
    <col min="9224" max="9224" width="18.7109375" style="15" customWidth="1"/>
    <col min="9225" max="9472" width="30.5703125" style="15"/>
    <col min="9473" max="9473" width="4.42578125" style="15" customWidth="1"/>
    <col min="9474" max="9474" width="15.28515625" style="15" customWidth="1"/>
    <col min="9475" max="9475" width="23.140625" style="15" customWidth="1"/>
    <col min="9476" max="9476" width="17.85546875" style="15" customWidth="1"/>
    <col min="9477" max="9477" width="35" style="15" customWidth="1"/>
    <col min="9478" max="9478" width="21.7109375" style="15" customWidth="1"/>
    <col min="9479" max="9479" width="31.7109375" style="15" customWidth="1"/>
    <col min="9480" max="9480" width="18.7109375" style="15" customWidth="1"/>
    <col min="9481" max="9728" width="30.5703125" style="15"/>
    <col min="9729" max="9729" width="4.42578125" style="15" customWidth="1"/>
    <col min="9730" max="9730" width="15.28515625" style="15" customWidth="1"/>
    <col min="9731" max="9731" width="23.140625" style="15" customWidth="1"/>
    <col min="9732" max="9732" width="17.85546875" style="15" customWidth="1"/>
    <col min="9733" max="9733" width="35" style="15" customWidth="1"/>
    <col min="9734" max="9734" width="21.7109375" style="15" customWidth="1"/>
    <col min="9735" max="9735" width="31.7109375" style="15" customWidth="1"/>
    <col min="9736" max="9736" width="18.7109375" style="15" customWidth="1"/>
    <col min="9737" max="9984" width="30.5703125" style="15"/>
    <col min="9985" max="9985" width="4.42578125" style="15" customWidth="1"/>
    <col min="9986" max="9986" width="15.28515625" style="15" customWidth="1"/>
    <col min="9987" max="9987" width="23.140625" style="15" customWidth="1"/>
    <col min="9988" max="9988" width="17.85546875" style="15" customWidth="1"/>
    <col min="9989" max="9989" width="35" style="15" customWidth="1"/>
    <col min="9990" max="9990" width="21.7109375" style="15" customWidth="1"/>
    <col min="9991" max="9991" width="31.7109375" style="15" customWidth="1"/>
    <col min="9992" max="9992" width="18.7109375" style="15" customWidth="1"/>
    <col min="9993" max="10240" width="30.5703125" style="15"/>
    <col min="10241" max="10241" width="4.42578125" style="15" customWidth="1"/>
    <col min="10242" max="10242" width="15.28515625" style="15" customWidth="1"/>
    <col min="10243" max="10243" width="23.140625" style="15" customWidth="1"/>
    <col min="10244" max="10244" width="17.85546875" style="15" customWidth="1"/>
    <col min="10245" max="10245" width="35" style="15" customWidth="1"/>
    <col min="10246" max="10246" width="21.7109375" style="15" customWidth="1"/>
    <col min="10247" max="10247" width="31.7109375" style="15" customWidth="1"/>
    <col min="10248" max="10248" width="18.7109375" style="15" customWidth="1"/>
    <col min="10249" max="10496" width="30.5703125" style="15"/>
    <col min="10497" max="10497" width="4.42578125" style="15" customWidth="1"/>
    <col min="10498" max="10498" width="15.28515625" style="15" customWidth="1"/>
    <col min="10499" max="10499" width="23.140625" style="15" customWidth="1"/>
    <col min="10500" max="10500" width="17.85546875" style="15" customWidth="1"/>
    <col min="10501" max="10501" width="35" style="15" customWidth="1"/>
    <col min="10502" max="10502" width="21.7109375" style="15" customWidth="1"/>
    <col min="10503" max="10503" width="31.7109375" style="15" customWidth="1"/>
    <col min="10504" max="10504" width="18.7109375" style="15" customWidth="1"/>
    <col min="10505" max="10752" width="30.5703125" style="15"/>
    <col min="10753" max="10753" width="4.42578125" style="15" customWidth="1"/>
    <col min="10754" max="10754" width="15.28515625" style="15" customWidth="1"/>
    <col min="10755" max="10755" width="23.140625" style="15" customWidth="1"/>
    <col min="10756" max="10756" width="17.85546875" style="15" customWidth="1"/>
    <col min="10757" max="10757" width="35" style="15" customWidth="1"/>
    <col min="10758" max="10758" width="21.7109375" style="15" customWidth="1"/>
    <col min="10759" max="10759" width="31.7109375" style="15" customWidth="1"/>
    <col min="10760" max="10760" width="18.7109375" style="15" customWidth="1"/>
    <col min="10761" max="11008" width="30.5703125" style="15"/>
    <col min="11009" max="11009" width="4.42578125" style="15" customWidth="1"/>
    <col min="11010" max="11010" width="15.28515625" style="15" customWidth="1"/>
    <col min="11011" max="11011" width="23.140625" style="15" customWidth="1"/>
    <col min="11012" max="11012" width="17.85546875" style="15" customWidth="1"/>
    <col min="11013" max="11013" width="35" style="15" customWidth="1"/>
    <col min="11014" max="11014" width="21.7109375" style="15" customWidth="1"/>
    <col min="11015" max="11015" width="31.7109375" style="15" customWidth="1"/>
    <col min="11016" max="11016" width="18.7109375" style="15" customWidth="1"/>
    <col min="11017" max="11264" width="30.5703125" style="15"/>
    <col min="11265" max="11265" width="4.42578125" style="15" customWidth="1"/>
    <col min="11266" max="11266" width="15.28515625" style="15" customWidth="1"/>
    <col min="11267" max="11267" width="23.140625" style="15" customWidth="1"/>
    <col min="11268" max="11268" width="17.85546875" style="15" customWidth="1"/>
    <col min="11269" max="11269" width="35" style="15" customWidth="1"/>
    <col min="11270" max="11270" width="21.7109375" style="15" customWidth="1"/>
    <col min="11271" max="11271" width="31.7109375" style="15" customWidth="1"/>
    <col min="11272" max="11272" width="18.7109375" style="15" customWidth="1"/>
    <col min="11273" max="11520" width="30.5703125" style="15"/>
    <col min="11521" max="11521" width="4.42578125" style="15" customWidth="1"/>
    <col min="11522" max="11522" width="15.28515625" style="15" customWidth="1"/>
    <col min="11523" max="11523" width="23.140625" style="15" customWidth="1"/>
    <col min="11524" max="11524" width="17.85546875" style="15" customWidth="1"/>
    <col min="11525" max="11525" width="35" style="15" customWidth="1"/>
    <col min="11526" max="11526" width="21.7109375" style="15" customWidth="1"/>
    <col min="11527" max="11527" width="31.7109375" style="15" customWidth="1"/>
    <col min="11528" max="11528" width="18.7109375" style="15" customWidth="1"/>
    <col min="11529" max="11776" width="30.5703125" style="15"/>
    <col min="11777" max="11777" width="4.42578125" style="15" customWidth="1"/>
    <col min="11778" max="11778" width="15.28515625" style="15" customWidth="1"/>
    <col min="11779" max="11779" width="23.140625" style="15" customWidth="1"/>
    <col min="11780" max="11780" width="17.85546875" style="15" customWidth="1"/>
    <col min="11781" max="11781" width="35" style="15" customWidth="1"/>
    <col min="11782" max="11782" width="21.7109375" style="15" customWidth="1"/>
    <col min="11783" max="11783" width="31.7109375" style="15" customWidth="1"/>
    <col min="11784" max="11784" width="18.7109375" style="15" customWidth="1"/>
    <col min="11785" max="12032" width="30.5703125" style="15"/>
    <col min="12033" max="12033" width="4.42578125" style="15" customWidth="1"/>
    <col min="12034" max="12034" width="15.28515625" style="15" customWidth="1"/>
    <col min="12035" max="12035" width="23.140625" style="15" customWidth="1"/>
    <col min="12036" max="12036" width="17.85546875" style="15" customWidth="1"/>
    <col min="12037" max="12037" width="35" style="15" customWidth="1"/>
    <col min="12038" max="12038" width="21.7109375" style="15" customWidth="1"/>
    <col min="12039" max="12039" width="31.7109375" style="15" customWidth="1"/>
    <col min="12040" max="12040" width="18.7109375" style="15" customWidth="1"/>
    <col min="12041" max="12288" width="30.5703125" style="15"/>
    <col min="12289" max="12289" width="4.42578125" style="15" customWidth="1"/>
    <col min="12290" max="12290" width="15.28515625" style="15" customWidth="1"/>
    <col min="12291" max="12291" width="23.140625" style="15" customWidth="1"/>
    <col min="12292" max="12292" width="17.85546875" style="15" customWidth="1"/>
    <col min="12293" max="12293" width="35" style="15" customWidth="1"/>
    <col min="12294" max="12294" width="21.7109375" style="15" customWidth="1"/>
    <col min="12295" max="12295" width="31.7109375" style="15" customWidth="1"/>
    <col min="12296" max="12296" width="18.7109375" style="15" customWidth="1"/>
    <col min="12297" max="12544" width="30.5703125" style="15"/>
    <col min="12545" max="12545" width="4.42578125" style="15" customWidth="1"/>
    <col min="12546" max="12546" width="15.28515625" style="15" customWidth="1"/>
    <col min="12547" max="12547" width="23.140625" style="15" customWidth="1"/>
    <col min="12548" max="12548" width="17.85546875" style="15" customWidth="1"/>
    <col min="12549" max="12549" width="35" style="15" customWidth="1"/>
    <col min="12550" max="12550" width="21.7109375" style="15" customWidth="1"/>
    <col min="12551" max="12551" width="31.7109375" style="15" customWidth="1"/>
    <col min="12552" max="12552" width="18.7109375" style="15" customWidth="1"/>
    <col min="12553" max="12800" width="30.5703125" style="15"/>
    <col min="12801" max="12801" width="4.42578125" style="15" customWidth="1"/>
    <col min="12802" max="12802" width="15.28515625" style="15" customWidth="1"/>
    <col min="12803" max="12803" width="23.140625" style="15" customWidth="1"/>
    <col min="12804" max="12804" width="17.85546875" style="15" customWidth="1"/>
    <col min="12805" max="12805" width="35" style="15" customWidth="1"/>
    <col min="12806" max="12806" width="21.7109375" style="15" customWidth="1"/>
    <col min="12807" max="12807" width="31.7109375" style="15" customWidth="1"/>
    <col min="12808" max="12808" width="18.7109375" style="15" customWidth="1"/>
    <col min="12809" max="13056" width="30.5703125" style="15"/>
    <col min="13057" max="13057" width="4.42578125" style="15" customWidth="1"/>
    <col min="13058" max="13058" width="15.28515625" style="15" customWidth="1"/>
    <col min="13059" max="13059" width="23.140625" style="15" customWidth="1"/>
    <col min="13060" max="13060" width="17.85546875" style="15" customWidth="1"/>
    <col min="13061" max="13061" width="35" style="15" customWidth="1"/>
    <col min="13062" max="13062" width="21.7109375" style="15" customWidth="1"/>
    <col min="13063" max="13063" width="31.7109375" style="15" customWidth="1"/>
    <col min="13064" max="13064" width="18.7109375" style="15" customWidth="1"/>
    <col min="13065" max="13312" width="30.5703125" style="15"/>
    <col min="13313" max="13313" width="4.42578125" style="15" customWidth="1"/>
    <col min="13314" max="13314" width="15.28515625" style="15" customWidth="1"/>
    <col min="13315" max="13315" width="23.140625" style="15" customWidth="1"/>
    <col min="13316" max="13316" width="17.85546875" style="15" customWidth="1"/>
    <col min="13317" max="13317" width="35" style="15" customWidth="1"/>
    <col min="13318" max="13318" width="21.7109375" style="15" customWidth="1"/>
    <col min="13319" max="13319" width="31.7109375" style="15" customWidth="1"/>
    <col min="13320" max="13320" width="18.7109375" style="15" customWidth="1"/>
    <col min="13321" max="13568" width="30.5703125" style="15"/>
    <col min="13569" max="13569" width="4.42578125" style="15" customWidth="1"/>
    <col min="13570" max="13570" width="15.28515625" style="15" customWidth="1"/>
    <col min="13571" max="13571" width="23.140625" style="15" customWidth="1"/>
    <col min="13572" max="13572" width="17.85546875" style="15" customWidth="1"/>
    <col min="13573" max="13573" width="35" style="15" customWidth="1"/>
    <col min="13574" max="13574" width="21.7109375" style="15" customWidth="1"/>
    <col min="13575" max="13575" width="31.7109375" style="15" customWidth="1"/>
    <col min="13576" max="13576" width="18.7109375" style="15" customWidth="1"/>
    <col min="13577" max="13824" width="30.5703125" style="15"/>
    <col min="13825" max="13825" width="4.42578125" style="15" customWidth="1"/>
    <col min="13826" max="13826" width="15.28515625" style="15" customWidth="1"/>
    <col min="13827" max="13827" width="23.140625" style="15" customWidth="1"/>
    <col min="13828" max="13828" width="17.85546875" style="15" customWidth="1"/>
    <col min="13829" max="13829" width="35" style="15" customWidth="1"/>
    <col min="13830" max="13830" width="21.7109375" style="15" customWidth="1"/>
    <col min="13831" max="13831" width="31.7109375" style="15" customWidth="1"/>
    <col min="13832" max="13832" width="18.7109375" style="15" customWidth="1"/>
    <col min="13833" max="14080" width="30.5703125" style="15"/>
    <col min="14081" max="14081" width="4.42578125" style="15" customWidth="1"/>
    <col min="14082" max="14082" width="15.28515625" style="15" customWidth="1"/>
    <col min="14083" max="14083" width="23.140625" style="15" customWidth="1"/>
    <col min="14084" max="14084" width="17.85546875" style="15" customWidth="1"/>
    <col min="14085" max="14085" width="35" style="15" customWidth="1"/>
    <col min="14086" max="14086" width="21.7109375" style="15" customWidth="1"/>
    <col min="14087" max="14087" width="31.7109375" style="15" customWidth="1"/>
    <col min="14088" max="14088" width="18.7109375" style="15" customWidth="1"/>
    <col min="14089" max="14336" width="30.5703125" style="15"/>
    <col min="14337" max="14337" width="4.42578125" style="15" customWidth="1"/>
    <col min="14338" max="14338" width="15.28515625" style="15" customWidth="1"/>
    <col min="14339" max="14339" width="23.140625" style="15" customWidth="1"/>
    <col min="14340" max="14340" width="17.85546875" style="15" customWidth="1"/>
    <col min="14341" max="14341" width="35" style="15" customWidth="1"/>
    <col min="14342" max="14342" width="21.7109375" style="15" customWidth="1"/>
    <col min="14343" max="14343" width="31.7109375" style="15" customWidth="1"/>
    <col min="14344" max="14344" width="18.7109375" style="15" customWidth="1"/>
    <col min="14345" max="14592" width="30.5703125" style="15"/>
    <col min="14593" max="14593" width="4.42578125" style="15" customWidth="1"/>
    <col min="14594" max="14594" width="15.28515625" style="15" customWidth="1"/>
    <col min="14595" max="14595" width="23.140625" style="15" customWidth="1"/>
    <col min="14596" max="14596" width="17.85546875" style="15" customWidth="1"/>
    <col min="14597" max="14597" width="35" style="15" customWidth="1"/>
    <col min="14598" max="14598" width="21.7109375" style="15" customWidth="1"/>
    <col min="14599" max="14599" width="31.7109375" style="15" customWidth="1"/>
    <col min="14600" max="14600" width="18.7109375" style="15" customWidth="1"/>
    <col min="14601" max="14848" width="30.5703125" style="15"/>
    <col min="14849" max="14849" width="4.42578125" style="15" customWidth="1"/>
    <col min="14850" max="14850" width="15.28515625" style="15" customWidth="1"/>
    <col min="14851" max="14851" width="23.140625" style="15" customWidth="1"/>
    <col min="14852" max="14852" width="17.85546875" style="15" customWidth="1"/>
    <col min="14853" max="14853" width="35" style="15" customWidth="1"/>
    <col min="14854" max="14854" width="21.7109375" style="15" customWidth="1"/>
    <col min="14855" max="14855" width="31.7109375" style="15" customWidth="1"/>
    <col min="14856" max="14856" width="18.7109375" style="15" customWidth="1"/>
    <col min="14857" max="15104" width="30.5703125" style="15"/>
    <col min="15105" max="15105" width="4.42578125" style="15" customWidth="1"/>
    <col min="15106" max="15106" width="15.28515625" style="15" customWidth="1"/>
    <col min="15107" max="15107" width="23.140625" style="15" customWidth="1"/>
    <col min="15108" max="15108" width="17.85546875" style="15" customWidth="1"/>
    <col min="15109" max="15109" width="35" style="15" customWidth="1"/>
    <col min="15110" max="15110" width="21.7109375" style="15" customWidth="1"/>
    <col min="15111" max="15111" width="31.7109375" style="15" customWidth="1"/>
    <col min="15112" max="15112" width="18.7109375" style="15" customWidth="1"/>
    <col min="15113" max="15360" width="30.5703125" style="15"/>
    <col min="15361" max="15361" width="4.42578125" style="15" customWidth="1"/>
    <col min="15362" max="15362" width="15.28515625" style="15" customWidth="1"/>
    <col min="15363" max="15363" width="23.140625" style="15" customWidth="1"/>
    <col min="15364" max="15364" width="17.85546875" style="15" customWidth="1"/>
    <col min="15365" max="15365" width="35" style="15" customWidth="1"/>
    <col min="15366" max="15366" width="21.7109375" style="15" customWidth="1"/>
    <col min="15367" max="15367" width="31.7109375" style="15" customWidth="1"/>
    <col min="15368" max="15368" width="18.7109375" style="15" customWidth="1"/>
    <col min="15369" max="15616" width="30.5703125" style="15"/>
    <col min="15617" max="15617" width="4.42578125" style="15" customWidth="1"/>
    <col min="15618" max="15618" width="15.28515625" style="15" customWidth="1"/>
    <col min="15619" max="15619" width="23.140625" style="15" customWidth="1"/>
    <col min="15620" max="15620" width="17.85546875" style="15" customWidth="1"/>
    <col min="15621" max="15621" width="35" style="15" customWidth="1"/>
    <col min="15622" max="15622" width="21.7109375" style="15" customWidth="1"/>
    <col min="15623" max="15623" width="31.7109375" style="15" customWidth="1"/>
    <col min="15624" max="15624" width="18.7109375" style="15" customWidth="1"/>
    <col min="15625" max="15872" width="30.5703125" style="15"/>
    <col min="15873" max="15873" width="4.42578125" style="15" customWidth="1"/>
    <col min="15874" max="15874" width="15.28515625" style="15" customWidth="1"/>
    <col min="15875" max="15875" width="23.140625" style="15" customWidth="1"/>
    <col min="15876" max="15876" width="17.85546875" style="15" customWidth="1"/>
    <col min="15877" max="15877" width="35" style="15" customWidth="1"/>
    <col min="15878" max="15878" width="21.7109375" style="15" customWidth="1"/>
    <col min="15879" max="15879" width="31.7109375" style="15" customWidth="1"/>
    <col min="15880" max="15880" width="18.7109375" style="15" customWidth="1"/>
    <col min="15881" max="16128" width="30.5703125" style="15"/>
    <col min="16129" max="16129" width="4.42578125" style="15" customWidth="1"/>
    <col min="16130" max="16130" width="15.28515625" style="15" customWidth="1"/>
    <col min="16131" max="16131" width="23.140625" style="15" customWidth="1"/>
    <col min="16132" max="16132" width="17.85546875" style="15" customWidth="1"/>
    <col min="16133" max="16133" width="35" style="15" customWidth="1"/>
    <col min="16134" max="16134" width="21.7109375" style="15" customWidth="1"/>
    <col min="16135" max="16135" width="31.7109375" style="15" customWidth="1"/>
    <col min="16136" max="16136" width="18.7109375" style="15" customWidth="1"/>
    <col min="16137" max="16384" width="30.5703125" style="15"/>
  </cols>
  <sheetData>
    <row r="1" spans="1:8" ht="14.25" thickTop="1" thickBot="1">
      <c r="A1" s="248" t="s">
        <v>146</v>
      </c>
      <c r="B1" s="249" t="s">
        <v>147</v>
      </c>
      <c r="C1" s="249"/>
      <c r="D1" s="249"/>
      <c r="E1" s="249"/>
      <c r="F1" s="249"/>
      <c r="G1" s="249"/>
      <c r="H1" s="249"/>
    </row>
    <row r="2" spans="1:8" ht="14.25" thickTop="1" thickBot="1">
      <c r="A2" s="248"/>
      <c r="B2" s="249" t="s">
        <v>148</v>
      </c>
      <c r="C2" s="249"/>
      <c r="D2" s="249"/>
      <c r="E2" s="249"/>
      <c r="F2" s="249"/>
      <c r="G2" s="249"/>
      <c r="H2" s="249"/>
    </row>
    <row r="3" spans="1:8" ht="14.25" thickTop="1" thickBot="1">
      <c r="A3" s="248"/>
      <c r="B3" s="86" t="s">
        <v>149</v>
      </c>
      <c r="C3" s="86" t="s">
        <v>150</v>
      </c>
      <c r="D3" s="86" t="s">
        <v>151</v>
      </c>
      <c r="E3" s="86" t="s">
        <v>152</v>
      </c>
      <c r="F3" s="86" t="s">
        <v>153</v>
      </c>
      <c r="G3" s="86" t="s">
        <v>154</v>
      </c>
      <c r="H3" s="86" t="s">
        <v>155</v>
      </c>
    </row>
    <row r="4" spans="1:8" ht="77.25" customHeight="1" thickTop="1" thickBot="1">
      <c r="A4" s="248"/>
      <c r="B4" s="87" t="s">
        <v>156</v>
      </c>
      <c r="C4" s="88" t="s">
        <v>157</v>
      </c>
      <c r="D4" s="88" t="s">
        <v>158</v>
      </c>
      <c r="E4" s="88" t="s">
        <v>159</v>
      </c>
      <c r="F4" s="88" t="s">
        <v>160</v>
      </c>
      <c r="G4" s="88" t="s">
        <v>161</v>
      </c>
      <c r="H4" s="88" t="s">
        <v>162</v>
      </c>
    </row>
    <row r="5" spans="1:8" ht="57.75" customHeight="1" thickTop="1" thickBot="1">
      <c r="A5" s="248"/>
      <c r="B5" s="87" t="s">
        <v>163</v>
      </c>
      <c r="C5" s="88" t="s">
        <v>164</v>
      </c>
      <c r="D5" s="88" t="s">
        <v>165</v>
      </c>
      <c r="E5" s="88" t="s">
        <v>166</v>
      </c>
      <c r="F5" s="88" t="s">
        <v>167</v>
      </c>
      <c r="G5" s="88" t="s">
        <v>168</v>
      </c>
      <c r="H5" s="88" t="s">
        <v>169</v>
      </c>
    </row>
    <row r="6" spans="1:8" ht="78" customHeight="1" thickTop="1" thickBot="1">
      <c r="A6" s="248"/>
      <c r="B6" s="87" t="s">
        <v>170</v>
      </c>
      <c r="C6" s="88" t="s">
        <v>171</v>
      </c>
      <c r="D6" s="88" t="s">
        <v>172</v>
      </c>
      <c r="E6" s="88" t="s">
        <v>173</v>
      </c>
      <c r="F6" s="88" t="s">
        <v>174</v>
      </c>
      <c r="G6" s="88" t="s">
        <v>175</v>
      </c>
      <c r="H6" s="88" t="s">
        <v>176</v>
      </c>
    </row>
    <row r="7" spans="1:8" ht="62.25" customHeight="1" thickTop="1" thickBot="1">
      <c r="A7" s="248"/>
      <c r="B7" s="87" t="s">
        <v>177</v>
      </c>
      <c r="C7" s="88" t="s">
        <v>178</v>
      </c>
      <c r="D7" s="88" t="s">
        <v>179</v>
      </c>
      <c r="E7" s="88" t="s">
        <v>180</v>
      </c>
      <c r="F7" s="88" t="s">
        <v>181</v>
      </c>
      <c r="G7" s="88" t="s">
        <v>182</v>
      </c>
      <c r="H7" s="88" t="s">
        <v>183</v>
      </c>
    </row>
    <row r="8" spans="1:8" ht="91.5" customHeight="1" thickTop="1" thickBot="1">
      <c r="A8" s="248"/>
      <c r="B8" s="87" t="s">
        <v>184</v>
      </c>
      <c r="C8" s="88" t="s">
        <v>185</v>
      </c>
      <c r="D8" s="88" t="s">
        <v>186</v>
      </c>
      <c r="E8" s="88" t="s">
        <v>187</v>
      </c>
      <c r="F8" s="88"/>
      <c r="G8" s="88" t="s">
        <v>188</v>
      </c>
      <c r="H8" s="88" t="s">
        <v>189</v>
      </c>
    </row>
    <row r="9" spans="1:8" ht="47.25" customHeight="1" thickTop="1" thickBot="1">
      <c r="A9" s="248"/>
      <c r="B9" s="87" t="s">
        <v>190</v>
      </c>
      <c r="C9" s="88" t="s">
        <v>191</v>
      </c>
      <c r="D9" s="88" t="s">
        <v>192</v>
      </c>
      <c r="E9" s="88" t="s">
        <v>193</v>
      </c>
      <c r="F9" s="88"/>
      <c r="G9" s="88" t="s">
        <v>194</v>
      </c>
      <c r="H9" s="88" t="s">
        <v>195</v>
      </c>
    </row>
    <row r="10" spans="1:8" ht="72" customHeight="1" thickTop="1" thickBot="1">
      <c r="A10" s="248"/>
      <c r="B10" s="87" t="s">
        <v>196</v>
      </c>
      <c r="C10" s="88" t="s">
        <v>197</v>
      </c>
      <c r="D10" s="88"/>
      <c r="E10" s="88"/>
      <c r="F10" s="88"/>
      <c r="G10" s="88" t="s">
        <v>198</v>
      </c>
      <c r="H10" s="89"/>
    </row>
    <row r="11" spans="1:8" ht="27" thickTop="1" thickBot="1">
      <c r="A11" s="248"/>
      <c r="B11" s="87" t="s">
        <v>199</v>
      </c>
      <c r="C11" s="88"/>
      <c r="D11" s="88"/>
      <c r="E11" s="88"/>
      <c r="F11" s="88"/>
      <c r="G11" s="88" t="s">
        <v>200</v>
      </c>
      <c r="H11" s="89"/>
    </row>
    <row r="12" spans="1:8" ht="38.25" customHeight="1" thickTop="1" thickBot="1">
      <c r="A12" s="249" t="s">
        <v>201</v>
      </c>
      <c r="B12" s="249"/>
      <c r="C12" s="249"/>
      <c r="D12" s="249"/>
      <c r="E12" s="249"/>
      <c r="F12" s="249"/>
      <c r="G12" s="249"/>
      <c r="H12" s="249"/>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2025-12-11T20:31:41Z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