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Matrices de peligros 2025\"/>
    </mc:Choice>
  </mc:AlternateContent>
  <bookViews>
    <workbookView xWindow="-105" yWindow="-105" windowWidth="19395" windowHeight="11475"/>
  </bookViews>
  <sheets>
    <sheet name="FORMATO" sheetId="1" r:id="rId1"/>
    <sheet name="Instrucciones T - Calificacion" sheetId="2" r:id="rId2"/>
    <sheet name="Tabla de peligros" sheetId="3" r:id="rId3"/>
  </sheets>
  <definedNames>
    <definedName name="_xlnm._FilterDatabase" localSheetId="0" hidden="1">FORMATO!$A$8:$AF$50</definedName>
    <definedName name="_xlnm.Print_Area" localSheetId="0">FORMATO!$A$1:$AE$80</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7" i="1" l="1"/>
  <c r="T57" i="1"/>
  <c r="P57" i="1"/>
  <c r="O57" i="1"/>
  <c r="R54" i="1"/>
  <c r="S54" i="1" s="1"/>
  <c r="T54" i="1" s="1"/>
  <c r="X52" i="1"/>
  <c r="X53" i="1"/>
  <c r="X54" i="1"/>
  <c r="X55" i="1"/>
  <c r="X56" i="1"/>
  <c r="X57" i="1"/>
  <c r="S55" i="1"/>
  <c r="T55" i="1" s="1"/>
  <c r="S56" i="1"/>
  <c r="T56" i="1" s="1"/>
  <c r="O54" i="1"/>
  <c r="P54" i="1" s="1"/>
  <c r="O55" i="1"/>
  <c r="P55" i="1" s="1"/>
  <c r="O56" i="1"/>
  <c r="P56" i="1" s="1"/>
  <c r="S22" i="1"/>
  <c r="T22" i="1" s="1"/>
  <c r="O22" i="1"/>
  <c r="P22" i="1" s="1"/>
  <c r="X29" i="1"/>
  <c r="S29" i="1"/>
  <c r="T29" i="1" s="1"/>
  <c r="O29" i="1"/>
  <c r="P29" i="1" s="1"/>
  <c r="X35" i="1"/>
  <c r="X36" i="1"/>
  <c r="S35" i="1"/>
  <c r="T35" i="1" s="1"/>
  <c r="S36" i="1"/>
  <c r="T36" i="1" s="1"/>
  <c r="O35" i="1"/>
  <c r="P35" i="1" s="1"/>
  <c r="O36" i="1"/>
  <c r="P36" i="1" s="1"/>
  <c r="X18" i="1"/>
  <c r="X19" i="1"/>
  <c r="X20" i="1"/>
  <c r="X21" i="1"/>
  <c r="S19" i="1"/>
  <c r="T19" i="1" s="1"/>
  <c r="S20" i="1"/>
  <c r="T20" i="1"/>
  <c r="O19" i="1"/>
  <c r="P19" i="1" s="1"/>
  <c r="O20" i="1"/>
  <c r="P20" i="1" s="1"/>
  <c r="O21" i="1"/>
  <c r="R21" i="1" s="1"/>
  <c r="S21" i="1" s="1"/>
  <c r="T21" i="1" s="1"/>
  <c r="S16" i="1"/>
  <c r="T16" i="1" s="1"/>
  <c r="X15" i="1"/>
  <c r="X16" i="1"/>
  <c r="X17" i="1"/>
  <c r="S15" i="1"/>
  <c r="T15" i="1" s="1"/>
  <c r="O15" i="1"/>
  <c r="P15" i="1" s="1"/>
  <c r="O16" i="1"/>
  <c r="P16" i="1" s="1"/>
  <c r="O17" i="1"/>
  <c r="P17" i="1" s="1"/>
  <c r="X11" i="1"/>
  <c r="X12" i="1"/>
  <c r="S11" i="1"/>
  <c r="T11" i="1" s="1"/>
  <c r="S12" i="1"/>
  <c r="T12" i="1" s="1"/>
  <c r="O11" i="1"/>
  <c r="P11" i="1" s="1"/>
  <c r="O12" i="1"/>
  <c r="P12" i="1" s="1"/>
  <c r="X10" i="1"/>
  <c r="O10" i="1"/>
  <c r="R10" i="1" s="1"/>
  <c r="S10" i="1" l="1"/>
  <c r="T10" i="1" s="1"/>
  <c r="P21" i="1"/>
  <c r="R17" i="1"/>
  <c r="S17" i="1" s="1"/>
  <c r="T17" i="1" s="1"/>
  <c r="P10" i="1"/>
  <c r="O53" i="1" l="1"/>
  <c r="P53" i="1" s="1"/>
  <c r="O52" i="1"/>
  <c r="R52" i="1" s="1"/>
  <c r="S52" i="1" s="1"/>
  <c r="T52" i="1" s="1"/>
  <c r="X51" i="1"/>
  <c r="O51" i="1"/>
  <c r="R51" i="1" s="1"/>
  <c r="S51" i="1" s="1"/>
  <c r="T51" i="1" s="1"/>
  <c r="X50" i="1"/>
  <c r="O50" i="1"/>
  <c r="R50" i="1" s="1"/>
  <c r="S50" i="1" s="1"/>
  <c r="T50" i="1" s="1"/>
  <c r="X49" i="1"/>
  <c r="O49" i="1"/>
  <c r="R49" i="1" s="1"/>
  <c r="S49" i="1" s="1"/>
  <c r="T49" i="1" s="1"/>
  <c r="O48" i="1"/>
  <c r="R48" i="1" s="1"/>
  <c r="S48" i="1" s="1"/>
  <c r="T48" i="1" s="1"/>
  <c r="X45" i="1"/>
  <c r="O45" i="1"/>
  <c r="R45" i="1" s="1"/>
  <c r="S45" i="1" s="1"/>
  <c r="T45" i="1" s="1"/>
  <c r="X46" i="1"/>
  <c r="O46" i="1"/>
  <c r="R46" i="1" s="1"/>
  <c r="S46" i="1" s="1"/>
  <c r="T46" i="1" s="1"/>
  <c r="X47" i="1"/>
  <c r="O47" i="1"/>
  <c r="R47" i="1" s="1"/>
  <c r="S47" i="1" s="1"/>
  <c r="T47" i="1" s="1"/>
  <c r="X40" i="1"/>
  <c r="X41" i="1"/>
  <c r="X39" i="1"/>
  <c r="O40" i="1"/>
  <c r="P40" i="1" s="1"/>
  <c r="O41" i="1"/>
  <c r="P41" i="1" s="1"/>
  <c r="O39" i="1"/>
  <c r="P39" i="1" s="1"/>
  <c r="X38" i="1"/>
  <c r="O38" i="1"/>
  <c r="R38" i="1" s="1"/>
  <c r="S38" i="1" s="1"/>
  <c r="T38" i="1" s="1"/>
  <c r="X34" i="1"/>
  <c r="O34" i="1"/>
  <c r="P34" i="1" s="1"/>
  <c r="X31" i="1"/>
  <c r="O31" i="1"/>
  <c r="R31" i="1" s="1"/>
  <c r="S31" i="1" s="1"/>
  <c r="T31" i="1" s="1"/>
  <c r="X33" i="1"/>
  <c r="O33" i="1"/>
  <c r="R33" i="1" s="1"/>
  <c r="S33" i="1" s="1"/>
  <c r="T33" i="1" s="1"/>
  <c r="X28" i="1"/>
  <c r="O28" i="1"/>
  <c r="P28" i="1" s="1"/>
  <c r="X14" i="1"/>
  <c r="X25" i="1"/>
  <c r="X26" i="1"/>
  <c r="O26" i="1"/>
  <c r="P26" i="1" s="1"/>
  <c r="X43" i="1"/>
  <c r="O43" i="1"/>
  <c r="P43" i="1" s="1"/>
  <c r="X42" i="1"/>
  <c r="O42" i="1"/>
  <c r="R42" i="1" s="1"/>
  <c r="S42" i="1" s="1"/>
  <c r="T42" i="1" s="1"/>
  <c r="X23" i="1"/>
  <c r="O23" i="1"/>
  <c r="R23" i="1" s="1"/>
  <c r="S23" i="1" s="1"/>
  <c r="T23" i="1" s="1"/>
  <c r="X13" i="1"/>
  <c r="O13" i="1"/>
  <c r="P13" i="1" s="1"/>
  <c r="O14" i="1"/>
  <c r="R14" i="1" s="1"/>
  <c r="S14" i="1" s="1"/>
  <c r="T14" i="1" s="1"/>
  <c r="O18" i="1"/>
  <c r="O24" i="1"/>
  <c r="O25" i="1"/>
  <c r="P25" i="1" s="1"/>
  <c r="P48" i="1" l="1"/>
  <c r="R53" i="1"/>
  <c r="S53" i="1" s="1"/>
  <c r="T53" i="1" s="1"/>
  <c r="P52" i="1"/>
  <c r="P51" i="1"/>
  <c r="P46" i="1"/>
  <c r="P45" i="1"/>
  <c r="P33" i="1"/>
  <c r="P47" i="1"/>
  <c r="P50" i="1"/>
  <c r="P49" i="1"/>
  <c r="R39" i="1"/>
  <c r="S39" i="1" s="1"/>
  <c r="T39" i="1" s="1"/>
  <c r="R41" i="1"/>
  <c r="S41" i="1" s="1"/>
  <c r="T41" i="1" s="1"/>
  <c r="R40" i="1"/>
  <c r="S40" i="1" s="1"/>
  <c r="T40" i="1" s="1"/>
  <c r="R34" i="1"/>
  <c r="S34" i="1" s="1"/>
  <c r="T34" i="1" s="1"/>
  <c r="P38" i="1"/>
  <c r="P31" i="1"/>
  <c r="P14" i="1"/>
  <c r="R28" i="1"/>
  <c r="S28" i="1" s="1"/>
  <c r="T28" i="1" s="1"/>
  <c r="R26" i="1"/>
  <c r="S26" i="1" s="1"/>
  <c r="T26" i="1" s="1"/>
  <c r="R25" i="1"/>
  <c r="S25" i="1" s="1"/>
  <c r="T25" i="1" s="1"/>
  <c r="P42" i="1"/>
  <c r="R43" i="1"/>
  <c r="S43" i="1" s="1"/>
  <c r="T43" i="1" s="1"/>
  <c r="P23" i="1"/>
  <c r="R13" i="1"/>
  <c r="S13" i="1" s="1"/>
  <c r="T13" i="1" s="1"/>
  <c r="X44" i="1" l="1"/>
  <c r="O44" i="1"/>
  <c r="X37" i="1"/>
  <c r="O37" i="1"/>
  <c r="P37" i="1" s="1"/>
  <c r="X32" i="1"/>
  <c r="O32" i="1"/>
  <c r="P32" i="1" s="1"/>
  <c r="X30" i="1"/>
  <c r="O30" i="1"/>
  <c r="P30" i="1" s="1"/>
  <c r="X27" i="1"/>
  <c r="O27" i="1"/>
  <c r="P27" i="1" s="1"/>
  <c r="X24" i="1"/>
  <c r="P24" i="1"/>
  <c r="P18" i="1"/>
  <c r="X9" i="1"/>
  <c r="O9" i="1"/>
  <c r="R9" i="1" s="1"/>
  <c r="S9" i="1" s="1"/>
  <c r="T9" i="1" s="1"/>
  <c r="R37" i="1" l="1"/>
  <c r="S37" i="1" s="1"/>
  <c r="T37" i="1" s="1"/>
  <c r="R44" i="1"/>
  <c r="S44" i="1" s="1"/>
  <c r="T44" i="1" s="1"/>
  <c r="P44" i="1"/>
  <c r="R24" i="1"/>
  <c r="S24" i="1" s="1"/>
  <c r="T24" i="1" s="1"/>
  <c r="R32" i="1"/>
  <c r="S32" i="1" s="1"/>
  <c r="T32" i="1" s="1"/>
  <c r="R18" i="1"/>
  <c r="S18" i="1" s="1"/>
  <c r="T18" i="1" s="1"/>
  <c r="P9" i="1"/>
  <c r="R30" i="1"/>
  <c r="S30" i="1" s="1"/>
  <c r="T30" i="1" s="1"/>
  <c r="R27" i="1"/>
  <c r="S27" i="1" s="1"/>
  <c r="T27" i="1" s="1"/>
</calcChain>
</file>

<file path=xl/sharedStrings.xml><?xml version="1.0" encoding="utf-8"?>
<sst xmlns="http://schemas.openxmlformats.org/spreadsheetml/2006/main" count="1031" uniqueCount="434">
  <si>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</si>
  <si>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</si>
  <si>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</si>
  <si>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</si>
  <si>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</si>
  <si>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</si>
  <si>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</si>
  <si>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</si>
  <si>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</si>
  <si>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</si>
  <si>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</si>
  <si>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</si>
  <si>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</si>
  <si>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</si>
  <si>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</si>
  <si>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</si>
  <si>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</si>
  <si>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</si>
  <si>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</si>
  <si>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</si>
  <si>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</si>
  <si>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</si>
  <si>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</si>
  <si>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</si>
  <si>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</si>
  <si>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</si>
  <si>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</si>
  <si>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</si>
  <si>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</si>
  <si>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</si>
  <si>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</si>
  <si>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</si>
  <si>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</si>
  <si>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</si>
  <si>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</si>
  <si>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</si>
  <si>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</si>
  <si>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</si>
  <si>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</si>
  <si>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</si>
  <si>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</si>
  <si>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</si>
  <si>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</si>
  <si>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</si>
  <si>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</si>
  <si>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</si>
  <si>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</si>
  <si>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</si>
  <si>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</si>
  <si>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</si>
  <si>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</si>
  <si>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</si>
  <si>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</si>
  <si>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</si>
  <si>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</si>
  <si>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</si>
  <si>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</si>
  <si>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</si>
  <si>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</si>
  <si>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</si>
  <si>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</si>
  <si>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</si>
  <si>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</si>
  <si>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</si>
  <si>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</si>
  <si>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</si>
  <si>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</si>
  <si>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</si>
  <si>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</si>
  <si>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</si>
  <si>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</si>
  <si>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</si>
  <si>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</si>
  <si>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</si>
  <si>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</si>
  <si>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</si>
  <si>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</si>
  <si>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</si>
  <si>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</si>
  <si>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</si>
  <si>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</si>
  <si>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</si>
  <si>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</si>
  <si>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</si>
  <si>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</si>
  <si>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</si>
  <si>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</si>
  <si>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</si>
  <si>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</si>
  <si>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</si>
  <si>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</si>
  <si>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</si>
  <si>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</si>
  <si>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</si>
  <si>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</si>
  <si>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</si>
  <si>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</si>
  <si>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</si>
  <si>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</si>
  <si>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</si>
  <si>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</si>
  <si>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</si>
  <si>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</si>
  <si>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</si>
  <si>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</si>
  <si>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</si>
  <si>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</si>
  <si>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</si>
  <si>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</si>
  <si>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</si>
  <si>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</si>
  <si>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</si>
  <si>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</si>
  <si>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</si>
  <si>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</si>
  <si>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</si>
  <si>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</si>
  <si>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</si>
  <si>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</si>
  <si>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</si>
  <si>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</si>
  <si>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</si>
  <si>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</si>
  <si>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</si>
  <si>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</si>
  <si>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</si>
  <si>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</si>
  <si>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</si>
  <si>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</si>
  <si>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</si>
  <si>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</si>
  <si>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</si>
  <si>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</si>
  <si>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</si>
  <si>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</si>
  <si>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</si>
  <si>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</si>
  <si>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</si>
  <si>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</si>
  <si>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</si>
  <si>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</si>
  <si>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</si>
  <si>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</si>
  <si>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</si>
  <si>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</si>
  <si>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</si>
  <si>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</si>
  <si>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</si>
  <si>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</si>
  <si>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</si>
  <si>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</si>
  <si>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</si>
  <si>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</si>
  <si>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</si>
  <si>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</si>
  <si>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</si>
  <si>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</si>
  <si>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</si>
  <si>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</si>
  <si>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</si>
  <si>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</si>
  <si>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</si>
  <si>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</si>
  <si>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</si>
  <si>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</si>
  <si>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</si>
  <si>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</si>
  <si>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</si>
  <si>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</si>
  <si>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</si>
  <si>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</si>
  <si>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</si>
  <si>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</si>
  <si>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</si>
  <si>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</si>
  <si>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</si>
  <si>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</si>
  <si>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</si>
  <si>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</si>
  <si>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</si>
  <si>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</si>
  <si>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</si>
  <si>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</si>
  <si>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</si>
  <si>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</si>
  <si>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</si>
  <si>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</si>
  <si>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</si>
  <si>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</si>
  <si>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</si>
  <si>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</si>
  <si>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</si>
  <si>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</si>
  <si>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</si>
  <si>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</si>
  <si>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</si>
  <si>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</si>
  <si>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</si>
  <si>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</si>
  <si>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</si>
  <si>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</si>
  <si>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</si>
  <si>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</si>
  <si>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</si>
  <si>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Despacho</t>
  </si>
  <si>
    <t>Infraestructura</t>
  </si>
  <si>
    <t>Juridica</t>
  </si>
  <si>
    <t>Contabilidad</t>
  </si>
  <si>
    <t>Calidad -  promotora de la mejora</t>
  </si>
  <si>
    <t>Prensa y comunicaciones</t>
  </si>
  <si>
    <t>Gestión policiva</t>
  </si>
  <si>
    <t>Corregidurias</t>
  </si>
  <si>
    <t>Agroambiental</t>
  </si>
  <si>
    <t>Conectividad</t>
  </si>
  <si>
    <t>Gestión documental</t>
  </si>
  <si>
    <t>Almacen</t>
  </si>
  <si>
    <t>Virtual</t>
  </si>
  <si>
    <t>Campo</t>
  </si>
  <si>
    <t xml:space="preserve">Virtual </t>
  </si>
  <si>
    <t>San Juan - Nazareth</t>
  </si>
  <si>
    <t>Betania</t>
  </si>
  <si>
    <t>Betania - San Juan</t>
  </si>
  <si>
    <t>•  Gestionar la recepción, organización, custodia y suministro de bienes y elementos de consumo.
•  Mantener registros contables de bienes de consumo y devolutivos.
•  Dar de baja bienes inservibles o obsoletos.</t>
  </si>
  <si>
    <t xml:space="preserve">•  Participar en la administración del flujo de documentos de la Alcaldía Local, cumpliendo con normas técnicas vigentes.
•  Verificar el cumplimiento de lineamientos técnicos de gestión documental y archivo en la Alcaldía Local. </t>
  </si>
  <si>
    <t xml:space="preserve">1. Realizar asistencia técnica a los Fondos de Desarrollo Local en la formulación y contratación de los proyectos de inversión local, atendiendo los lineamientos señalados. 
2. Realizar seguimiento a la territorialización de la inversión y generar alertas tempranas para mejorar el proceso de planeación de los recursos en las localidades atendiendo los lineamientos señalados. </t>
  </si>
  <si>
    <t>1. Ejercer las funciones que le confiere la Constitución Política, el Código Nacional de Seguridad y Convivencia Ciudadana, el Código de Policía de Bogotá o de aquellas normas que las modifiquen, complementen o sustituyan, conforme a las orientaciones y lineamientos distritales en materia.
2. Tramitar las ordenes dirigidas a prevenir y eliminar comportamientos contrarios a la convivencia en materia de la salubridad, seguridad, tranquilidad y moralidad publicas, de manera oportuna, conforme a los procesos y procedimientos definidos.</t>
  </si>
  <si>
    <t xml:space="preserve">CAMPO: Trabajo de operativos en calle </t>
  </si>
  <si>
    <t>• Actualizar el sistema de información de procesos judiciales.
• Elaborar actos administrativos para resolver recursos de apelación en evaluaciones de desempeño y asuntos disciplinarios.
• SIPROJ</t>
  </si>
  <si>
    <t>Dirigir la formulación y seguimiento de las políticas encaminadas al fortalecimiento de la gobernabilidad democrática, mediante la garantía de los derechos humanos y constitucionales, la convivencia pacifica, el ejercicio de la ciudadanía, la promoción de la paz y la cultura democrática, el uso del espacio publico, la promoción de la organización y de la participación ciudadana y la coordinación de las relaciones políticas de la Administración Distrital y Local en sus distintos niveles, de conformidad con las normas establecidas</t>
  </si>
  <si>
    <t>Liderar el desarrollo de los procesos y procedimientos que organizan la planeación y gestión administrativa y financiera en la Alcaldía Local para el cumplimiento de los objetivos trazados para la dependencia, de forma oportuna, conforme a las orientaciones del Alcalde Local y las directrices  institucionales y distritales en materia, en el marco de la normatividad vigente.</t>
  </si>
  <si>
    <t>supervision de los procesos  y el encargado de mantener el sistema de gestión de calidad</t>
  </si>
  <si>
    <t>SI</t>
  </si>
  <si>
    <t>Si</t>
  </si>
  <si>
    <t>Carga mental y emocional</t>
  </si>
  <si>
    <t xml:space="preserve">Una gestión organizacional inadecuada puede generar estrés crónico y desmotivación entre los funcionarios. </t>
  </si>
  <si>
    <t>Estrés inmediato, baja moral, y disminución en la productividad</t>
  </si>
  <si>
    <t>No se evidencia</t>
  </si>
  <si>
    <t xml:space="preserve"> Plan de bienestar e incentivos, plan estratégico del talento humano, batería psicosocial</t>
  </si>
  <si>
    <t>Aplicación de la batería</t>
  </si>
  <si>
    <t>Estrés Agudo y Estrés Crónico, Trastorno de Ansiedad Generalizada,  Burnout (Agotamiento Profesional),  Depresión</t>
  </si>
  <si>
    <t>Resolución 2764 de 2022
Resolución 2646 de 2008
Decreto 1072 de 2015
GTC 45</t>
  </si>
  <si>
    <t>No aplica</t>
  </si>
  <si>
    <t>Evaluación periódica,  análisis de resultado y plan de acción de la aplicación de la batería de riesgos psicosocial
Establecer programas de apoyo psicológico y consejería para los trabajadores que lo necesiten.</t>
  </si>
  <si>
    <t>Biomecanico</t>
  </si>
  <si>
    <t>Posisciones del cuerpo bipeda</t>
  </si>
  <si>
    <t>Tendinitis, Dolores musculares, lumbalgia</t>
  </si>
  <si>
    <t>Procedimiento SOL</t>
  </si>
  <si>
    <t xml:space="preserve">Examenes medicos, Capacvitaciones en manejos de carga, autocuidado </t>
  </si>
  <si>
    <t>Ley 1562 del 2012
Decreto 1072 del 2015
Resolución 0312 del 2019
GTC 45</t>
  </si>
  <si>
    <t>No aplica, no puedo eliminar el peligro o la enfermedad</t>
  </si>
  <si>
    <t>No aplica, por que no se puedes sustituir la enfermedad o el peligro</t>
  </si>
  <si>
    <t>Mantenimiento preventivo o correctivo del material inmobiliario, sillas</t>
  </si>
  <si>
    <t xml:space="preserve">Darle seguimiento a los procesos de pausas activas y los procesos m </t>
  </si>
  <si>
    <t xml:space="preserve">Realizar reporte de lo que se hace en campo.
- diligenciar formatos </t>
  </si>
  <si>
    <t>. Verificar en campo los puntos de conectividad
. Realizar mantenimiento de los mismos en campo</t>
  </si>
  <si>
    <t>Realización de pausas activas frecuentes en la jornada laboral.</t>
  </si>
  <si>
    <t>Pausa activa a miembros superiores.</t>
  </si>
  <si>
    <t xml:space="preserve">Examenes medicos, Capacitaciones en manejos de carga, autocuidado </t>
  </si>
  <si>
    <t>Pausas activas</t>
  </si>
  <si>
    <t>. Velar por el bienestar laboral de todos los trabajadores del fondo de desarrollo local de Sumapaz.
. Adelantar las acciones y actividades orientadas al cumplimiento de los planes y programas relacionados con el Sistema de Gestión de Seguridad y Salud en el Trabajo para los servidores públicos de la entidad, acorde con lo establecido en la normatividad vigente.</t>
  </si>
  <si>
    <t>Sedes Betania - San Juan</t>
  </si>
  <si>
    <t xml:space="preserve">Biológico </t>
  </si>
  <si>
    <t>Virus,  bacterias y hongos</t>
  </si>
  <si>
    <t xml:space="preserve">Presencia de microorganismos patológicos </t>
  </si>
  <si>
    <t>Punto de lavado de manos</t>
  </si>
  <si>
    <t>Procedimiento SOL( Seguridad, Orden y Limpieza)</t>
  </si>
  <si>
    <t>Limpieza y desinfección de manos</t>
  </si>
  <si>
    <t>Infecciones virales comunes como la gripe (influenza).</t>
  </si>
  <si>
    <t>Ley 9 de 1979 - Ley 1562 de 2012  - Resolución 666 de 2020 - Resolución 223 de 2021</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</si>
  <si>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</si>
  <si>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</si>
  <si>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</si>
  <si>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</si>
  <si>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</si>
  <si>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</si>
  <si>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</si>
  <si>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Sedes Betania San Juan Veredas aledañas</t>
  </si>
  <si>
    <t xml:space="preserve">Condiciones de seguridad </t>
  </si>
  <si>
    <t xml:space="preserve"> Locativo</t>
  </si>
  <si>
    <t>Caidas por inestabilidad del terreno</t>
  </si>
  <si>
    <t>Lesiones, fracturas</t>
  </si>
  <si>
    <t>Señalización</t>
  </si>
  <si>
    <t>Autocuidado</t>
  </si>
  <si>
    <t>Lesiones, traumas, fracturas</t>
  </si>
  <si>
    <t>Decreto 1072 de 2015
Resolución 0312 del 2019
GTC 45</t>
  </si>
  <si>
    <t>Revisión de los protoclos de sñalización del sector</t>
  </si>
  <si>
    <t>Botas antideslizantes.</t>
  </si>
  <si>
    <t xml:space="preserve">Edición de video y diseño: Edición de videos y diseño gráfico asociado.
Redacción y corrección de artículos escritos: Creación y revisión de textos escritos.
Apoyo en prensa en producción y edición de fotografías: Asistencia en la producción y edición de fotografías para prensa. realizan trabajo en campo para acompañar y evidenciar llaa diferentres actividades </t>
  </si>
  <si>
    <t>Postura prolongada y forzada</t>
  </si>
  <si>
    <t>Lesiones osteomusculares</t>
  </si>
  <si>
    <t>Fisico</t>
  </si>
  <si>
    <t>Temperaturas Extremas</t>
  </si>
  <si>
    <t xml:space="preserve">Hipodermia o desidratación </t>
  </si>
  <si>
    <t>Elementos de hidratación y bebidas calientes</t>
  </si>
  <si>
    <t>Examenes medicos preiodicos, Rotación a la exposición en zona de temperaturas extremas</t>
  </si>
  <si>
    <t>Tendinopatias cronicas</t>
  </si>
  <si>
    <t>Sindrome del tunel carpiano, Tendinopatias cronicas, Dolores lumbar</t>
  </si>
  <si>
    <t>Tendinitis aguda</t>
  </si>
  <si>
    <t>Tendinopatias cronicas, Sindrome del tunel carpiano</t>
  </si>
  <si>
    <t>Decretp 1072 de 2015
Resolución 0312 de 2019
GTC 45</t>
  </si>
  <si>
    <t>Asegurar que la silla sea ajustable en altura y profundidad con soporte lumbar, Ubicación del monitor frente al trabajador</t>
  </si>
  <si>
    <t>Darle seguimiento a los procesos de pausas activas, uso de accesorios ergonomicos como teclados, y ratones que promuevan  una posicion neutra de muñecas</t>
  </si>
  <si>
    <t>Hipotermia, Desidratación</t>
  </si>
  <si>
    <t>GCT 24 
Ley 1562 de 2012
Decreto 1072 de 2015
Reoslución 0312 de 2019</t>
  </si>
  <si>
    <t>Hidratación, Refugios termicos y corta vientos</t>
  </si>
  <si>
    <t xml:space="preserve">Ropa Termica, Protección de extremidades y cabeza, Protección Solar, Hidratación </t>
  </si>
  <si>
    <t>Examenes medicos de seguimiento periodicos</t>
  </si>
  <si>
    <t>Público</t>
  </si>
  <si>
    <t>Violencia, hostigamiento</t>
  </si>
  <si>
    <t>Lesiones graves</t>
  </si>
  <si>
    <t>Policia, entes de seguridad y vigilancia</t>
  </si>
  <si>
    <t>Horarios establecidos para visitas en campo que no sean perjudiciales</t>
  </si>
  <si>
    <t>Lesiones considerables, muerte</t>
  </si>
  <si>
    <t>Decreto 10 72 de 2015 Art 2.2.4.6.8
GTC 45</t>
  </si>
  <si>
    <t>Protección adecuada según el nivel de amenaza</t>
  </si>
  <si>
    <t xml:space="preserve">Inteligencia y analisis en horarios y días adecuados a los procedimientos, restricciones en diferentes zonas por peligro </t>
  </si>
  <si>
    <t xml:space="preserve">cascos </t>
  </si>
  <si>
    <t>Transito</t>
  </si>
  <si>
    <t xml:space="preserve">Accidentes de transito, volcamiento, estrelladas </t>
  </si>
  <si>
    <t>Lesiones graves, fracturas</t>
  </si>
  <si>
    <t>Mamtenimiento preventivos de la flota vehicular</t>
  </si>
  <si>
    <t>Uso de cinturones de seguridad y elementos de control que tenga el vehiculo</t>
  </si>
  <si>
    <t>Lesiones de consideración, muerte</t>
  </si>
  <si>
    <t>Ley 1503 de 2011
Decreto 2106 de 2019
Resolución 40595 de 2022</t>
  </si>
  <si>
    <t>Señalizaxción Preoperaciones</t>
  </si>
  <si>
    <t>Mantenimiento preventivo de los vehiculos, Sistema gps</t>
  </si>
  <si>
    <t>Trabajos de siembra, trasplante, clasificación y deshierbe que requieren estar agachado o en cuclillas por largo tiempo, causando lumbalgias y trastornos osteomusculares.</t>
  </si>
  <si>
    <t>Lumbalgias (dolor de espalda baja), hernias discales, pinzamientos nerviosos, fatiga muscular, varices.</t>
  </si>
  <si>
    <t>Bilogicos</t>
  </si>
  <si>
    <t>Contacto con insectos, arácnidos o animales ponzoñosos (serpientes, arañas) propios de la zona rural y el bosque.</t>
  </si>
  <si>
    <t>Picaduras, mordeduras (con riesgo de envenenamiento o infección), heridas, reacciones alérgicas.</t>
  </si>
  <si>
    <t>rritación de vías respiratorias y ojos, rinitis, asma ocupacional, silicosis (si hay presencia de sílice en los sustratos o tierras).</t>
  </si>
  <si>
    <t>Quimicoa</t>
  </si>
  <si>
    <t>Inhalación de polvo orgánico (tierra seca, turba, sustratos, semillas, polen) que puede causar irritación respiratoria o alergias.</t>
  </si>
  <si>
    <t>1. Recopilar y analizar la información básica relativa al área agroambiental de la localidad, que sirva para conocer el ambiente físico y el estado actual de la producción agropecuaria, de conformidad con los procedimientos establecidos. Actividades en vivero, propagación de marial vegetal de hortalizas y especies forestales nativas de Bosque Altoandino
2. Diseñar programas y estrategias de desarrollo integral, que se ajusten a las necesidades de los pequeños productores agropecuarios, con base en la realidad física, sociocultural y económica de la localidad, de acuerdo a los parámetros señalados.</t>
  </si>
  <si>
    <t>Diseño de bancos o superficies de trabajo bajas y ergonómicas. Proveer asientos de apoyo para el trabajo en cuclillas.</t>
  </si>
  <si>
    <t>Ajustar la altura de las bandejas o mesas de trabajo para que el codo esté a 90 grados.</t>
  </si>
  <si>
    <t>Sellar grietas o entradas en la estructura del vivero. Mantener el entorno inmediato libre de escombros que sirvan de refugio a alimañas.</t>
  </si>
  <si>
    <t xml:space="preserve"> Ventilación adecuada y control de humedad en zonas de almacenamiento de sustrato y materia orgánica.</t>
  </si>
  <si>
    <t>Humectación de la tierra y sustratos antes de su uso. Ventilación forzada en la zona de mezclado.</t>
  </si>
  <si>
    <t>Realizar las mezclas en un área designada con sistemas de drenaje controlado. Aplicación en momentos de bajo viento.</t>
  </si>
  <si>
    <t>Lumbalgias crónicas, hernias discales, pinzamientos nerviosos. Incapacidad Laboral Temporal</t>
  </si>
  <si>
    <t>Infecciones, reacciones alérgicas severas (anafilaxia)</t>
  </si>
  <si>
    <t>Asma, rinitis, bronquitis crónica. Daño pulmonar irreversible a largo plazo.</t>
  </si>
  <si>
    <t>Decreto 1072 de 2015
Resolución 0312 de 2019
Ley 1562 de 2019</t>
  </si>
  <si>
    <t>Uso de sistemas de malla o invernadero que impidan el acceso de animales y roedores.</t>
  </si>
  <si>
    <t>Diseñar camas de cultivo elevadas (eras) y mesas de trabajo ajustables para evitar agacharse. Suministrar asientos o bancos ergonómicos bajos..</t>
  </si>
  <si>
    <t>Implementar el programa de Pausas Activas. Capacitación en higiene postural y manejo de cuerpo. Rotar las tareas.</t>
  </si>
  <si>
    <t>Inspección diaria del área de trabajo. Capacitación sobre fauna local peligrosa (serpientes, arañas). Protocolo de primeros auxilios para picaduras.</t>
  </si>
  <si>
    <t>Uso de ventilación forzada en bodegas. Humedecer el sustrato antes de manipularlo para reducir el polvo.</t>
  </si>
  <si>
    <t>Procedimientos de trabajo seguro para la manipulación de sustratos.</t>
  </si>
  <si>
    <t xml:space="preserve">Rodilleras y elementos de soporte lumbar (fajas), si son prescritas por salud ocupacional., Guantes ergonómicos que brinden buen agarre sin restringir el movimiento. </t>
  </si>
  <si>
    <t>Guantes de seguridad, botas caña alta (si se trabaja en campo aledaño), camisa de manga larga., Mascarilla con filtro P95 o superior (al manipular sustrato y polvos), guantes, protección visual.</t>
  </si>
  <si>
    <t>Protección respiratoria (mascarilla N95 o con filtro para material particulado), gafas de seguridad., EPP Completo: Overol de protección química, guantes de nitrilo/caucho, botas de seguridad, respirador con filtros específicos (cartuchos químicos), gafas de seguridad o careta.
Exportar a Hojas de cálculo</t>
  </si>
  <si>
    <t>Fisicos</t>
  </si>
  <si>
    <t>Iluminación deficiente (fatiga visual) o excesiva (deslumbramiento) en el puesto de trabajo frente a pantallas y al revisar documentos detalladamente.</t>
  </si>
  <si>
    <t>Fatiga visual, cefalea (dolor de cabeza), deslumbramiento, errores de digitación o verificación.</t>
  </si>
  <si>
    <t>Luminarias en mal estado, falta de mantenimiento, luz natural intensa directa.</t>
  </si>
  <si>
    <t>Distribución de las luminarias, brillo/contraste de las pantallas, color y reflectividad de paredes y superficies.</t>
  </si>
  <si>
    <t>Exámenes visuales periódicos. Uso de filtros antireflex o lentes de corrección. Capacitación en higiene visual.</t>
  </si>
  <si>
    <t>Decreto 1072 de 2015</t>
  </si>
  <si>
    <t>Hipoacusia Neurosensorial Severa e Irreversible (Sordera Profesional).</t>
  </si>
  <si>
    <t>Cambio de Tecnología Lumínica.</t>
  </si>
  <si>
    <t>Control de Deslumbramiento y Zonas de Sombra.</t>
  </si>
  <si>
    <t>Programa de Higiene Visual.</t>
  </si>
  <si>
    <t>Uso de filtros antireflex en las pantallas de los monitores. Uso de gafas con prescripción o protección UV.</t>
  </si>
  <si>
    <t>Carga física (por sobreesfuerzo en el levantamiento y transporte de cajas o bultos).</t>
  </si>
  <si>
    <t>Iluminación (por deficiencia o mala distribución).</t>
  </si>
  <si>
    <t>Fatiga visual, dolor de cabeza (cefalea), errores de registro por visión deficiente.</t>
  </si>
  <si>
    <t>Dependencia / Alcaldía Local: EQUIPO DE CALIDAD SST / ALCALDIA LOCAL DE SUMAPAZ</t>
  </si>
  <si>
    <t xml:space="preserve">Nombre profesional SST del Nivel Central / Referente SST Alcaldía Local:  ISIS ESPITIA - DIEGO BERNAL </t>
  </si>
  <si>
    <t>• Implementación de Políticas: Aplicar políticas para el desarrollo local según lineamientos institucionales.
• Ejecución de Proyectos: Implementar programas y proyectos de desarrollo local.</t>
  </si>
  <si>
    <t xml:space="preserve">1.  Apoyar en la realización y/o revisión de las etapas de formulación y elaboración de estudios previos de los 
proyectos de inversión que le sean designados. 
2. Apoyar en la revisión y evaluación de las etapas pre-contractuales de los proyectos de inversión que le sean 
designados. 
3. Apoyar en el seguimiento de los proyectos de Infraestructura.
4. Realizar seguimiento a la ejecución de los contratos (Apoyo a la supervisión, análisis de informes, modificaciones 
contractuales, programación de PAC), que le sean designados del Sector de Infraestructura y Malla Vial. 
5. Realizar la verificación técnica, administrativa y financiera de contratos de vigencias anteriores que se le asignen 
y que se encuentren en proceso de terminación para su respectiva liquidación. 
</t>
  </si>
  <si>
    <t>• Actualizar el sistema de información de procesos judiciales.
• Elaborar actos administrativos para resolver recursos de apelación en evaluaciones de desempeño y asuntos disciplinarios.
• SIPROJ
• Cobro se sanciones económicas, derivadas del ejercicio policivo. Despacho. Obras</t>
  </si>
  <si>
    <t>• Elaborar registros contables y estados financieros según normas de la Contaduría General de la Nación y directrices de la Secretaría de Hacienda.
• Mantener actualizado el programa contable para generar información precisa. Nomina
• Conciliar cuentas de enlace y recíprocas para asegurar la igualdad de saldos.</t>
  </si>
  <si>
    <t>•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t>
  </si>
  <si>
    <t>Logistica</t>
  </si>
  <si>
    <t xml:space="preserve">Realizar reparaciónes deacuerdo con los daños o averias que se presenten.
Realizar las pruebas y revisiones antes y despúes de realizar los trabajos y responder por la buena  ejecición de las mismas. </t>
  </si>
  <si>
    <t>. Realizar seguimiento a los medidores de consumo de servicios públicos de las instalaciones de las sedes o inmuebles de propiedad del FDRS
. Programar actividades y realizar mantenimiento periodico de carácter preventivo de las instalaciones hidraulica, electrica y de gas.
. Apoyar las labogres de resgistro, organización, Radicación y entrega de correspondencia cuando sea requerido</t>
  </si>
  <si>
    <t>si</t>
  </si>
  <si>
    <t xml:space="preserve">Implementar herramientas y estrategias para la intervención del ejercicio policivo frente a las temáticas de atención público y comunidad </t>
  </si>
  <si>
    <t>. Conocer y fallar los asuntos propios de su competencia de forma oportuna, en cumplimiento de la normatividad vigente en la materia.
. Resolver los recursos interpuestos sobre los asuntos que cursen en su despacho, de forma oportuna, cumpliendo con los lineamientos institucionales y distritales y la normatividad vigente.
. Adelantar de oficio los procesos por comportamientos contrarios a la convivencia de que trata el Código Nacional de Seguridad y Convivencia Ciudadana, el Código de Policía de Bogotá o de aquellas normas que las modifiquen, complementen o sustituyan, en cumplimiento de la misión
institucional.
. Conocer en primera instancia los procesos por comportamientos contrarios a la convivencia y atenderlos de forma oportuna conforme a los lineamientos y orientaciones distritales en materia.
. Proyectar los documentos que deba suscribir el jefe inmediato, determinando que en ellos se acaten los lineamientos legales desde su campo del conocimiento.
.  Desempeñar las demás que le scan asignadas y que correspondan al propósito del cargo.</t>
  </si>
  <si>
    <t>. Brindar asistencia técnica en los procesos de producción agropecuaria que se desarrollen en la localidad, conforme a las directrices establecidas. 
. Realizar seguimiento a la ejecución de programas y proyectos agropecuarios y/o ambientales queso adelantan en la localidad, de conformidad con los lineamientos establecidos. 
. Proyectar los documentos que deba suscribir el jefe inmediato, determinando que en ellos se acaten  los lineamientos legales desde su campo del conocimiento.
. Desempeñar las demás funciones asignadas por la autoridad competente, de acuerdo con el nivel, la naturaleza y el propósito principal del empleo.</t>
  </si>
  <si>
    <t>. Revisar punto a punto que los sectores de conectividad esten funcionando de lka mejor manera
. Registrar en una matriz todo lo conserniente al estado de cada punto de conección.
Realizar informes para informar a las áreas de como se maneja cada punto</t>
  </si>
  <si>
    <t>•  Apoyar en las actividades de la dependencia con eficacia y oportunidad.
•  Tramitar la correspondencia y documentos según los procedimientos establecidos.
•  Registrar en la base de datos de la dependencia la información pertinente, siguiendo el procedimiento establecido.
•  Organizar y custodiar el archivo de gestión, depurando documentos para el archivo central según el procedimiento.
•  Colaborar con el transporte de suministros, equipos y correspondencia, siguiendo las órdenes del jefe inmediato.
•  Apoyar en el desarrollo de reuniones y otras actividades de la dependencia de acuerdo con los procedimientos establecidos.
•  Desempeñar otras funciones relacionadas con la naturaleza del cargo y el área de desempeño</t>
  </si>
  <si>
    <t xml:space="preserve">. Apoyar la formulación de planes de gestión
. Hacer seguimiento a las auditorias.
. Acompañar la metodologia que se de en sistema de calidad.
. Garantizar el reporte de monitoreo de riesgos.
</t>
  </si>
  <si>
    <t>. Mantener al día la matriz de peligros y riesgos del fondo de desarrollo local de Sumapaz.
. Reportar cualquier incidente que se presente en el ambito laboral.
Promover un trabajo seguro en la alcaldía local de Sumapaz.
. Realizar todo lo correspondiente a lo estipulado en los lineamientos que dicta secretaría de gobierno.</t>
  </si>
  <si>
    <t>:Dar entrada a todos los uministros que se recepcionan para la alcaldía de Sumapaz.
. Tener al día e inventariado el almacen.
Dar de baja a los insumos que sean de disposición final.
. Tener logisticamente todo al día en cuanto a salones, locación, e insumos en cuanto sean requeridos.</t>
  </si>
  <si>
    <t>Iluminación</t>
  </si>
  <si>
    <t>Ausencia de luz natural o artificial.</t>
  </si>
  <si>
    <t>Fatiga visual, molestias visuales, cefalea, destellos</t>
  </si>
  <si>
    <t>Luz Led</t>
  </si>
  <si>
    <t>Ninguna</t>
  </si>
  <si>
    <t>Pérdida de agudeza visual.</t>
  </si>
  <si>
    <t>RETILAP Resolución 180540 de 2010 Capítulo 4 Tabla 410.1 /NTC 2050
Resolución 2400 de 1979
Decreto 1477 de 2014</t>
  </si>
  <si>
    <t>Sustituye las bombillas actuales por lámparas LED para mejorar la eficiencia energética, la calidad de la luz y reducir el mantenimiento.</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</si>
  <si>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</si>
  <si>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Capacitación en cuidado visual
Establecer y seguir un plan de mantenimiento para luminarias.
Realizar evaluaciones periódicas de la vista y proporcionar información sobre la importancia de la salud visual.</t>
  </si>
  <si>
    <t>Radiación no ionizante</t>
  </si>
  <si>
    <t>Radiaciones emitidas por dispositivos electrónicos como pantallas de computadora o monitores.</t>
  </si>
  <si>
    <t>Cansancio visual, dolor de cabeza, afectaciones visuales.</t>
  </si>
  <si>
    <t>Monitores de tecnología LCD o LED (Baja radiación)</t>
  </si>
  <si>
    <t>Exposición a rayos UV emitidos por el sol.</t>
  </si>
  <si>
    <t>Cefaleas, náuseas, mareo, estrés, desaliento</t>
  </si>
  <si>
    <t>Procedimiento para exámenes médicos ocupacionales</t>
  </si>
  <si>
    <t xml:space="preserve">Las infecciones graves pueden causar diarrea severa, vómitos, fiebre alta y deshidratación. </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</si>
  <si>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</si>
  <si>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Realización de Pausas activas</t>
  </si>
  <si>
    <t xml:space="preserve"> 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</si>
  <si>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del Grupo Social del Trabajo</t>
  </si>
  <si>
    <t>Relaciones conflictivas, falta de apoyo entre compañeros o superiores, y un ambiente de trabajo negativo pueden aumentar la tensión y el estrés.</t>
  </si>
  <si>
    <t>Estrés emocional, ansiedad, y posible conflicto interpersonal.</t>
  </si>
  <si>
    <t>Trastornos psicológicos graves, como depresión, y deterioro significativo de la salud mental.</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</si>
  <si>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</si>
  <si>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Superficies de trabajo, ascensor, escaleras</t>
  </si>
  <si>
    <t>Caídas al mismo nivel, contusiones, golpes, heridas</t>
  </si>
  <si>
    <t>Ninguno</t>
  </si>
  <si>
    <t>Fracturas, torceduras</t>
  </si>
  <si>
    <t>Resolución 2400 de 1979, Decreto 1072 de 2015</t>
  </si>
  <si>
    <t>No Aplica</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</si>
  <si>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</si>
  <si>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</si>
  <si>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Posible exposición y contagio de COVID-19 u otras enfermedades infecciosas de fácil propagación debido al contacto cercano con personas infectadas, superficies contaminadas o a la inhalación de partículas en ambientes cerrados y concurridos.</t>
  </si>
  <si>
    <t>Infecciones, alergias, intoxicación, complicaciones, gastrointestinales, respiratorias y sistémicas.</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</si>
  <si>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</si>
  <si>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 xml:space="preserve"> Apoyar en la planeación y ejecución de los programas de mantenimiento preventivo y correctivo de los vehículos pesados y de la maquinaria de propiedad o tenencia del FDRS.	Realizó la primera capacitación presencial sobre el manejo de el plan estratégico de seguridad vial de manera presencial en el corregimiento de san juan con todos los conductores de maquinaria </t>
  </si>
  <si>
    <t xml:space="preserve">Apoyar a los profesionales en la verificación de los repuestos, insumos y demás procedimientos que se le realicen a los vehículos pesados y de la maquinaria de propiedad del FDRS con el fin de garantizar el correcto funcionamiento de estos	                 Se realizo con las vistas a los corregimientos de san juan y Betania la revisión de las bitácoras correspondiente y se recibió detalladamente las solicitudes realizadas y consignada en las bitácoras y con las cartas escritas correspondientes </t>
  </si>
  <si>
    <t>poyar la elaboración de los informes técnicos solicitados y las respuestas a la comunidad y a las entidades sobre los temas relacionados de parque automotor	 Re realizo las visitas correspondientes a la recepción de las solicitudes y radicaciones de todos los habitantes de la localidad en ambos corregimientos tanto en SAN JUAN rio SUMAPAZ como en BETANIA rio BLANCO.</t>
  </si>
  <si>
    <t>Apoyar a los profesionales en la verificación de los informes de los contratos suscritos por el Fondo para el mantenimiento del parque automotor, dando cumplimiento al Manual de Procesos y Procedimientos para tal fin.	 Re realizo las visitas correspondientes a la recepción de las solicitudes y radicaciones de todos los habitantes de la localidad en ambos corregimientos tanto en SAN JUAN rio SUMAPAZ como en BETANIA rio BLANCO</t>
  </si>
  <si>
    <t xml:space="preserve"> Las demás que demande la administración local que corresponda a la naturaleza del contrato y que sean necesarias para la consecución del fin del objeto contractual	Se efectuó la capacitación sobre preoperacionales y plan estratégico de seguridad vial desde nivel central par prevención y atención de accidentes de tránsito</t>
  </si>
  <si>
    <t>Profesional con Discapacidad cognitiva Área maquinaria</t>
  </si>
  <si>
    <t>Realizar la formulación, evaluación y seguimiento de los programas ambientales que componen el Plan
Institucional de Gestión Ambiental-PIGA.</t>
  </si>
  <si>
    <t>. Velar por el bienestar laboral de todos los trabajadores del fondo de desarrollo local de Sumapaz.
. Formular, implementar y hacer seguimiento a planes de mejoramiento relacionados con la gestión ambiental de
la Alcaldía Local.
. Desarrollar jornadas de capacitación y sensibilización, dirigidas a los servidores públicos de la Alcaldía Local y
proveedores de bienes y servicios que realicen actividades relacionadas con los aspectos e impactos ambientales
significativos.
. Adelantar las acciones y actividades orientadas al cumplimiento de los planes y programas relacionados con el Sistema de Gestión de Seguridad y Salud en el Trabajo para los servidores públicos de la entidad, acorde con lo establecido en la normatividad vigente.</t>
  </si>
  <si>
    <t>Fecha de actualización Noviembre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</si>
</sst>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8">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sz val="11"/>
      <name val="Garamond"/>
      <family val="1"/>
    </font>
    <font>
      <b/>
      <sz val="11"/>
      <name val="Garamond"/>
      <family val="1"/>
    </font>
    <font>
      <b/>
      <sz val="20"/>
      <color rgb="FF00B0F0"/>
      <name val="Garamond"/>
      <family val="1"/>
    </font>
    <font>
      <b/>
      <sz val="12"/>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Gill Sans MT"/>
      <family val="2"/>
    </font>
    <font>
      <sz val="6"/>
      <name val="Calibri"/>
      <family val="2"/>
      <scheme val="minor"/>
    </font>
  </fonts>
  <fills count="17">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s>
  <borders count="51">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theme="0"/>
      </left>
      <right/>
      <top/>
      <bottom/>
      <diagonal/>
    </border>
    <border>
      <left style="medium">
        <color theme="0"/>
      </left>
      <right/>
      <top/>
      <bottom style="medium">
        <color theme="0"/>
      </bottom>
      <diagonal/>
    </border>
    <border>
      <left/>
      <right/>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9" fillId="0" borderId="0"/>
  </cellStyleXfs>
  <cellXfs count="178">
    <xf numFmtId="0" fontId="0" fillId="0" borderId="0" xfId="0"/>
    <xf numFmtId="0" fontId="11" fillId="0" borderId="3" xfId="0" applyFont="1" applyBorder="1"/>
    <xf numFmtId="0" fontId="11" fillId="0" borderId="0" xfId="0" applyFont="1"/>
    <xf numFmtId="0" fontId="11" fillId="0" borderId="3" xfId="0" applyFont="1" applyBorder="1" applyAlignment="1">
      <alignment horizontal="left"/>
    </xf>
    <xf numFmtId="0" fontId="11" fillId="0" borderId="0" xfId="0" applyFont="1" applyAlignment="1">
      <alignment horizontal="left" indent="3"/>
    </xf>
    <xf numFmtId="0" fontId="12" fillId="0" borderId="0" xfId="13" applyFont="1"/>
    <xf numFmtId="0" fontId="11" fillId="0" borderId="6" xfId="0" applyFont="1" applyBorder="1" applyAlignment="1">
      <alignment horizontal="left"/>
    </xf>
    <xf numFmtId="0" fontId="11" fillId="0" borderId="7" xfId="0" applyFont="1" applyBorder="1"/>
    <xf numFmtId="0" fontId="10" fillId="0" borderId="0" xfId="13" applyFont="1" applyAlignment="1">
      <alignment horizontal="left" vertical="center"/>
    </xf>
    <xf numFmtId="0" fontId="13" fillId="0" borderId="0" xfId="0" applyFont="1" applyAlignment="1">
      <alignment horizontal="left" indent="3"/>
    </xf>
    <xf numFmtId="0" fontId="13" fillId="0" borderId="0" xfId="0" applyFont="1"/>
    <xf numFmtId="0" fontId="14" fillId="0" borderId="5" xfId="0" applyFont="1" applyBorder="1"/>
    <xf numFmtId="0" fontId="14" fillId="0" borderId="0" xfId="0" applyFont="1"/>
    <xf numFmtId="0" fontId="12" fillId="0" borderId="0" xfId="0" applyFont="1" applyAlignment="1">
      <alignment horizontal="left" vertical="center"/>
    </xf>
    <xf numFmtId="0" fontId="12" fillId="0" borderId="0" xfId="13" applyFont="1" applyAlignment="1">
      <alignment horizontal="left" vertical="center"/>
    </xf>
    <xf numFmtId="0" fontId="12" fillId="0" borderId="0" xfId="0" applyFont="1"/>
    <xf numFmtId="0" fontId="10" fillId="0" borderId="0" xfId="0" applyFont="1"/>
    <xf numFmtId="0" fontId="10" fillId="0" borderId="5" xfId="0" applyFont="1" applyBorder="1"/>
    <xf numFmtId="0" fontId="16" fillId="0" borderId="0" xfId="0" applyFont="1"/>
    <xf numFmtId="0" fontId="17" fillId="6" borderId="11" xfId="0" applyFont="1" applyFill="1" applyBorder="1" applyAlignment="1">
      <alignment horizontal="center" vertical="center" wrapText="1"/>
    </xf>
    <xf numFmtId="0" fontId="17" fillId="4" borderId="4" xfId="0" applyFont="1" applyFill="1" applyBorder="1" applyAlignment="1">
      <alignment horizontal="center" vertical="center" textRotation="90" wrapText="1"/>
    </xf>
    <xf numFmtId="0" fontId="18" fillId="0" borderId="4" xfId="0" applyFont="1" applyBorder="1" applyAlignment="1">
      <alignment horizontal="center" vertical="center" wrapText="1"/>
    </xf>
    <xf numFmtId="0" fontId="18" fillId="7" borderId="4" xfId="0" applyFont="1" applyFill="1" applyBorder="1" applyAlignment="1">
      <alignment horizontal="center" vertical="center" wrapText="1"/>
    </xf>
    <xf numFmtId="0" fontId="19" fillId="0" borderId="0" xfId="21"/>
    <xf numFmtId="0" fontId="19" fillId="8" borderId="0" xfId="21" applyFill="1"/>
    <xf numFmtId="0" fontId="20" fillId="8" borderId="0" xfId="21" applyFont="1" applyFill="1" applyAlignment="1">
      <alignment vertical="center" wrapText="1"/>
    </xf>
    <xf numFmtId="0" fontId="20" fillId="8" borderId="0" xfId="21" applyFont="1" applyFill="1"/>
    <xf numFmtId="0" fontId="21" fillId="9" borderId="19" xfId="21" applyFont="1" applyFill="1" applyBorder="1" applyAlignment="1">
      <alignment horizontal="center" vertical="center"/>
    </xf>
    <xf numFmtId="0" fontId="21" fillId="9" borderId="20" xfId="21" applyFont="1" applyFill="1" applyBorder="1" applyAlignment="1">
      <alignment horizontal="center" vertical="center"/>
    </xf>
    <xf numFmtId="0" fontId="21" fillId="9" borderId="21" xfId="21" applyFont="1" applyFill="1" applyBorder="1" applyAlignment="1">
      <alignment horizontal="center" vertical="center"/>
    </xf>
    <xf numFmtId="0" fontId="21" fillId="8" borderId="0" xfId="21" applyFont="1" applyFill="1"/>
    <xf numFmtId="0" fontId="20" fillId="10" borderId="22" xfId="21" applyFont="1" applyFill="1" applyBorder="1" applyAlignment="1">
      <alignment vertical="center"/>
    </xf>
    <xf numFmtId="0" fontId="20" fillId="10" borderId="11" xfId="21" applyFont="1" applyFill="1" applyBorder="1" applyAlignment="1">
      <alignment horizontal="center" vertical="center"/>
    </xf>
    <xf numFmtId="0" fontId="20" fillId="10" borderId="23" xfId="21" applyFont="1" applyFill="1" applyBorder="1" applyAlignment="1">
      <alignment vertical="center" wrapText="1"/>
    </xf>
    <xf numFmtId="0" fontId="20" fillId="8" borderId="0" xfId="21" applyFont="1" applyFill="1" applyAlignment="1">
      <alignment vertical="center"/>
    </xf>
    <xf numFmtId="0" fontId="20" fillId="10" borderId="24" xfId="21" applyFont="1" applyFill="1" applyBorder="1" applyAlignment="1">
      <alignment vertical="center"/>
    </xf>
    <xf numFmtId="0" fontId="20" fillId="10" borderId="4" xfId="21" applyFont="1" applyFill="1" applyBorder="1" applyAlignment="1">
      <alignment horizontal="center" vertical="center"/>
    </xf>
    <xf numFmtId="0" fontId="20" fillId="10" borderId="25" xfId="21" applyFont="1" applyFill="1" applyBorder="1" applyAlignment="1">
      <alignment vertical="center" wrapText="1"/>
    </xf>
    <xf numFmtId="0" fontId="20" fillId="10" borderId="26" xfId="21" applyFont="1" applyFill="1" applyBorder="1" applyAlignment="1">
      <alignment vertical="center"/>
    </xf>
    <xf numFmtId="0" fontId="20" fillId="10" borderId="27" xfId="21" applyFont="1" applyFill="1" applyBorder="1" applyAlignment="1">
      <alignment horizontal="center" vertical="center"/>
    </xf>
    <xf numFmtId="0" fontId="20" fillId="10" borderId="28" xfId="21" applyFont="1" applyFill="1" applyBorder="1" applyAlignment="1">
      <alignment vertical="center" wrapText="1"/>
    </xf>
    <xf numFmtId="0" fontId="20" fillId="8" borderId="0" xfId="21" applyFont="1" applyFill="1" applyAlignment="1">
      <alignment horizontal="center" vertical="center"/>
    </xf>
    <xf numFmtId="0" fontId="20" fillId="0" borderId="22" xfId="21" applyFont="1" applyBorder="1" applyAlignment="1">
      <alignment vertical="center"/>
    </xf>
    <xf numFmtId="0" fontId="20" fillId="0" borderId="11" xfId="21" applyFont="1" applyBorder="1" applyAlignment="1">
      <alignment horizontal="center" vertical="center"/>
    </xf>
    <xf numFmtId="0" fontId="20" fillId="0" borderId="23" xfId="21" applyFont="1" applyBorder="1" applyAlignment="1">
      <alignment vertical="center" wrapText="1"/>
    </xf>
    <xf numFmtId="0" fontId="21" fillId="0" borderId="26" xfId="21" applyFont="1" applyBorder="1" applyAlignment="1">
      <alignment horizontal="center" vertical="center"/>
    </xf>
    <xf numFmtId="0" fontId="21" fillId="0" borderId="27" xfId="21" applyFont="1" applyBorder="1" applyAlignment="1">
      <alignment horizontal="center" vertical="center"/>
    </xf>
    <xf numFmtId="0" fontId="21" fillId="0" borderId="28" xfId="21" applyFont="1" applyBorder="1" applyAlignment="1">
      <alignment horizontal="center" vertical="center"/>
    </xf>
    <xf numFmtId="0" fontId="20" fillId="0" borderId="24" xfId="21" applyFont="1" applyBorder="1" applyAlignment="1">
      <alignment vertical="center"/>
    </xf>
    <xf numFmtId="0" fontId="20" fillId="0" borderId="4" xfId="21" applyFont="1" applyBorder="1" applyAlignment="1">
      <alignment horizontal="center" vertical="center"/>
    </xf>
    <xf numFmtId="0" fontId="20" fillId="0" borderId="25" xfId="21" applyFont="1" applyBorder="1" applyAlignment="1">
      <alignment vertical="center" wrapText="1"/>
    </xf>
    <xf numFmtId="0" fontId="21" fillId="0" borderId="32" xfId="21" applyFont="1" applyBorder="1" applyAlignment="1">
      <alignment horizontal="center" vertical="center"/>
    </xf>
    <xf numFmtId="0" fontId="21" fillId="11" borderId="34" xfId="21" applyFont="1" applyFill="1" applyBorder="1" applyAlignment="1">
      <alignment horizontal="center" vertical="center"/>
    </xf>
    <xf numFmtId="0" fontId="21" fillId="11" borderId="11" xfId="21" applyFont="1" applyFill="1" applyBorder="1" applyAlignment="1">
      <alignment horizontal="center" vertical="center"/>
    </xf>
    <xf numFmtId="0" fontId="21" fillId="12" borderId="11" xfId="21" applyFont="1" applyFill="1" applyBorder="1" applyAlignment="1">
      <alignment horizontal="center" vertical="center"/>
    </xf>
    <xf numFmtId="0" fontId="21" fillId="12" borderId="23" xfId="21" applyFont="1" applyFill="1" applyBorder="1" applyAlignment="1">
      <alignment horizontal="center" vertical="center"/>
    </xf>
    <xf numFmtId="0" fontId="21" fillId="0" borderId="25" xfId="21" applyFont="1" applyBorder="1" applyAlignment="1">
      <alignment horizontal="center" vertical="center"/>
    </xf>
    <xf numFmtId="0" fontId="21" fillId="11" borderId="10" xfId="21" applyFont="1" applyFill="1" applyBorder="1" applyAlignment="1">
      <alignment horizontal="center" vertical="center"/>
    </xf>
    <xf numFmtId="0" fontId="21" fillId="12" borderId="4" xfId="21" applyFont="1" applyFill="1" applyBorder="1" applyAlignment="1">
      <alignment horizontal="center" vertical="center"/>
    </xf>
    <xf numFmtId="0" fontId="21" fillId="13" borderId="25" xfId="21" applyFont="1" applyFill="1" applyBorder="1" applyAlignment="1">
      <alignment horizontal="center" vertical="center"/>
    </xf>
    <xf numFmtId="0" fontId="20" fillId="0" borderId="26" xfId="21" applyFont="1" applyBorder="1" applyAlignment="1">
      <alignment vertical="center"/>
    </xf>
    <xf numFmtId="0" fontId="20" fillId="0" borderId="27" xfId="21" applyFont="1" applyBorder="1" applyAlignment="1">
      <alignment horizontal="center" vertical="center"/>
    </xf>
    <xf numFmtId="0" fontId="20" fillId="0" borderId="28" xfId="21" applyFont="1" applyBorder="1" applyAlignment="1">
      <alignment vertical="center" wrapText="1"/>
    </xf>
    <xf numFmtId="0" fontId="21" fillId="13" borderId="35" xfId="21" applyFont="1" applyFill="1" applyBorder="1" applyAlignment="1">
      <alignment horizontal="center" vertical="center"/>
    </xf>
    <xf numFmtId="0" fontId="21" fillId="13" borderId="27" xfId="21" applyFont="1" applyFill="1" applyBorder="1" applyAlignment="1">
      <alignment horizontal="center" vertical="center"/>
    </xf>
    <xf numFmtId="0" fontId="21" fillId="14" borderId="27" xfId="21" applyFont="1" applyFill="1" applyBorder="1" applyAlignment="1">
      <alignment horizontal="center" vertical="center"/>
    </xf>
    <xf numFmtId="0" fontId="21" fillId="14" borderId="28" xfId="21" applyFont="1" applyFill="1" applyBorder="1" applyAlignment="1">
      <alignment horizontal="center" vertical="center"/>
    </xf>
    <xf numFmtId="0" fontId="21" fillId="8" borderId="19" xfId="21" applyFont="1" applyFill="1" applyBorder="1" applyAlignment="1">
      <alignment horizontal="center" vertical="center"/>
    </xf>
    <xf numFmtId="0" fontId="21" fillId="8" borderId="20" xfId="21" applyFont="1" applyFill="1" applyBorder="1" applyAlignment="1">
      <alignment horizontal="center" vertical="center"/>
    </xf>
    <xf numFmtId="0" fontId="21" fillId="8" borderId="21" xfId="21" applyFont="1" applyFill="1" applyBorder="1" applyAlignment="1">
      <alignment horizontal="center" vertical="center"/>
    </xf>
    <xf numFmtId="49" fontId="21" fillId="0" borderId="26" xfId="21" applyNumberFormat="1" applyFont="1" applyBorder="1" applyAlignment="1">
      <alignment horizontal="center" vertical="center"/>
    </xf>
    <xf numFmtId="49" fontId="21" fillId="0" borderId="27" xfId="21" applyNumberFormat="1" applyFont="1" applyBorder="1" applyAlignment="1">
      <alignment horizontal="center" vertical="center"/>
    </xf>
    <xf numFmtId="49" fontId="21" fillId="0" borderId="28" xfId="21" applyNumberFormat="1" applyFont="1" applyBorder="1" applyAlignment="1">
      <alignment horizontal="center" vertical="center"/>
    </xf>
    <xf numFmtId="0" fontId="21" fillId="0" borderId="40" xfId="21" applyFont="1" applyBorder="1" applyAlignment="1">
      <alignment horizontal="center" vertical="center"/>
    </xf>
    <xf numFmtId="0" fontId="21" fillId="11" borderId="34" xfId="21" applyFont="1" applyFill="1" applyBorder="1" applyAlignment="1">
      <alignment horizontal="left" vertical="center" wrapText="1"/>
    </xf>
    <xf numFmtId="0" fontId="21" fillId="11" borderId="11" xfId="21" applyFont="1" applyFill="1" applyBorder="1" applyAlignment="1">
      <alignment horizontal="left" vertical="center" wrapText="1"/>
    </xf>
    <xf numFmtId="0" fontId="21" fillId="15" borderId="23" xfId="21" applyFont="1" applyFill="1" applyBorder="1" applyAlignment="1">
      <alignment horizontal="left" vertical="center" wrapText="1"/>
    </xf>
    <xf numFmtId="0" fontId="21" fillId="0" borderId="42" xfId="21" applyFont="1" applyBorder="1" applyAlignment="1">
      <alignment horizontal="center" vertical="center"/>
    </xf>
    <xf numFmtId="0" fontId="21" fillId="11" borderId="10" xfId="21" applyFont="1" applyFill="1" applyBorder="1" applyAlignment="1">
      <alignment horizontal="left" vertical="center" wrapText="1"/>
    </xf>
    <xf numFmtId="0" fontId="21" fillId="11" borderId="4" xfId="21" applyFont="1" applyFill="1" applyBorder="1" applyAlignment="1">
      <alignment horizontal="left" vertical="center" wrapText="1"/>
    </xf>
    <xf numFmtId="0" fontId="21" fillId="15" borderId="4" xfId="21" applyFont="1" applyFill="1" applyBorder="1" applyAlignment="1">
      <alignment horizontal="left" vertical="center" wrapText="1"/>
    </xf>
    <xf numFmtId="0" fontId="21" fillId="0" borderId="43" xfId="21" applyFont="1" applyBorder="1" applyAlignment="1">
      <alignment horizontal="left" vertical="center" wrapText="1"/>
    </xf>
    <xf numFmtId="0" fontId="21" fillId="0" borderId="44" xfId="21" applyFont="1" applyBorder="1" applyAlignment="1">
      <alignment horizontal="center" vertical="center"/>
    </xf>
    <xf numFmtId="0" fontId="21" fillId="11" borderId="24" xfId="21" applyFont="1" applyFill="1" applyBorder="1" applyAlignment="1">
      <alignment horizontal="left" vertical="center" wrapText="1"/>
    </xf>
    <xf numFmtId="0" fontId="21" fillId="14" borderId="25" xfId="21" applyFont="1" applyFill="1" applyBorder="1" applyAlignment="1">
      <alignment horizontal="left" vertical="center" wrapText="1"/>
    </xf>
    <xf numFmtId="0" fontId="21" fillId="0" borderId="18" xfId="21" applyFont="1" applyBorder="1" applyAlignment="1">
      <alignment horizontal="center" vertical="center"/>
    </xf>
    <xf numFmtId="0" fontId="21" fillId="15" borderId="24" xfId="21" applyFont="1" applyFill="1" applyBorder="1" applyAlignment="1">
      <alignment horizontal="left" vertical="center" wrapText="1"/>
    </xf>
    <xf numFmtId="0" fontId="21" fillId="0" borderId="46" xfId="21" applyFont="1" applyBorder="1" applyAlignment="1">
      <alignment horizontal="left" vertical="center" wrapText="1"/>
    </xf>
    <xf numFmtId="0" fontId="21" fillId="14" borderId="4" xfId="21" applyFont="1" applyFill="1" applyBorder="1" applyAlignment="1">
      <alignment horizontal="left" vertical="center" wrapText="1"/>
    </xf>
    <xf numFmtId="0" fontId="21" fillId="14" borderId="43" xfId="21" applyFont="1" applyFill="1" applyBorder="1" applyAlignment="1">
      <alignment horizontal="left" vertical="center" wrapText="1"/>
    </xf>
    <xf numFmtId="0" fontId="20" fillId="0" borderId="22" xfId="21" applyFont="1" applyBorder="1" applyAlignment="1">
      <alignment horizontal="center" vertical="center"/>
    </xf>
    <xf numFmtId="0" fontId="20" fillId="0" borderId="24" xfId="21" applyFont="1" applyBorder="1" applyAlignment="1">
      <alignment horizontal="center" vertical="center"/>
    </xf>
    <xf numFmtId="0" fontId="20" fillId="0" borderId="26" xfId="21" applyFont="1" applyBorder="1" applyAlignment="1">
      <alignment horizontal="center" vertical="center"/>
    </xf>
    <xf numFmtId="0" fontId="20" fillId="0" borderId="4" xfId="21" applyFont="1" applyBorder="1" applyAlignment="1">
      <alignment horizontal="center" vertical="center" wrapText="1"/>
    </xf>
    <xf numFmtId="0" fontId="22" fillId="16" borderId="48" xfId="21" applyFont="1" applyFill="1" applyBorder="1" applyAlignment="1">
      <alignment horizontal="center" vertical="center" wrapText="1"/>
    </xf>
    <xf numFmtId="0" fontId="23" fillId="0" borderId="48" xfId="21" applyFont="1" applyBorder="1" applyAlignment="1">
      <alignment vertical="center" wrapText="1"/>
    </xf>
    <xf numFmtId="0" fontId="23" fillId="0" borderId="48" xfId="21" applyFont="1" applyBorder="1" applyAlignment="1">
      <alignment horizontal="left" vertical="center" wrapText="1"/>
    </xf>
    <xf numFmtId="0" fontId="23" fillId="7" borderId="48" xfId="21" applyFont="1" applyFill="1" applyBorder="1" applyAlignment="1">
      <alignment horizontal="left" vertical="center" wrapText="1"/>
    </xf>
    <xf numFmtId="0" fontId="15" fillId="7" borderId="9" xfId="0" applyFont="1" applyFill="1" applyBorder="1" applyAlignment="1">
      <alignment horizontal="center" vertical="center" wrapText="1"/>
    </xf>
    <xf numFmtId="0" fontId="11" fillId="7" borderId="0" xfId="0" applyFont="1" applyFill="1"/>
    <xf numFmtId="0" fontId="18" fillId="0" borderId="4" xfId="0" applyFont="1" applyBorder="1" applyAlignment="1">
      <alignment horizontal="center" vertical="center" textRotation="90" wrapText="1"/>
    </xf>
    <xf numFmtId="0" fontId="18" fillId="0" borderId="8" xfId="0" applyFont="1" applyBorder="1" applyAlignment="1">
      <alignment horizontal="center" vertical="center" textRotation="90" wrapText="1"/>
    </xf>
    <xf numFmtId="0" fontId="18" fillId="7" borderId="4" xfId="0" applyFont="1" applyFill="1" applyBorder="1" applyAlignment="1">
      <alignment horizontal="center" vertical="center" textRotation="90" wrapText="1"/>
    </xf>
    <xf numFmtId="0" fontId="25" fillId="0" borderId="4" xfId="0" applyFont="1" applyBorder="1" applyAlignment="1" applyProtection="1">
      <alignment horizontal="center" vertical="center" textRotation="90" wrapText="1"/>
      <protection locked="0"/>
    </xf>
    <xf numFmtId="0" fontId="25" fillId="0" borderId="4" xfId="0" applyFont="1" applyBorder="1" applyAlignment="1">
      <alignment horizontal="center" vertical="center" textRotation="90" wrapText="1"/>
    </xf>
    <xf numFmtId="0" fontId="26" fillId="0" borderId="4" xfId="0" applyFont="1" applyBorder="1" applyAlignment="1" applyProtection="1">
      <alignment horizontal="center" vertical="center" textRotation="90" wrapText="1"/>
      <protection locked="0"/>
    </xf>
    <xf numFmtId="0" fontId="26" fillId="0" borderId="4" xfId="0" applyFont="1" applyBorder="1" applyAlignment="1" applyProtection="1">
      <alignment horizontal="center" vertical="center" textRotation="90" wrapText="1"/>
      <protection hidden="1"/>
    </xf>
    <xf numFmtId="0" fontId="26" fillId="0" borderId="10" xfId="0" applyFont="1" applyBorder="1" applyAlignment="1">
      <alignment horizontal="center" vertical="center" textRotation="90" wrapText="1"/>
    </xf>
    <xf numFmtId="0" fontId="25" fillId="0" borderId="10" xfId="0" applyFont="1" applyBorder="1" applyAlignment="1">
      <alignment horizontal="center" vertical="center" textRotation="90" wrapText="1"/>
    </xf>
    <xf numFmtId="0" fontId="18" fillId="0" borderId="50" xfId="0" applyFont="1" applyBorder="1" applyAlignment="1">
      <alignment horizontal="center" vertical="center" textRotation="90" wrapText="1"/>
    </xf>
    <xf numFmtId="0" fontId="18" fillId="0" borderId="49" xfId="0" applyFont="1" applyBorder="1" applyAlignment="1">
      <alignment vertical="center" textRotation="90" wrapText="1"/>
    </xf>
    <xf numFmtId="0" fontId="18" fillId="0" borderId="11" xfId="0" applyFont="1" applyBorder="1" applyAlignment="1">
      <alignment vertical="center" textRotation="90" wrapText="1"/>
    </xf>
    <xf numFmtId="0" fontId="25" fillId="0" borderId="49" xfId="0" applyFont="1" applyBorder="1" applyAlignment="1" applyProtection="1">
      <alignment horizontal="center" vertical="center" textRotation="90" wrapText="1"/>
      <protection locked="0"/>
    </xf>
    <xf numFmtId="0" fontId="25" fillId="0" borderId="4" xfId="0" applyFont="1" applyBorder="1" applyAlignment="1" applyProtection="1">
      <alignment horizontal="center" vertical="center" textRotation="90" wrapText="1"/>
      <protection hidden="1"/>
    </xf>
    <xf numFmtId="0" fontId="27" fillId="0" borderId="10" xfId="0" applyFont="1" applyBorder="1" applyAlignment="1">
      <alignment horizontal="center" vertical="center" textRotation="90" wrapText="1"/>
    </xf>
    <xf numFmtId="0" fontId="18" fillId="0" borderId="49" xfId="0" applyFont="1" applyBorder="1" applyAlignment="1">
      <alignment horizontal="center" vertical="center" textRotation="90" wrapText="1"/>
    </xf>
    <xf numFmtId="0" fontId="18" fillId="0" borderId="50"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17" fillId="4" borderId="4" xfId="0" applyFont="1" applyFill="1" applyBorder="1" applyAlignment="1">
      <alignment horizontal="center" vertical="center" textRotation="90" wrapText="1"/>
    </xf>
    <xf numFmtId="0" fontId="17" fillId="4" borderId="8" xfId="0" applyFont="1" applyFill="1" applyBorder="1" applyAlignment="1">
      <alignment horizontal="center" vertical="center" textRotation="90" wrapText="1"/>
    </xf>
    <xf numFmtId="0" fontId="24" fillId="7" borderId="9" xfId="0" applyFont="1" applyFill="1" applyBorder="1" applyAlignment="1">
      <alignment horizontal="center" vertical="center"/>
    </xf>
    <xf numFmtId="0" fontId="24" fillId="7" borderId="10" xfId="0" applyFont="1" applyFill="1" applyBorder="1" applyAlignment="1">
      <alignment horizontal="center" vertical="center"/>
    </xf>
    <xf numFmtId="0" fontId="10" fillId="0" borderId="8" xfId="13" applyFont="1" applyBorder="1" applyAlignment="1">
      <alignment horizontal="left" vertical="center"/>
    </xf>
    <xf numFmtId="0" fontId="10" fillId="0" borderId="9" xfId="13" applyFont="1" applyBorder="1" applyAlignment="1">
      <alignment horizontal="left" vertical="center"/>
    </xf>
    <xf numFmtId="0" fontId="10" fillId="0" borderId="8" xfId="13" applyFont="1" applyBorder="1" applyAlignment="1">
      <alignment horizontal="center" vertical="center"/>
    </xf>
    <xf numFmtId="0" fontId="10" fillId="0" borderId="9" xfId="13" applyFont="1" applyBorder="1" applyAlignment="1">
      <alignment horizontal="center" vertical="center"/>
    </xf>
    <xf numFmtId="0" fontId="10" fillId="0" borderId="10" xfId="13" applyFont="1" applyBorder="1" applyAlignment="1">
      <alignment horizontal="center" vertical="center"/>
    </xf>
    <xf numFmtId="0" fontId="17" fillId="4" borderId="4" xfId="0" applyFont="1" applyFill="1" applyBorder="1" applyAlignment="1">
      <alignment horizontal="center" vertical="center"/>
    </xf>
    <xf numFmtId="0" fontId="17" fillId="5" borderId="11" xfId="0" applyFont="1" applyFill="1" applyBorder="1" applyAlignment="1">
      <alignment horizontal="center" vertical="center"/>
    </xf>
    <xf numFmtId="0" fontId="17" fillId="5" borderId="11" xfId="0" applyFont="1" applyFill="1" applyBorder="1" applyAlignment="1">
      <alignment horizontal="center" vertical="center" wrapText="1"/>
    </xf>
    <xf numFmtId="0" fontId="17" fillId="6" borderId="4" xfId="0" applyFont="1" applyFill="1" applyBorder="1" applyAlignment="1">
      <alignment horizontal="center" vertical="center"/>
    </xf>
    <xf numFmtId="0" fontId="17" fillId="6" borderId="8" xfId="0" applyFont="1" applyFill="1" applyBorder="1" applyAlignment="1">
      <alignment horizontal="center" vertical="center"/>
    </xf>
    <xf numFmtId="0" fontId="11" fillId="0" borderId="0" xfId="0" applyFont="1" applyAlignment="1">
      <alignment horizontal="center" wrapText="1"/>
    </xf>
    <xf numFmtId="0" fontId="12" fillId="7" borderId="4" xfId="0" applyFont="1" applyFill="1" applyBorder="1" applyAlignment="1">
      <alignment horizontal="left" vertical="center" wrapText="1"/>
    </xf>
    <xf numFmtId="0" fontId="15" fillId="7" borderId="8"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7" fillId="4" borderId="11" xfId="0" applyFont="1" applyFill="1" applyBorder="1" applyAlignment="1">
      <alignment horizontal="center" vertical="center" textRotation="90" wrapText="1"/>
    </xf>
    <xf numFmtId="0" fontId="17" fillId="6" borderId="11" xfId="0" applyFont="1" applyFill="1" applyBorder="1" applyAlignment="1">
      <alignment horizontal="center" vertical="center" wrapText="1"/>
    </xf>
    <xf numFmtId="0" fontId="25" fillId="0" borderId="49" xfId="0" applyFont="1" applyBorder="1" applyAlignment="1">
      <alignment horizontal="center" vertical="center" textRotation="90" wrapText="1"/>
    </xf>
    <xf numFmtId="0" fontId="25" fillId="0" borderId="11" xfId="0" applyFont="1" applyBorder="1" applyAlignment="1">
      <alignment horizontal="center" vertical="center" textRotation="90" wrapText="1"/>
    </xf>
    <xf numFmtId="0" fontId="25" fillId="0" borderId="49" xfId="0" applyFont="1" applyBorder="1" applyAlignment="1" applyProtection="1">
      <alignment horizontal="center" vertical="center" textRotation="90" wrapText="1"/>
      <protection locked="0"/>
    </xf>
    <xf numFmtId="0" fontId="25" fillId="0" borderId="11" xfId="0" applyFont="1" applyBorder="1" applyAlignment="1" applyProtection="1">
      <alignment horizontal="center" vertical="center" textRotation="90" wrapText="1"/>
      <protection locked="0"/>
    </xf>
    <xf numFmtId="0" fontId="21" fillId="8" borderId="47" xfId="21" applyFont="1" applyFill="1" applyBorder="1" applyAlignment="1">
      <alignment horizontal="center" vertical="center"/>
    </xf>
    <xf numFmtId="0" fontId="21" fillId="8" borderId="38" xfId="21" applyFont="1" applyFill="1" applyBorder="1" applyAlignment="1">
      <alignment horizontal="center" vertical="center"/>
    </xf>
    <xf numFmtId="0" fontId="21" fillId="9" borderId="29" xfId="21" applyFont="1" applyFill="1" applyBorder="1" applyAlignment="1">
      <alignment horizontal="center" vertical="center" wrapText="1"/>
    </xf>
    <xf numFmtId="0" fontId="21" fillId="9" borderId="24" xfId="21" applyFont="1" applyFill="1" applyBorder="1" applyAlignment="1">
      <alignment horizontal="center" vertical="center" wrapText="1"/>
    </xf>
    <xf numFmtId="0" fontId="21" fillId="9" borderId="26" xfId="21" applyFont="1" applyFill="1" applyBorder="1" applyAlignment="1">
      <alignment horizontal="center" vertical="center" wrapText="1"/>
    </xf>
    <xf numFmtId="0" fontId="20" fillId="10" borderId="36" xfId="21" applyFont="1" applyFill="1" applyBorder="1" applyAlignment="1">
      <alignment horizontal="center" vertical="center"/>
    </xf>
    <xf numFmtId="0" fontId="20" fillId="10" borderId="37" xfId="21" applyFont="1" applyFill="1" applyBorder="1" applyAlignment="1">
      <alignment horizontal="center" vertical="center"/>
    </xf>
    <xf numFmtId="0" fontId="20" fillId="10" borderId="38" xfId="21" applyFont="1" applyFill="1" applyBorder="1" applyAlignment="1">
      <alignment horizontal="center" vertical="center"/>
    </xf>
    <xf numFmtId="0" fontId="21" fillId="8" borderId="0" xfId="21" applyFont="1" applyFill="1" applyAlignment="1">
      <alignment horizontal="center"/>
    </xf>
    <xf numFmtId="0" fontId="21" fillId="8" borderId="29" xfId="21" applyFont="1" applyFill="1" applyBorder="1" applyAlignment="1">
      <alignment horizontal="center" vertical="center" wrapText="1"/>
    </xf>
    <xf numFmtId="0" fontId="21" fillId="8" borderId="30" xfId="21" applyFont="1" applyFill="1" applyBorder="1" applyAlignment="1">
      <alignment horizontal="center" vertical="center" wrapText="1"/>
    </xf>
    <xf numFmtId="0" fontId="21" fillId="8" borderId="26" xfId="21" applyFont="1" applyFill="1" applyBorder="1" applyAlignment="1">
      <alignment horizontal="center" vertical="center" wrapText="1"/>
    </xf>
    <xf numFmtId="0" fontId="21" fillId="8" borderId="33" xfId="21" applyFont="1" applyFill="1" applyBorder="1" applyAlignment="1">
      <alignment horizontal="center" vertical="center" wrapText="1"/>
    </xf>
    <xf numFmtId="0" fontId="21" fillId="8" borderId="31" xfId="21" applyFont="1" applyFill="1" applyBorder="1" applyAlignment="1">
      <alignment horizontal="center" vertical="center" wrapText="1"/>
    </xf>
    <xf numFmtId="0" fontId="21" fillId="8" borderId="32" xfId="21" applyFont="1" applyFill="1" applyBorder="1" applyAlignment="1">
      <alignment horizontal="center" vertical="center" wrapText="1"/>
    </xf>
    <xf numFmtId="0" fontId="21" fillId="8" borderId="39" xfId="21" applyFont="1" applyFill="1" applyBorder="1" applyAlignment="1">
      <alignment horizontal="center" vertical="center" wrapText="1"/>
    </xf>
    <xf numFmtId="0" fontId="21" fillId="8" borderId="41" xfId="21" applyFont="1" applyFill="1" applyBorder="1" applyAlignment="1">
      <alignment horizontal="center" vertical="center" wrapText="1"/>
    </xf>
    <xf numFmtId="0" fontId="21" fillId="8" borderId="45" xfId="21" applyFont="1" applyFill="1" applyBorder="1" applyAlignment="1">
      <alignment horizontal="center" vertical="center" wrapText="1"/>
    </xf>
    <xf numFmtId="0" fontId="20" fillId="0" borderId="36" xfId="21" applyFont="1" applyBorder="1" applyAlignment="1">
      <alignment horizontal="center" vertical="center"/>
    </xf>
    <xf numFmtId="0" fontId="20" fillId="0" borderId="37" xfId="21" applyFont="1" applyBorder="1" applyAlignment="1">
      <alignment horizontal="center" vertical="center"/>
    </xf>
    <xf numFmtId="0" fontId="20" fillId="0" borderId="38" xfId="21" applyFont="1" applyBorder="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5" xfId="21" applyFont="1" applyFill="1" applyBorder="1" applyAlignment="1">
      <alignment horizontal="center" vertical="center"/>
    </xf>
    <xf numFmtId="0" fontId="8" fillId="8" borderId="16" xfId="21" applyFont="1" applyFill="1" applyBorder="1" applyAlignment="1">
      <alignment horizontal="center" vertical="center"/>
    </xf>
    <xf numFmtId="0" fontId="8" fillId="8" borderId="17" xfId="21" applyFont="1" applyFill="1" applyBorder="1" applyAlignment="1">
      <alignment horizontal="center" vertical="center"/>
    </xf>
    <xf numFmtId="0" fontId="8" fillId="8" borderId="18" xfId="21" applyFont="1" applyFill="1" applyBorder="1" applyAlignment="1">
      <alignment horizontal="center" vertical="center"/>
    </xf>
    <xf numFmtId="0" fontId="21" fillId="9" borderId="30" xfId="21" applyFont="1" applyFill="1" applyBorder="1" applyAlignment="1">
      <alignment horizontal="center" vertical="center" wrapText="1"/>
    </xf>
    <xf numFmtId="0" fontId="21" fillId="9" borderId="33" xfId="21" applyFont="1" applyFill="1" applyBorder="1" applyAlignment="1">
      <alignment horizontal="center" vertical="center" wrapText="1"/>
    </xf>
    <xf numFmtId="0" fontId="21" fillId="9" borderId="31" xfId="21" applyFont="1" applyFill="1" applyBorder="1" applyAlignment="1">
      <alignment horizontal="center" vertical="center" wrapText="1"/>
    </xf>
    <xf numFmtId="0" fontId="21" fillId="9" borderId="32" xfId="21" applyFont="1" applyFill="1" applyBorder="1" applyAlignment="1">
      <alignment horizontal="center" vertical="center" wrapText="1"/>
    </xf>
    <xf numFmtId="0" fontId="22" fillId="16" borderId="48" xfId="21" applyFont="1" applyFill="1" applyBorder="1" applyAlignment="1">
      <alignment horizontal="center" vertical="center" textRotation="90" wrapText="1"/>
    </xf>
    <xf numFmtId="0" fontId="22" fillId="16" borderId="48"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43304</xdr:colOff>
      <xdr:row>0</xdr:row>
      <xdr:rowOff>16809</xdr:rowOff>
    </xdr:from>
    <xdr:to>
      <xdr:col>3</xdr:col>
      <xdr:colOff>302559</xdr:colOff>
      <xdr:row>0</xdr:row>
      <xdr:rowOff>1353928</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304" y="16809"/>
          <a:ext cx="3032711" cy="1337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2"/>
  <sheetViews>
    <sheetView tabSelected="1" view="pageBreakPreview" zoomScale="30" zoomScaleNormal="70" zoomScaleSheetLayoutView="30" zoomScalePageLayoutView="70" workbookViewId="0">
      <selection activeCell="N9" sqref="N9"/>
    </sheetView>
  </sheetViews>
  <sheetFormatPr baseColWidth="10" defaultColWidth="9.140625" defaultRowHeight="12.75"/>
  <cols>
    <col min="1" max="1" width="7.7109375" style="2" customWidth="1"/>
    <col min="2" max="2" width="9.42578125" style="2" bestFit="1" customWidth="1"/>
    <col min="3" max="3" width="21.7109375" style="2" customWidth="1"/>
    <col min="4" max="4" width="32.42578125" style="2" customWidth="1"/>
    <col min="5" max="5" width="14.140625" style="2" customWidth="1"/>
    <col min="6" max="7" width="9.42578125" style="2" bestFit="1" customWidth="1"/>
    <col min="8" max="8" width="15.85546875" style="2" bestFit="1" customWidth="1"/>
    <col min="9" max="9" width="10.85546875" style="2" bestFit="1" customWidth="1"/>
    <col min="10" max="10" width="6.28515625" style="2" bestFit="1" customWidth="1"/>
    <col min="11" max="11" width="10.140625" style="2" customWidth="1"/>
    <col min="12" max="12" width="7.7109375" style="2" bestFit="1" customWidth="1"/>
    <col min="13" max="13" width="7.42578125" style="2" customWidth="1"/>
    <col min="14" max="14" width="6.140625" style="2" customWidth="1"/>
    <col min="15" max="15" width="7.42578125" style="2" customWidth="1"/>
    <col min="16" max="16" width="11.28515625" style="2" customWidth="1"/>
    <col min="17" max="17" width="8.140625" style="2" customWidth="1"/>
    <col min="18" max="18" width="8.5703125" style="2" customWidth="1"/>
    <col min="19" max="19" width="7.42578125" style="2" customWidth="1"/>
    <col min="20" max="20" width="9" style="2" customWidth="1"/>
    <col min="21" max="21" width="9.42578125" style="2" bestFit="1" customWidth="1"/>
    <col min="22" max="22" width="4.42578125" style="2" bestFit="1" customWidth="1"/>
    <col min="23" max="24" width="3.85546875" style="2" bestFit="1" customWidth="1"/>
    <col min="25" max="25" width="9.85546875" style="2" bestFit="1" customWidth="1"/>
    <col min="26" max="26" width="20.42578125" style="2" bestFit="1" customWidth="1"/>
    <col min="27" max="28" width="6.85546875" style="2" bestFit="1" customWidth="1"/>
    <col min="29" max="29" width="12.85546875" style="2" bestFit="1" customWidth="1"/>
    <col min="30" max="30" width="26.42578125" style="2" bestFit="1" customWidth="1"/>
    <col min="31" max="31" width="20.42578125" style="2" bestFit="1" customWidth="1"/>
    <col min="32" max="276" width="11.42578125" style="2" customWidth="1"/>
    <col min="277" max="16384" width="9.140625" style="2"/>
  </cols>
  <sheetData>
    <row r="1" spans="1:32" s="99" customFormat="1" ht="124.5" customHeight="1">
      <c r="A1" s="134"/>
      <c r="B1" s="135"/>
      <c r="C1" s="98"/>
      <c r="D1" s="98"/>
      <c r="E1" s="98"/>
      <c r="F1" s="98"/>
      <c r="G1" s="120" t="s">
        <v>202</v>
      </c>
      <c r="H1" s="120"/>
      <c r="I1" s="120"/>
      <c r="J1" s="120"/>
      <c r="K1" s="120"/>
      <c r="L1" s="120"/>
      <c r="M1" s="120"/>
      <c r="N1" s="120"/>
      <c r="O1" s="120"/>
      <c r="P1" s="120"/>
      <c r="Q1" s="120"/>
      <c r="R1" s="120"/>
      <c r="S1" s="120"/>
      <c r="T1" s="120"/>
      <c r="U1" s="120"/>
      <c r="V1" s="120"/>
      <c r="W1" s="120"/>
      <c r="X1" s="120"/>
      <c r="Y1" s="120"/>
      <c r="Z1" s="120"/>
      <c r="AA1" s="120"/>
      <c r="AB1" s="120"/>
      <c r="AC1" s="121"/>
      <c r="AD1" s="133" t="s">
        <v>203</v>
      </c>
      <c r="AE1" s="133"/>
    </row>
    <row r="2" spans="1:32" s="13" customFormat="1" ht="21.75" customHeight="1">
      <c r="A2" s="122" t="s">
        <v>370</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8"/>
    </row>
    <row r="3" spans="1:32" s="13" customFormat="1" ht="42.75" customHeight="1">
      <c r="A3" s="122" t="s">
        <v>369</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4"/>
    </row>
    <row r="4" spans="1:32" s="13" customFormat="1" ht="21.75" customHeight="1">
      <c r="A4" s="122" t="s">
        <v>433</v>
      </c>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8"/>
    </row>
    <row r="5" spans="1:32" s="13" customFormat="1" ht="19.899999999999999" customHeight="1">
      <c r="A5" s="124"/>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6"/>
      <c r="AF5" s="8"/>
    </row>
    <row r="6" spans="1:32" s="13" customFormat="1" ht="21.75" customHeight="1">
      <c r="A6" s="136" t="s">
        <v>0</v>
      </c>
      <c r="B6" s="136" t="s">
        <v>1</v>
      </c>
      <c r="C6" s="136" t="s">
        <v>2</v>
      </c>
      <c r="D6" s="136" t="s">
        <v>3</v>
      </c>
      <c r="E6" s="136" t="s">
        <v>4</v>
      </c>
      <c r="F6" s="128" t="s">
        <v>5</v>
      </c>
      <c r="G6" s="128"/>
      <c r="H6" s="128"/>
      <c r="I6" s="136" t="s">
        <v>6</v>
      </c>
      <c r="J6" s="137" t="s">
        <v>7</v>
      </c>
      <c r="K6" s="137"/>
      <c r="L6" s="137"/>
      <c r="M6" s="128" t="s">
        <v>8</v>
      </c>
      <c r="N6" s="128"/>
      <c r="O6" s="128"/>
      <c r="P6" s="128"/>
      <c r="Q6" s="128"/>
      <c r="R6" s="128"/>
      <c r="S6" s="128"/>
      <c r="T6" s="19" t="s">
        <v>9</v>
      </c>
      <c r="U6" s="129" t="s">
        <v>10</v>
      </c>
      <c r="V6" s="129"/>
      <c r="W6" s="129"/>
      <c r="X6" s="129"/>
      <c r="Y6" s="129"/>
      <c r="Z6" s="129"/>
      <c r="AA6" s="130" t="s">
        <v>11</v>
      </c>
      <c r="AB6" s="130"/>
      <c r="AC6" s="130"/>
      <c r="AD6" s="130"/>
      <c r="AE6" s="131"/>
      <c r="AF6" s="8"/>
    </row>
    <row r="7" spans="1:32" s="13" customFormat="1" ht="21.75" hidden="1" customHeight="1">
      <c r="A7" s="118"/>
      <c r="B7" s="118"/>
      <c r="C7" s="118"/>
      <c r="D7" s="118"/>
      <c r="E7" s="118"/>
      <c r="F7" s="118" t="s">
        <v>12</v>
      </c>
      <c r="G7" s="118" t="s">
        <v>13</v>
      </c>
      <c r="H7" s="118" t="s">
        <v>14</v>
      </c>
      <c r="I7" s="118"/>
      <c r="J7" s="118" t="s">
        <v>15</v>
      </c>
      <c r="K7" s="118" t="s">
        <v>16</v>
      </c>
      <c r="L7" s="118" t="s">
        <v>17</v>
      </c>
      <c r="M7" s="118" t="s">
        <v>18</v>
      </c>
      <c r="N7" s="118" t="s">
        <v>19</v>
      </c>
      <c r="O7" s="118" t="s">
        <v>20</v>
      </c>
      <c r="P7" s="118" t="s">
        <v>21</v>
      </c>
      <c r="Q7" s="118" t="s">
        <v>22</v>
      </c>
      <c r="R7" s="118" t="s">
        <v>23</v>
      </c>
      <c r="S7" s="118" t="s">
        <v>24</v>
      </c>
      <c r="T7" s="118" t="s">
        <v>25</v>
      </c>
      <c r="U7" s="127" t="s">
        <v>26</v>
      </c>
      <c r="V7" s="127"/>
      <c r="W7" s="127"/>
      <c r="X7" s="127"/>
      <c r="Y7" s="118" t="s">
        <v>27</v>
      </c>
      <c r="Z7" s="118" t="s">
        <v>28</v>
      </c>
      <c r="AA7" s="118" t="s">
        <v>29</v>
      </c>
      <c r="AB7" s="118" t="s">
        <v>30</v>
      </c>
      <c r="AC7" s="118" t="s">
        <v>31</v>
      </c>
      <c r="AD7" s="118" t="s">
        <v>32</v>
      </c>
      <c r="AE7" s="119" t="s">
        <v>33</v>
      </c>
      <c r="AF7" s="14"/>
    </row>
    <row r="8" spans="1:32" s="13" customFormat="1" ht="96.75" customHeight="1">
      <c r="A8" s="118"/>
      <c r="B8" s="118"/>
      <c r="C8" s="118"/>
      <c r="D8" s="118"/>
      <c r="E8" s="118"/>
      <c r="F8" s="118"/>
      <c r="G8" s="118"/>
      <c r="H8" s="118"/>
      <c r="I8" s="118"/>
      <c r="J8" s="118"/>
      <c r="K8" s="118"/>
      <c r="L8" s="118"/>
      <c r="M8" s="118"/>
      <c r="N8" s="118"/>
      <c r="O8" s="118"/>
      <c r="P8" s="118"/>
      <c r="Q8" s="118"/>
      <c r="R8" s="118"/>
      <c r="S8" s="118"/>
      <c r="T8" s="118"/>
      <c r="U8" s="20" t="s">
        <v>34</v>
      </c>
      <c r="V8" s="20" t="s">
        <v>35</v>
      </c>
      <c r="W8" s="20" t="s">
        <v>36</v>
      </c>
      <c r="X8" s="20" t="s">
        <v>37</v>
      </c>
      <c r="Y8" s="118"/>
      <c r="Z8" s="118"/>
      <c r="AA8" s="118"/>
      <c r="AB8" s="118"/>
      <c r="AC8" s="118"/>
      <c r="AD8" s="118"/>
      <c r="AE8" s="119"/>
      <c r="AF8" s="14"/>
    </row>
    <row r="9" spans="1:32" s="13" customFormat="1" ht="65.650000000000006" customHeight="1">
      <c r="A9" s="115" t="s">
        <v>216</v>
      </c>
      <c r="B9" s="115" t="s">
        <v>204</v>
      </c>
      <c r="C9" s="115" t="s">
        <v>371</v>
      </c>
      <c r="D9" s="115" t="s">
        <v>228</v>
      </c>
      <c r="E9" s="21" t="s">
        <v>231</v>
      </c>
      <c r="F9" s="100" t="s">
        <v>152</v>
      </c>
      <c r="G9" s="100" t="s">
        <v>233</v>
      </c>
      <c r="H9" s="100" t="s">
        <v>234</v>
      </c>
      <c r="I9" s="100" t="s">
        <v>235</v>
      </c>
      <c r="J9" s="100" t="s">
        <v>236</v>
      </c>
      <c r="K9" s="100" t="s">
        <v>237</v>
      </c>
      <c r="L9" s="100" t="s">
        <v>238</v>
      </c>
      <c r="M9" s="21">
        <v>2</v>
      </c>
      <c r="N9" s="21">
        <v>3</v>
      </c>
      <c r="O9" s="21">
        <f t="shared" ref="O9:O48" si="0">+M9*N9</f>
        <v>6</v>
      </c>
      <c r="P9" s="21" t="str">
        <f t="shared" ref="P9:P48" si="1">+IF(O9&gt;=24,"Muy Alto (MA)",IF(O9&gt;=10,"Alto (A)",IF(O9&gt;=6,"Medio (M)",IF(O9&gt;=2,"Bajo (B)"))))</f>
        <v>Medio (M)</v>
      </c>
      <c r="Q9" s="21">
        <v>10</v>
      </c>
      <c r="R9" s="21">
        <f t="shared" ref="R9:R48" si="2">+O9*Q9</f>
        <v>60</v>
      </c>
      <c r="S9" s="21" t="str">
        <f t="shared" ref="S9:S48" si="3">IF(R9&lt;=20,"IV",IF(R9&gt;=600,"I",IF(R9&gt;=150,"II",IF(R9&gt;=40,"III",IF(R9&gt;=20,"IV")*IF(R9&lt;=20,"IV")))))</f>
        <v>III</v>
      </c>
      <c r="T9" s="100" t="str">
        <f>+IF(S9="I","No Aceptable",IF(S9="II","No Aceptable o Aceptable con control especifico",IF(S9="III","Mejorable",IF(S9="IV","Aceptable"))))</f>
        <v>Mejorable</v>
      </c>
      <c r="U9" s="21">
        <v>3</v>
      </c>
      <c r="V9" s="21">
        <v>1</v>
      </c>
      <c r="W9" s="21">
        <v>0</v>
      </c>
      <c r="X9" s="21">
        <f t="shared" ref="X9:X47" si="4">SUM(U9:W9)</f>
        <v>4</v>
      </c>
      <c r="Y9" s="100" t="s">
        <v>239</v>
      </c>
      <c r="Z9" s="100" t="s">
        <v>240</v>
      </c>
      <c r="AA9" s="100" t="s">
        <v>241</v>
      </c>
      <c r="AB9" s="100" t="s">
        <v>241</v>
      </c>
      <c r="AC9" s="100" t="s">
        <v>241</v>
      </c>
      <c r="AD9" s="100" t="s">
        <v>242</v>
      </c>
      <c r="AE9" s="101" t="s">
        <v>241</v>
      </c>
      <c r="AF9" s="14"/>
    </row>
    <row r="10" spans="1:32" s="13" customFormat="1" ht="65.650000000000006" customHeight="1">
      <c r="A10" s="116"/>
      <c r="B10" s="116"/>
      <c r="C10" s="116"/>
      <c r="D10" s="116"/>
      <c r="E10" s="21" t="s">
        <v>231</v>
      </c>
      <c r="F10" s="104" t="s">
        <v>150</v>
      </c>
      <c r="G10" s="104" t="s">
        <v>388</v>
      </c>
      <c r="H10" s="104" t="s">
        <v>389</v>
      </c>
      <c r="I10" s="104" t="s">
        <v>390</v>
      </c>
      <c r="J10" s="104" t="s">
        <v>391</v>
      </c>
      <c r="K10" s="104" t="s">
        <v>392</v>
      </c>
      <c r="L10" s="104" t="s">
        <v>392</v>
      </c>
      <c r="M10" s="105">
        <v>2</v>
      </c>
      <c r="N10" s="105">
        <v>2</v>
      </c>
      <c r="O10" s="106">
        <f t="shared" ref="O10:O12" si="5">IF(OR(M10="",N10=""),"",IF((M10*N10=0),"N/A",M10*N10))</f>
        <v>4</v>
      </c>
      <c r="P10" s="21" t="str">
        <f t="shared" si="1"/>
        <v>Bajo (B)</v>
      </c>
      <c r="Q10" s="21">
        <v>10</v>
      </c>
      <c r="R10" s="21">
        <f t="shared" si="2"/>
        <v>40</v>
      </c>
      <c r="S10" s="21" t="str">
        <f t="shared" ref="S10:S12" si="6">IF(R10&lt;=20,"IV",IF(R10&gt;=600,"I",IF(R10&gt;=150,"II",IF(R10&gt;=40,"III",IF(R10&gt;=20,"IV")*IF(R10&lt;=20,"IV")))))</f>
        <v>III</v>
      </c>
      <c r="T10" s="100" t="str">
        <f>+IF(S10="I","No Aceptable",IF(S10="II","No Aceptable o Aceptable con control especifico",IF(S10="III","Mejorable",IF(S10="IV","Aceptable"))))</f>
        <v>Mejorable</v>
      </c>
      <c r="U10" s="21">
        <v>3</v>
      </c>
      <c r="V10" s="21">
        <v>1</v>
      </c>
      <c r="W10" s="21">
        <v>1</v>
      </c>
      <c r="X10" s="21">
        <f t="shared" si="4"/>
        <v>5</v>
      </c>
      <c r="Y10" s="100" t="s">
        <v>393</v>
      </c>
      <c r="Z10" s="100" t="s">
        <v>394</v>
      </c>
      <c r="AA10" s="100" t="s">
        <v>241</v>
      </c>
      <c r="AB10" s="100" t="s">
        <v>241</v>
      </c>
      <c r="AC10" s="100" t="s">
        <v>396</v>
      </c>
      <c r="AD10" s="100" t="s">
        <v>397</v>
      </c>
      <c r="AE10" s="101" t="s">
        <v>241</v>
      </c>
      <c r="AF10" s="14"/>
    </row>
    <row r="11" spans="1:32" s="13" customFormat="1" ht="65.650000000000006" customHeight="1">
      <c r="A11" s="116"/>
      <c r="B11" s="116"/>
      <c r="C11" s="116"/>
      <c r="D11" s="116"/>
      <c r="E11" s="21" t="s">
        <v>231</v>
      </c>
      <c r="F11" s="104" t="s">
        <v>150</v>
      </c>
      <c r="G11" s="104" t="s">
        <v>398</v>
      </c>
      <c r="H11" s="104" t="s">
        <v>399</v>
      </c>
      <c r="I11" s="104" t="s">
        <v>400</v>
      </c>
      <c r="J11" s="104" t="s">
        <v>401</v>
      </c>
      <c r="K11" s="104" t="s">
        <v>392</v>
      </c>
      <c r="L11" s="104" t="s">
        <v>392</v>
      </c>
      <c r="M11" s="105">
        <v>2</v>
      </c>
      <c r="N11" s="105">
        <v>3</v>
      </c>
      <c r="O11" s="106">
        <f t="shared" si="5"/>
        <v>6</v>
      </c>
      <c r="P11" s="21" t="str">
        <f t="shared" si="1"/>
        <v>Medio (M)</v>
      </c>
      <c r="Q11" s="21">
        <v>10</v>
      </c>
      <c r="R11" s="21">
        <v>60</v>
      </c>
      <c r="S11" s="21" t="str">
        <f t="shared" si="6"/>
        <v>III</v>
      </c>
      <c r="T11" s="100" t="str">
        <f t="shared" ref="T11:T12" si="7">+IF(S11="I","No Aceptable",IF(S11="II","No Aceptable o Aceptable con control especifico",IF(S11="III","Mejorable",IF(S11="IV","Aceptable"))))</f>
        <v>Mejorable</v>
      </c>
      <c r="U11" s="21">
        <v>3</v>
      </c>
      <c r="V11" s="21">
        <v>2</v>
      </c>
      <c r="W11" s="21">
        <v>1</v>
      </c>
      <c r="X11" s="21">
        <f t="shared" si="4"/>
        <v>6</v>
      </c>
      <c r="Y11" s="108" t="s">
        <v>405</v>
      </c>
      <c r="Z11" s="104" t="s">
        <v>268</v>
      </c>
      <c r="AA11" s="100" t="s">
        <v>241</v>
      </c>
      <c r="AB11" s="100" t="s">
        <v>241</v>
      </c>
      <c r="AC11" s="100" t="s">
        <v>241</v>
      </c>
      <c r="AD11" s="104" t="s">
        <v>406</v>
      </c>
      <c r="AE11" s="104" t="s">
        <v>241</v>
      </c>
      <c r="AF11" s="14"/>
    </row>
    <row r="12" spans="1:32" s="13" customFormat="1" ht="65.650000000000006" customHeight="1">
      <c r="A12" s="116"/>
      <c r="B12" s="116"/>
      <c r="C12" s="116"/>
      <c r="D12" s="116"/>
      <c r="E12" s="21" t="s">
        <v>231</v>
      </c>
      <c r="F12" s="104" t="s">
        <v>150</v>
      </c>
      <c r="G12" s="104" t="s">
        <v>398</v>
      </c>
      <c r="H12" s="104" t="s">
        <v>402</v>
      </c>
      <c r="I12" s="104" t="s">
        <v>403</v>
      </c>
      <c r="J12" s="104" t="s">
        <v>236</v>
      </c>
      <c r="K12" s="104" t="s">
        <v>404</v>
      </c>
      <c r="L12" s="104" t="s">
        <v>236</v>
      </c>
      <c r="M12" s="105">
        <v>2</v>
      </c>
      <c r="N12" s="105">
        <v>3</v>
      </c>
      <c r="O12" s="106">
        <f t="shared" si="5"/>
        <v>6</v>
      </c>
      <c r="P12" s="21" t="str">
        <f t="shared" si="1"/>
        <v>Medio (M)</v>
      </c>
      <c r="Q12" s="21">
        <v>10</v>
      </c>
      <c r="R12" s="21">
        <v>60</v>
      </c>
      <c r="S12" s="21" t="str">
        <f t="shared" si="6"/>
        <v>III</v>
      </c>
      <c r="T12" s="100" t="str">
        <f t="shared" si="7"/>
        <v>Mejorable</v>
      </c>
      <c r="U12" s="21">
        <v>4</v>
      </c>
      <c r="V12" s="21">
        <v>1</v>
      </c>
      <c r="W12" s="21">
        <v>1</v>
      </c>
      <c r="X12" s="21">
        <f t="shared" si="4"/>
        <v>6</v>
      </c>
      <c r="Y12" s="108" t="s">
        <v>239</v>
      </c>
      <c r="Z12" s="104" t="s">
        <v>274</v>
      </c>
      <c r="AA12" s="100" t="s">
        <v>241</v>
      </c>
      <c r="AB12" s="100" t="s">
        <v>241</v>
      </c>
      <c r="AC12" s="100" t="s">
        <v>241</v>
      </c>
      <c r="AD12" s="104" t="s">
        <v>275</v>
      </c>
      <c r="AE12" s="104" t="s">
        <v>241</v>
      </c>
      <c r="AF12" s="14"/>
    </row>
    <row r="13" spans="1:32" s="13" customFormat="1" ht="76.150000000000006" customHeight="1">
      <c r="A13" s="117"/>
      <c r="B13" s="117"/>
      <c r="C13" s="117"/>
      <c r="D13" s="117"/>
      <c r="E13" s="21" t="s">
        <v>232</v>
      </c>
      <c r="F13" s="100" t="s">
        <v>243</v>
      </c>
      <c r="G13" s="100" t="s">
        <v>243</v>
      </c>
      <c r="H13" s="100" t="s">
        <v>244</v>
      </c>
      <c r="I13" s="100" t="s">
        <v>245</v>
      </c>
      <c r="J13" s="100" t="s">
        <v>236</v>
      </c>
      <c r="K13" s="100" t="s">
        <v>246</v>
      </c>
      <c r="L13" s="100" t="s">
        <v>247</v>
      </c>
      <c r="M13" s="21">
        <v>2</v>
      </c>
      <c r="N13" s="21">
        <v>2</v>
      </c>
      <c r="O13" s="21">
        <f t="shared" si="0"/>
        <v>4</v>
      </c>
      <c r="P13" s="21" t="str">
        <f t="shared" ref="P13" si="8">+IF(O13&gt;=24,"Muy Alto (MA)",IF(O13&gt;=10,"Alto (A)",IF(O13&gt;=6,"Medio (M)",IF(O13&gt;=2,"Bajo (B)"))))</f>
        <v>Bajo (B)</v>
      </c>
      <c r="Q13" s="21">
        <v>10</v>
      </c>
      <c r="R13" s="21">
        <f t="shared" ref="R13:R14" si="9">+O13*Q13</f>
        <v>40</v>
      </c>
      <c r="S13" s="21" t="str">
        <f t="shared" ref="S13:S17" si="10">IF(R13&lt;=20,"IV",IF(R13&gt;=600,"I",IF(R13&gt;=150,"II",IF(R13&gt;=40,"III",IF(R13&gt;=20,"IV")*IF(R13&lt;=20,"IV")))))</f>
        <v>III</v>
      </c>
      <c r="T13" s="100" t="str">
        <f t="shared" ref="T13:T21" si="11">+IF(S13="I","No Aceptable",IF(S13="II","No Aceptable o Aceptable con control especifico",IF(S13="III","Mejorable",IF(S13="IV","Aceptable"))))</f>
        <v>Mejorable</v>
      </c>
      <c r="U13" s="21">
        <v>4</v>
      </c>
      <c r="V13" s="21">
        <v>1</v>
      </c>
      <c r="W13" s="21">
        <v>0</v>
      </c>
      <c r="X13" s="21">
        <f t="shared" ref="X13" si="12">SUM(U13:W13)</f>
        <v>5</v>
      </c>
      <c r="Y13" s="100" t="s">
        <v>298</v>
      </c>
      <c r="Z13" s="100" t="s">
        <v>248</v>
      </c>
      <c r="AA13" s="100" t="s">
        <v>249</v>
      </c>
      <c r="AB13" s="100" t="s">
        <v>250</v>
      </c>
      <c r="AC13" s="100" t="s">
        <v>251</v>
      </c>
      <c r="AD13" s="100" t="s">
        <v>395</v>
      </c>
      <c r="AE13" s="101" t="s">
        <v>241</v>
      </c>
      <c r="AF13" s="14"/>
    </row>
    <row r="14" spans="1:32" s="13" customFormat="1" ht="135" customHeight="1">
      <c r="A14" s="100" t="s">
        <v>216</v>
      </c>
      <c r="B14" s="115" t="s">
        <v>205</v>
      </c>
      <c r="C14" s="115" t="s">
        <v>372</v>
      </c>
      <c r="D14" s="115" t="s">
        <v>229</v>
      </c>
      <c r="E14" s="21" t="s">
        <v>232</v>
      </c>
      <c r="F14" s="100" t="s">
        <v>152</v>
      </c>
      <c r="G14" s="100" t="s">
        <v>233</v>
      </c>
      <c r="H14" s="100" t="s">
        <v>234</v>
      </c>
      <c r="I14" s="100" t="s">
        <v>235</v>
      </c>
      <c r="J14" s="100" t="s">
        <v>236</v>
      </c>
      <c r="K14" s="100" t="s">
        <v>237</v>
      </c>
      <c r="L14" s="100" t="s">
        <v>238</v>
      </c>
      <c r="M14" s="21">
        <v>2</v>
      </c>
      <c r="N14" s="21">
        <v>2</v>
      </c>
      <c r="O14" s="21">
        <f t="shared" si="0"/>
        <v>4</v>
      </c>
      <c r="P14" s="21" t="str">
        <f t="shared" si="1"/>
        <v>Bajo (B)</v>
      </c>
      <c r="Q14" s="21">
        <v>10</v>
      </c>
      <c r="R14" s="21">
        <f t="shared" si="9"/>
        <v>40</v>
      </c>
      <c r="S14" s="21" t="str">
        <f t="shared" si="10"/>
        <v>III</v>
      </c>
      <c r="T14" s="100" t="str">
        <f t="shared" si="11"/>
        <v>Mejorable</v>
      </c>
      <c r="U14" s="21">
        <v>6</v>
      </c>
      <c r="V14" s="21">
        <v>0</v>
      </c>
      <c r="W14" s="21">
        <v>0</v>
      </c>
      <c r="X14" s="21">
        <f t="shared" si="4"/>
        <v>6</v>
      </c>
      <c r="Y14" s="100" t="s">
        <v>239</v>
      </c>
      <c r="Z14" s="100" t="s">
        <v>240</v>
      </c>
      <c r="AA14" s="100" t="s">
        <v>241</v>
      </c>
      <c r="AB14" s="100" t="s">
        <v>241</v>
      </c>
      <c r="AC14" s="100" t="s">
        <v>241</v>
      </c>
      <c r="AD14" s="100" t="s">
        <v>408</v>
      </c>
      <c r="AE14" s="101" t="s">
        <v>241</v>
      </c>
      <c r="AF14" s="14"/>
    </row>
    <row r="15" spans="1:32" s="13" customFormat="1" ht="135" customHeight="1">
      <c r="A15" s="100"/>
      <c r="B15" s="116"/>
      <c r="C15" s="116"/>
      <c r="D15" s="116"/>
      <c r="E15" s="21" t="s">
        <v>231</v>
      </c>
      <c r="F15" s="104" t="s">
        <v>150</v>
      </c>
      <c r="G15" s="104" t="s">
        <v>398</v>
      </c>
      <c r="H15" s="104" t="s">
        <v>399</v>
      </c>
      <c r="I15" s="104" t="s">
        <v>400</v>
      </c>
      <c r="J15" s="104" t="s">
        <v>401</v>
      </c>
      <c r="K15" s="104" t="s">
        <v>392</v>
      </c>
      <c r="L15" s="104" t="s">
        <v>392</v>
      </c>
      <c r="M15" s="105">
        <v>2</v>
      </c>
      <c r="N15" s="105">
        <v>3</v>
      </c>
      <c r="O15" s="21">
        <f t="shared" si="0"/>
        <v>6</v>
      </c>
      <c r="P15" s="21" t="str">
        <f t="shared" si="1"/>
        <v>Medio (M)</v>
      </c>
      <c r="Q15" s="21">
        <v>10</v>
      </c>
      <c r="R15" s="21">
        <v>60</v>
      </c>
      <c r="S15" s="21" t="str">
        <f t="shared" si="10"/>
        <v>III</v>
      </c>
      <c r="T15" s="100" t="str">
        <f t="shared" si="11"/>
        <v>Mejorable</v>
      </c>
      <c r="U15" s="21">
        <v>6</v>
      </c>
      <c r="V15" s="21">
        <v>0</v>
      </c>
      <c r="W15" s="21">
        <v>0</v>
      </c>
      <c r="X15" s="21">
        <f t="shared" si="4"/>
        <v>6</v>
      </c>
      <c r="Y15" s="108" t="s">
        <v>405</v>
      </c>
      <c r="Z15" s="104" t="s">
        <v>268</v>
      </c>
      <c r="AA15" s="100" t="s">
        <v>241</v>
      </c>
      <c r="AB15" s="100" t="s">
        <v>241</v>
      </c>
      <c r="AC15" s="100" t="s">
        <v>241</v>
      </c>
      <c r="AD15" s="104" t="s">
        <v>406</v>
      </c>
      <c r="AE15" s="104" t="s">
        <v>241</v>
      </c>
      <c r="AF15" s="14"/>
    </row>
    <row r="16" spans="1:32" s="13" customFormat="1" ht="135" customHeight="1">
      <c r="A16" s="100"/>
      <c r="B16" s="116"/>
      <c r="C16" s="116"/>
      <c r="D16" s="116"/>
      <c r="E16" s="21" t="s">
        <v>231</v>
      </c>
      <c r="F16" s="104" t="s">
        <v>150</v>
      </c>
      <c r="G16" s="104" t="s">
        <v>398</v>
      </c>
      <c r="H16" s="104" t="s">
        <v>402</v>
      </c>
      <c r="I16" s="104" t="s">
        <v>403</v>
      </c>
      <c r="J16" s="104" t="s">
        <v>236</v>
      </c>
      <c r="K16" s="104" t="s">
        <v>404</v>
      </c>
      <c r="L16" s="104" t="s">
        <v>236</v>
      </c>
      <c r="M16" s="105">
        <v>2</v>
      </c>
      <c r="N16" s="105">
        <v>3</v>
      </c>
      <c r="O16" s="21">
        <f t="shared" si="0"/>
        <v>6</v>
      </c>
      <c r="P16" s="21" t="str">
        <f t="shared" si="1"/>
        <v>Medio (M)</v>
      </c>
      <c r="Q16" s="21">
        <v>10</v>
      </c>
      <c r="R16" s="21">
        <v>40</v>
      </c>
      <c r="S16" s="21" t="str">
        <f t="shared" si="10"/>
        <v>III</v>
      </c>
      <c r="T16" s="100" t="str">
        <f t="shared" si="11"/>
        <v>Mejorable</v>
      </c>
      <c r="U16" s="21">
        <v>5</v>
      </c>
      <c r="V16" s="21">
        <v>4</v>
      </c>
      <c r="W16" s="21">
        <v>3</v>
      </c>
      <c r="X16" s="21">
        <f t="shared" si="4"/>
        <v>12</v>
      </c>
      <c r="Y16" s="108" t="s">
        <v>239</v>
      </c>
      <c r="Z16" s="104" t="s">
        <v>274</v>
      </c>
      <c r="AA16" s="100" t="s">
        <v>241</v>
      </c>
      <c r="AB16" s="100" t="s">
        <v>241</v>
      </c>
      <c r="AC16" s="100" t="s">
        <v>241</v>
      </c>
      <c r="AD16" s="104" t="s">
        <v>275</v>
      </c>
      <c r="AE16" s="104" t="s">
        <v>241</v>
      </c>
      <c r="AF16" s="14"/>
    </row>
    <row r="17" spans="1:32" s="13" customFormat="1" ht="135" customHeight="1">
      <c r="A17" s="100"/>
      <c r="B17" s="117"/>
      <c r="C17" s="117"/>
      <c r="D17" s="117"/>
      <c r="E17" s="21" t="s">
        <v>232</v>
      </c>
      <c r="F17" s="100" t="s">
        <v>243</v>
      </c>
      <c r="G17" s="100" t="s">
        <v>243</v>
      </c>
      <c r="H17" s="100" t="s">
        <v>244</v>
      </c>
      <c r="I17" s="100" t="s">
        <v>245</v>
      </c>
      <c r="J17" s="100" t="s">
        <v>236</v>
      </c>
      <c r="K17" s="100" t="s">
        <v>246</v>
      </c>
      <c r="L17" s="100" t="s">
        <v>247</v>
      </c>
      <c r="M17" s="21">
        <v>2</v>
      </c>
      <c r="N17" s="21">
        <v>2</v>
      </c>
      <c r="O17" s="21">
        <f t="shared" si="0"/>
        <v>4</v>
      </c>
      <c r="P17" s="21" t="str">
        <f t="shared" si="1"/>
        <v>Bajo (B)</v>
      </c>
      <c r="Q17" s="21">
        <v>10</v>
      </c>
      <c r="R17" s="21">
        <f t="shared" ref="R17" si="13">+O17*Q17</f>
        <v>40</v>
      </c>
      <c r="S17" s="21" t="str">
        <f t="shared" si="10"/>
        <v>III</v>
      </c>
      <c r="T17" s="100" t="str">
        <f t="shared" si="11"/>
        <v>Mejorable</v>
      </c>
      <c r="U17" s="21">
        <v>4</v>
      </c>
      <c r="V17" s="21">
        <v>0</v>
      </c>
      <c r="W17" s="21">
        <v>0</v>
      </c>
      <c r="X17" s="21">
        <f t="shared" si="4"/>
        <v>4</v>
      </c>
      <c r="Y17" s="100" t="s">
        <v>298</v>
      </c>
      <c r="Z17" s="100" t="s">
        <v>248</v>
      </c>
      <c r="AA17" s="100" t="s">
        <v>249</v>
      </c>
      <c r="AB17" s="100" t="s">
        <v>250</v>
      </c>
      <c r="AC17" s="100" t="s">
        <v>251</v>
      </c>
      <c r="AD17" s="100" t="s">
        <v>395</v>
      </c>
      <c r="AE17" s="101" t="s">
        <v>241</v>
      </c>
      <c r="AF17" s="14"/>
    </row>
    <row r="18" spans="1:32" s="15" customFormat="1" ht="68.650000000000006" customHeight="1">
      <c r="A18" s="115" t="s">
        <v>218</v>
      </c>
      <c r="B18" s="115" t="s">
        <v>206</v>
      </c>
      <c r="C18" s="115" t="s">
        <v>373</v>
      </c>
      <c r="D18" s="115" t="s">
        <v>227</v>
      </c>
      <c r="E18" s="21" t="s">
        <v>232</v>
      </c>
      <c r="F18" s="100" t="s">
        <v>152</v>
      </c>
      <c r="G18" s="100" t="s">
        <v>233</v>
      </c>
      <c r="H18" s="100" t="s">
        <v>234</v>
      </c>
      <c r="I18" s="100" t="s">
        <v>235</v>
      </c>
      <c r="J18" s="100" t="s">
        <v>236</v>
      </c>
      <c r="K18" s="100" t="s">
        <v>237</v>
      </c>
      <c r="L18" s="100" t="s">
        <v>238</v>
      </c>
      <c r="M18" s="22">
        <v>2</v>
      </c>
      <c r="N18" s="22">
        <v>2</v>
      </c>
      <c r="O18" s="21">
        <f t="shared" si="0"/>
        <v>4</v>
      </c>
      <c r="P18" s="22" t="str">
        <f t="shared" si="1"/>
        <v>Bajo (B)</v>
      </c>
      <c r="Q18" s="22">
        <v>10</v>
      </c>
      <c r="R18" s="22">
        <f t="shared" si="2"/>
        <v>40</v>
      </c>
      <c r="S18" s="22" t="str">
        <f t="shared" si="3"/>
        <v>III</v>
      </c>
      <c r="T18" s="100" t="str">
        <f t="shared" si="11"/>
        <v>Mejorable</v>
      </c>
      <c r="U18" s="22">
        <v>4</v>
      </c>
      <c r="V18" s="22">
        <v>0</v>
      </c>
      <c r="W18" s="22">
        <v>0</v>
      </c>
      <c r="X18" s="21">
        <f t="shared" si="4"/>
        <v>4</v>
      </c>
      <c r="Y18" s="100" t="s">
        <v>239</v>
      </c>
      <c r="Z18" s="100" t="s">
        <v>240</v>
      </c>
      <c r="AA18" s="100" t="s">
        <v>241</v>
      </c>
      <c r="AB18" s="100" t="s">
        <v>241</v>
      </c>
      <c r="AC18" s="100" t="s">
        <v>241</v>
      </c>
      <c r="AD18" s="100"/>
      <c r="AE18" s="101" t="s">
        <v>241</v>
      </c>
      <c r="AF18" s="5"/>
    </row>
    <row r="19" spans="1:32" s="15" customFormat="1" ht="68.650000000000006" customHeight="1">
      <c r="A19" s="116"/>
      <c r="B19" s="116"/>
      <c r="C19" s="116"/>
      <c r="D19" s="116"/>
      <c r="E19" s="21" t="s">
        <v>231</v>
      </c>
      <c r="F19" s="104" t="s">
        <v>150</v>
      </c>
      <c r="G19" s="104" t="s">
        <v>398</v>
      </c>
      <c r="H19" s="104" t="s">
        <v>399</v>
      </c>
      <c r="I19" s="104" t="s">
        <v>400</v>
      </c>
      <c r="J19" s="104" t="s">
        <v>401</v>
      </c>
      <c r="K19" s="104" t="s">
        <v>392</v>
      </c>
      <c r="L19" s="104" t="s">
        <v>392</v>
      </c>
      <c r="M19" s="105">
        <v>2</v>
      </c>
      <c r="N19" s="105">
        <v>3</v>
      </c>
      <c r="O19" s="21">
        <f t="shared" ref="O19:O20" si="14">+M19*N19</f>
        <v>6</v>
      </c>
      <c r="P19" s="22" t="str">
        <f t="shared" ref="P19:P20" si="15">+IF(O19&gt;=24,"Muy Alto (MA)",IF(O19&gt;=10,"Alto (A)",IF(O19&gt;=6,"Medio (M)",IF(O19&gt;=2,"Bajo (B)"))))</f>
        <v>Medio (M)</v>
      </c>
      <c r="Q19" s="21">
        <v>10</v>
      </c>
      <c r="R19" s="21">
        <v>60</v>
      </c>
      <c r="S19" s="22" t="str">
        <f t="shared" ref="S19:S20" si="16">IF(R19&lt;=20,"IV",IF(R19&gt;=600,"I",IF(R19&gt;=150,"II",IF(R19&gt;=40,"III",IF(R19&gt;=20,"IV")*IF(R19&lt;=20,"IV")))))</f>
        <v>III</v>
      </c>
      <c r="T19" s="100" t="str">
        <f t="shared" ref="T19:T20" si="17">+IF(S19="I","No Aceptable",IF(S19="II","No Aceptable o Aceptable con control especifico",IF(S19="III","Mejorable",IF(S19="IV","Aceptable"))))</f>
        <v>Mejorable</v>
      </c>
      <c r="U19" s="22">
        <v>5</v>
      </c>
      <c r="V19" s="22">
        <v>0</v>
      </c>
      <c r="W19" s="22">
        <v>0</v>
      </c>
      <c r="X19" s="21">
        <f t="shared" si="4"/>
        <v>5</v>
      </c>
      <c r="Y19" s="108" t="s">
        <v>405</v>
      </c>
      <c r="Z19" s="104" t="s">
        <v>268</v>
      </c>
      <c r="AA19" s="100" t="s">
        <v>241</v>
      </c>
      <c r="AB19" s="100" t="s">
        <v>241</v>
      </c>
      <c r="AC19" s="100" t="s">
        <v>241</v>
      </c>
      <c r="AD19" s="104" t="s">
        <v>406</v>
      </c>
      <c r="AE19" s="104" t="s">
        <v>241</v>
      </c>
      <c r="AF19" s="5"/>
    </row>
    <row r="20" spans="1:32" s="15" customFormat="1" ht="68.650000000000006" customHeight="1">
      <c r="A20" s="116"/>
      <c r="B20" s="116"/>
      <c r="C20" s="116"/>
      <c r="D20" s="116"/>
      <c r="E20" s="21" t="s">
        <v>231</v>
      </c>
      <c r="F20" s="104" t="s">
        <v>150</v>
      </c>
      <c r="G20" s="104" t="s">
        <v>398</v>
      </c>
      <c r="H20" s="104" t="s">
        <v>402</v>
      </c>
      <c r="I20" s="104" t="s">
        <v>403</v>
      </c>
      <c r="J20" s="104" t="s">
        <v>236</v>
      </c>
      <c r="K20" s="104" t="s">
        <v>404</v>
      </c>
      <c r="L20" s="104" t="s">
        <v>236</v>
      </c>
      <c r="M20" s="105">
        <v>2</v>
      </c>
      <c r="N20" s="105">
        <v>3</v>
      </c>
      <c r="O20" s="21">
        <f t="shared" si="14"/>
        <v>6</v>
      </c>
      <c r="P20" s="22" t="str">
        <f t="shared" si="15"/>
        <v>Medio (M)</v>
      </c>
      <c r="Q20" s="21">
        <v>10</v>
      </c>
      <c r="R20" s="21">
        <v>40</v>
      </c>
      <c r="S20" s="22" t="str">
        <f t="shared" si="16"/>
        <v>III</v>
      </c>
      <c r="T20" s="100" t="str">
        <f t="shared" si="17"/>
        <v>Mejorable</v>
      </c>
      <c r="U20" s="22">
        <v>5</v>
      </c>
      <c r="V20" s="22">
        <v>0</v>
      </c>
      <c r="W20" s="22">
        <v>0</v>
      </c>
      <c r="X20" s="21">
        <f t="shared" si="4"/>
        <v>5</v>
      </c>
      <c r="Y20" s="108" t="s">
        <v>239</v>
      </c>
      <c r="Z20" s="104" t="s">
        <v>274</v>
      </c>
      <c r="AA20" s="100" t="s">
        <v>241</v>
      </c>
      <c r="AB20" s="100" t="s">
        <v>241</v>
      </c>
      <c r="AC20" s="100" t="s">
        <v>241</v>
      </c>
      <c r="AD20" s="104" t="s">
        <v>275</v>
      </c>
      <c r="AE20" s="104" t="s">
        <v>241</v>
      </c>
      <c r="AF20" s="5"/>
    </row>
    <row r="21" spans="1:32" s="15" customFormat="1" ht="68.650000000000006" customHeight="1">
      <c r="A21" s="117"/>
      <c r="B21" s="117"/>
      <c r="C21" s="117"/>
      <c r="D21" s="117"/>
      <c r="E21" s="21" t="s">
        <v>232</v>
      </c>
      <c r="F21" s="100" t="s">
        <v>243</v>
      </c>
      <c r="G21" s="100" t="s">
        <v>243</v>
      </c>
      <c r="H21" s="100" t="s">
        <v>244</v>
      </c>
      <c r="I21" s="100" t="s">
        <v>245</v>
      </c>
      <c r="J21" s="100" t="s">
        <v>236</v>
      </c>
      <c r="K21" s="100" t="s">
        <v>258</v>
      </c>
      <c r="L21" s="100" t="s">
        <v>257</v>
      </c>
      <c r="M21" s="22">
        <v>2</v>
      </c>
      <c r="N21" s="22">
        <v>3</v>
      </c>
      <c r="O21" s="21">
        <f t="shared" si="0"/>
        <v>6</v>
      </c>
      <c r="P21" s="22" t="str">
        <f t="shared" si="1"/>
        <v>Medio (M)</v>
      </c>
      <c r="Q21" s="22">
        <v>10</v>
      </c>
      <c r="R21" s="21">
        <f t="shared" ref="R21" si="18">+O21*Q21</f>
        <v>60</v>
      </c>
      <c r="S21" s="22" t="str">
        <f t="shared" si="3"/>
        <v>III</v>
      </c>
      <c r="T21" s="100" t="str">
        <f t="shared" si="11"/>
        <v>Mejorable</v>
      </c>
      <c r="U21" s="22">
        <v>5</v>
      </c>
      <c r="V21" s="22">
        <v>0</v>
      </c>
      <c r="W21" s="22">
        <v>0</v>
      </c>
      <c r="X21" s="21">
        <f t="shared" si="4"/>
        <v>5</v>
      </c>
      <c r="Y21" s="100" t="s">
        <v>298</v>
      </c>
      <c r="Z21" s="100" t="s">
        <v>299</v>
      </c>
      <c r="AA21" s="100" t="s">
        <v>241</v>
      </c>
      <c r="AB21" s="100" t="s">
        <v>241</v>
      </c>
      <c r="AC21" s="100" t="s">
        <v>300</v>
      </c>
      <c r="AD21" s="100" t="s">
        <v>407</v>
      </c>
      <c r="AE21" s="101" t="s">
        <v>241</v>
      </c>
      <c r="AF21" s="5"/>
    </row>
    <row r="22" spans="1:32" s="15" customFormat="1" ht="68.650000000000006" customHeight="1">
      <c r="A22" s="109"/>
      <c r="B22" s="115" t="s">
        <v>207</v>
      </c>
      <c r="C22" s="109"/>
      <c r="D22" s="100" t="s">
        <v>224</v>
      </c>
      <c r="E22" s="21" t="s">
        <v>231</v>
      </c>
      <c r="F22" s="104" t="s">
        <v>150</v>
      </c>
      <c r="G22" s="104" t="s">
        <v>398</v>
      </c>
      <c r="H22" s="104" t="s">
        <v>402</v>
      </c>
      <c r="I22" s="104" t="s">
        <v>403</v>
      </c>
      <c r="J22" s="104" t="s">
        <v>236</v>
      </c>
      <c r="K22" s="104" t="s">
        <v>404</v>
      </c>
      <c r="L22" s="104" t="s">
        <v>236</v>
      </c>
      <c r="M22" s="105">
        <v>2</v>
      </c>
      <c r="N22" s="105">
        <v>3</v>
      </c>
      <c r="O22" s="21">
        <f t="shared" si="0"/>
        <v>6</v>
      </c>
      <c r="P22" s="22" t="str">
        <f t="shared" si="1"/>
        <v>Medio (M)</v>
      </c>
      <c r="Q22" s="22">
        <v>15</v>
      </c>
      <c r="R22" s="21">
        <v>40</v>
      </c>
      <c r="S22" s="22" t="str">
        <f t="shared" ref="S22" si="19">IF(R22&lt;=20,"IV",IF(R22&gt;=600,"I",IF(R22&gt;=150,"II",IF(R22&gt;=40,"III",IF(R22&gt;=20,"IV")*IF(R22&lt;=20,"IV")))))</f>
        <v>III</v>
      </c>
      <c r="T22" s="100" t="str">
        <f t="shared" ref="T22" si="20">+IF(S22="I","No Aceptable",IF(S22="II","No Aceptable o Aceptable con control especifico",IF(S22="III","Mejorable",IF(S22="IV","Aceptable"))))</f>
        <v>Mejorable</v>
      </c>
      <c r="U22" s="22">
        <v>4</v>
      </c>
      <c r="V22" s="22">
        <v>0</v>
      </c>
      <c r="W22" s="22">
        <v>0</v>
      </c>
      <c r="X22" s="21">
        <v>0</v>
      </c>
      <c r="Y22" s="108" t="s">
        <v>239</v>
      </c>
      <c r="Z22" s="104" t="s">
        <v>274</v>
      </c>
      <c r="AA22" s="100" t="s">
        <v>241</v>
      </c>
      <c r="AB22" s="100" t="s">
        <v>241</v>
      </c>
      <c r="AC22" s="100" t="s">
        <v>241</v>
      </c>
      <c r="AD22" s="104" t="s">
        <v>275</v>
      </c>
      <c r="AE22" s="104" t="s">
        <v>241</v>
      </c>
      <c r="AF22" s="5"/>
    </row>
    <row r="23" spans="1:32" s="15" customFormat="1" ht="83.25" customHeight="1">
      <c r="A23" s="115" t="s">
        <v>216</v>
      </c>
      <c r="B23" s="116"/>
      <c r="C23" s="110" t="s">
        <v>374</v>
      </c>
      <c r="D23" s="100" t="s">
        <v>224</v>
      </c>
      <c r="E23" s="21" t="s">
        <v>232</v>
      </c>
      <c r="F23" s="100" t="s">
        <v>243</v>
      </c>
      <c r="G23" s="100" t="s">
        <v>243</v>
      </c>
      <c r="H23" s="100" t="s">
        <v>244</v>
      </c>
      <c r="I23" s="100" t="s">
        <v>245</v>
      </c>
      <c r="J23" s="100" t="s">
        <v>236</v>
      </c>
      <c r="K23" s="100" t="s">
        <v>258</v>
      </c>
      <c r="L23" s="100" t="s">
        <v>257</v>
      </c>
      <c r="M23" s="22">
        <v>2</v>
      </c>
      <c r="N23" s="22">
        <v>3</v>
      </c>
      <c r="O23" s="21">
        <f t="shared" si="0"/>
        <v>6</v>
      </c>
      <c r="P23" s="21" t="str">
        <f t="shared" si="1"/>
        <v>Medio (M)</v>
      </c>
      <c r="Q23" s="22">
        <v>10</v>
      </c>
      <c r="R23" s="21">
        <f t="shared" si="2"/>
        <v>60</v>
      </c>
      <c r="S23" s="21" t="str">
        <f t="shared" si="3"/>
        <v>III</v>
      </c>
      <c r="T23" s="100" t="str">
        <f t="shared" ref="T23:T48" si="21">+IF(S23="I","No Aceptable",IF(S23="II","No Aceptable o Aceptable con control especifico",IF(S23="III","Mejorable",IF(S23="IV","Aceptable"))))</f>
        <v>Mejorable</v>
      </c>
      <c r="U23" s="22">
        <v>4</v>
      </c>
      <c r="V23" s="22">
        <v>0</v>
      </c>
      <c r="W23" s="22">
        <v>0</v>
      </c>
      <c r="X23" s="21">
        <f t="shared" si="4"/>
        <v>4</v>
      </c>
      <c r="Y23" s="100" t="s">
        <v>298</v>
      </c>
      <c r="Z23" s="100" t="s">
        <v>299</v>
      </c>
      <c r="AA23" s="100" t="s">
        <v>241</v>
      </c>
      <c r="AB23" s="100" t="s">
        <v>241</v>
      </c>
      <c r="AC23" s="100" t="s">
        <v>300</v>
      </c>
      <c r="AD23" s="100" t="s">
        <v>407</v>
      </c>
      <c r="AE23" s="101" t="s">
        <v>241</v>
      </c>
      <c r="AF23" s="5"/>
    </row>
    <row r="24" spans="1:32" s="15" customFormat="1" ht="70.900000000000006" customHeight="1">
      <c r="A24" s="117"/>
      <c r="B24" s="117"/>
      <c r="C24" s="111"/>
      <c r="D24" s="100" t="s">
        <v>224</v>
      </c>
      <c r="E24" s="21" t="s">
        <v>232</v>
      </c>
      <c r="F24" s="100" t="s">
        <v>152</v>
      </c>
      <c r="G24" s="100" t="s">
        <v>233</v>
      </c>
      <c r="H24" s="100" t="s">
        <v>234</v>
      </c>
      <c r="I24" s="100" t="s">
        <v>235</v>
      </c>
      <c r="J24" s="100" t="s">
        <v>236</v>
      </c>
      <c r="K24" s="100" t="s">
        <v>237</v>
      </c>
      <c r="L24" s="100" t="s">
        <v>238</v>
      </c>
      <c r="M24" s="21">
        <v>3</v>
      </c>
      <c r="N24" s="21">
        <v>2</v>
      </c>
      <c r="O24" s="21">
        <f t="shared" si="0"/>
        <v>6</v>
      </c>
      <c r="P24" s="21" t="str">
        <f t="shared" si="1"/>
        <v>Medio (M)</v>
      </c>
      <c r="Q24" s="21">
        <v>10</v>
      </c>
      <c r="R24" s="21">
        <f t="shared" si="2"/>
        <v>60</v>
      </c>
      <c r="S24" s="21" t="str">
        <f t="shared" si="3"/>
        <v>III</v>
      </c>
      <c r="T24" s="100" t="str">
        <f t="shared" si="21"/>
        <v>Mejorable</v>
      </c>
      <c r="U24" s="22">
        <v>4</v>
      </c>
      <c r="V24" s="21">
        <v>0</v>
      </c>
      <c r="W24" s="21">
        <v>0</v>
      </c>
      <c r="X24" s="21">
        <f t="shared" si="4"/>
        <v>4</v>
      </c>
      <c r="Y24" s="100" t="s">
        <v>239</v>
      </c>
      <c r="Z24" s="100" t="s">
        <v>240</v>
      </c>
      <c r="AA24" s="100" t="s">
        <v>241</v>
      </c>
      <c r="AB24" s="100" t="s">
        <v>241</v>
      </c>
      <c r="AC24" s="100" t="s">
        <v>241</v>
      </c>
      <c r="AD24" s="100" t="s">
        <v>242</v>
      </c>
      <c r="AE24" s="101" t="s">
        <v>241</v>
      </c>
      <c r="AF24" s="5"/>
    </row>
    <row r="25" spans="1:32" s="15" customFormat="1" ht="72.400000000000006" customHeight="1">
      <c r="A25" s="100" t="s">
        <v>216</v>
      </c>
      <c r="B25" s="115" t="s">
        <v>208</v>
      </c>
      <c r="C25" s="100" t="s">
        <v>385</v>
      </c>
      <c r="D25" s="100" t="s">
        <v>230</v>
      </c>
      <c r="E25" s="21" t="s">
        <v>232</v>
      </c>
      <c r="F25" s="104" t="s">
        <v>152</v>
      </c>
      <c r="G25" s="104" t="s">
        <v>271</v>
      </c>
      <c r="H25" s="104" t="s">
        <v>272</v>
      </c>
      <c r="I25" s="104" t="s">
        <v>273</v>
      </c>
      <c r="J25" s="104" t="s">
        <v>236</v>
      </c>
      <c r="K25" s="104" t="s">
        <v>237</v>
      </c>
      <c r="L25" s="104" t="s">
        <v>238</v>
      </c>
      <c r="M25" s="22">
        <v>3</v>
      </c>
      <c r="N25" s="22">
        <v>3</v>
      </c>
      <c r="O25" s="21">
        <f t="shared" si="0"/>
        <v>9</v>
      </c>
      <c r="P25" s="21" t="str">
        <f t="shared" si="1"/>
        <v>Medio (M)</v>
      </c>
      <c r="Q25" s="22">
        <v>25</v>
      </c>
      <c r="R25" s="22">
        <f t="shared" si="2"/>
        <v>225</v>
      </c>
      <c r="S25" s="22" t="str">
        <f t="shared" si="3"/>
        <v>II</v>
      </c>
      <c r="T25" s="102" t="str">
        <f t="shared" si="21"/>
        <v>No Aceptable o Aceptable con control especifico</v>
      </c>
      <c r="U25" s="22">
        <v>1</v>
      </c>
      <c r="V25" s="22">
        <v>0</v>
      </c>
      <c r="W25" s="22">
        <v>0</v>
      </c>
      <c r="X25" s="22">
        <f t="shared" si="4"/>
        <v>1</v>
      </c>
      <c r="Y25" s="108" t="s">
        <v>239</v>
      </c>
      <c r="Z25" s="104" t="s">
        <v>274</v>
      </c>
      <c r="AA25" s="104" t="s">
        <v>241</v>
      </c>
      <c r="AB25" s="104" t="s">
        <v>241</v>
      </c>
      <c r="AC25" s="104" t="s">
        <v>241</v>
      </c>
      <c r="AD25" s="104" t="s">
        <v>275</v>
      </c>
      <c r="AE25" s="104" t="s">
        <v>241</v>
      </c>
      <c r="AF25" s="5"/>
    </row>
    <row r="26" spans="1:32" s="15" customFormat="1" ht="74.25" customHeight="1">
      <c r="A26" s="100" t="s">
        <v>260</v>
      </c>
      <c r="B26" s="116"/>
      <c r="C26" s="100" t="s">
        <v>431</v>
      </c>
      <c r="D26" s="100" t="s">
        <v>432</v>
      </c>
      <c r="E26" s="21" t="s">
        <v>232</v>
      </c>
      <c r="F26" s="103" t="s">
        <v>261</v>
      </c>
      <c r="G26" s="103" t="s">
        <v>261</v>
      </c>
      <c r="H26" s="103" t="s">
        <v>262</v>
      </c>
      <c r="I26" s="104" t="s">
        <v>263</v>
      </c>
      <c r="J26" s="104" t="s">
        <v>264</v>
      </c>
      <c r="K26" s="104" t="s">
        <v>265</v>
      </c>
      <c r="L26" s="104" t="s">
        <v>266</v>
      </c>
      <c r="M26" s="105">
        <v>3</v>
      </c>
      <c r="N26" s="105">
        <v>2</v>
      </c>
      <c r="O26" s="106">
        <f t="shared" ref="O26" si="22">IF(OR(M26="",N26=""),"",IF((M26*N26=0),"N/A",M26*N26))</f>
        <v>6</v>
      </c>
      <c r="P26" s="21" t="str">
        <f t="shared" si="1"/>
        <v>Medio (M)</v>
      </c>
      <c r="Q26" s="22">
        <v>10</v>
      </c>
      <c r="R26" s="22">
        <f t="shared" si="2"/>
        <v>60</v>
      </c>
      <c r="S26" s="22" t="str">
        <f t="shared" si="3"/>
        <v>III</v>
      </c>
      <c r="T26" s="102" t="str">
        <f t="shared" si="21"/>
        <v>Mejorable</v>
      </c>
      <c r="U26" s="22">
        <v>2</v>
      </c>
      <c r="V26" s="22">
        <v>0</v>
      </c>
      <c r="W26" s="22">
        <v>0</v>
      </c>
      <c r="X26" s="22">
        <f t="shared" si="4"/>
        <v>2</v>
      </c>
      <c r="Y26" s="107" t="s">
        <v>267</v>
      </c>
      <c r="Z26" s="104" t="s">
        <v>268</v>
      </c>
      <c r="AA26" s="104" t="s">
        <v>241</v>
      </c>
      <c r="AB26" s="104" t="s">
        <v>241</v>
      </c>
      <c r="AC26" s="104" t="s">
        <v>241</v>
      </c>
      <c r="AD26" s="104" t="s">
        <v>269</v>
      </c>
      <c r="AE26" s="104" t="s">
        <v>270</v>
      </c>
      <c r="AF26" s="5"/>
    </row>
    <row r="27" spans="1:32" s="15" customFormat="1" ht="80.25" customHeight="1">
      <c r="A27" s="100" t="s">
        <v>216</v>
      </c>
      <c r="B27" s="117"/>
      <c r="C27" s="100" t="s">
        <v>386</v>
      </c>
      <c r="D27" s="100" t="s">
        <v>259</v>
      </c>
      <c r="E27" s="21" t="s">
        <v>232</v>
      </c>
      <c r="F27" s="100" t="s">
        <v>243</v>
      </c>
      <c r="G27" s="100" t="s">
        <v>243</v>
      </c>
      <c r="H27" s="100" t="s">
        <v>244</v>
      </c>
      <c r="I27" s="100" t="s">
        <v>245</v>
      </c>
      <c r="J27" s="100" t="s">
        <v>236</v>
      </c>
      <c r="K27" s="100" t="s">
        <v>258</v>
      </c>
      <c r="L27" s="100" t="s">
        <v>257</v>
      </c>
      <c r="M27" s="22">
        <v>3</v>
      </c>
      <c r="N27" s="22">
        <v>3</v>
      </c>
      <c r="O27" s="22">
        <f t="shared" si="0"/>
        <v>9</v>
      </c>
      <c r="P27" s="21" t="str">
        <f t="shared" si="1"/>
        <v>Medio (M)</v>
      </c>
      <c r="Q27" s="22">
        <v>25</v>
      </c>
      <c r="R27" s="22">
        <f t="shared" si="2"/>
        <v>225</v>
      </c>
      <c r="S27" s="22" t="str">
        <f t="shared" si="3"/>
        <v>II</v>
      </c>
      <c r="T27" s="102" t="str">
        <f t="shared" si="21"/>
        <v>No Aceptable o Aceptable con control especifico</v>
      </c>
      <c r="U27" s="22">
        <v>2</v>
      </c>
      <c r="V27" s="22">
        <v>0</v>
      </c>
      <c r="W27" s="22">
        <v>0</v>
      </c>
      <c r="X27" s="22">
        <f t="shared" si="4"/>
        <v>2</v>
      </c>
      <c r="Y27" s="100" t="s">
        <v>297</v>
      </c>
      <c r="Z27" s="100" t="s">
        <v>248</v>
      </c>
      <c r="AA27" s="100" t="s">
        <v>249</v>
      </c>
      <c r="AB27" s="100" t="s">
        <v>250</v>
      </c>
      <c r="AC27" s="100" t="s">
        <v>251</v>
      </c>
      <c r="AD27" s="100" t="s">
        <v>252</v>
      </c>
      <c r="AE27" s="101" t="s">
        <v>241</v>
      </c>
    </row>
    <row r="28" spans="1:32" s="15" customFormat="1" ht="106.15" customHeight="1">
      <c r="A28" s="100" t="s">
        <v>216</v>
      </c>
      <c r="B28" s="115" t="s">
        <v>209</v>
      </c>
      <c r="C28" s="115" t="s">
        <v>375</v>
      </c>
      <c r="D28" s="115" t="s">
        <v>287</v>
      </c>
      <c r="E28" s="21" t="s">
        <v>232</v>
      </c>
      <c r="F28" s="102" t="s">
        <v>243</v>
      </c>
      <c r="G28" s="102" t="s">
        <v>243</v>
      </c>
      <c r="H28" s="102" t="s">
        <v>288</v>
      </c>
      <c r="I28" s="102" t="s">
        <v>289</v>
      </c>
      <c r="J28" s="100" t="s">
        <v>236</v>
      </c>
      <c r="K28" s="100" t="s">
        <v>258</v>
      </c>
      <c r="L28" s="100" t="s">
        <v>257</v>
      </c>
      <c r="M28" s="22">
        <v>3</v>
      </c>
      <c r="N28" s="22">
        <v>3</v>
      </c>
      <c r="O28" s="22">
        <f t="shared" si="0"/>
        <v>9</v>
      </c>
      <c r="P28" s="21" t="str">
        <f t="shared" si="1"/>
        <v>Medio (M)</v>
      </c>
      <c r="Q28" s="22">
        <v>10</v>
      </c>
      <c r="R28" s="22">
        <f t="shared" si="2"/>
        <v>90</v>
      </c>
      <c r="S28" s="22" t="str">
        <f t="shared" si="3"/>
        <v>III</v>
      </c>
      <c r="T28" s="102" t="str">
        <f t="shared" si="21"/>
        <v>Mejorable</v>
      </c>
      <c r="U28" s="22">
        <v>4</v>
      </c>
      <c r="V28" s="22">
        <v>0</v>
      </c>
      <c r="W28" s="22">
        <v>0</v>
      </c>
      <c r="X28" s="22">
        <f t="shared" si="4"/>
        <v>4</v>
      </c>
      <c r="Y28" s="102" t="s">
        <v>296</v>
      </c>
      <c r="Z28" s="100" t="s">
        <v>248</v>
      </c>
      <c r="AA28" s="100" t="s">
        <v>249</v>
      </c>
      <c r="AB28" s="100" t="s">
        <v>250</v>
      </c>
      <c r="AC28" s="100" t="s">
        <v>251</v>
      </c>
      <c r="AD28" s="100" t="s">
        <v>301</v>
      </c>
      <c r="AE28" s="101" t="s">
        <v>241</v>
      </c>
    </row>
    <row r="29" spans="1:32" s="15" customFormat="1" ht="106.15" customHeight="1">
      <c r="A29" s="100"/>
      <c r="B29" s="116"/>
      <c r="C29" s="116"/>
      <c r="D29" s="117"/>
      <c r="E29" s="21" t="s">
        <v>232</v>
      </c>
      <c r="F29" s="100" t="s">
        <v>152</v>
      </c>
      <c r="G29" s="100" t="s">
        <v>233</v>
      </c>
      <c r="H29" s="100" t="s">
        <v>234</v>
      </c>
      <c r="I29" s="100" t="s">
        <v>235</v>
      </c>
      <c r="J29" s="100" t="s">
        <v>236</v>
      </c>
      <c r="K29" s="100" t="s">
        <v>237</v>
      </c>
      <c r="L29" s="100" t="s">
        <v>238</v>
      </c>
      <c r="M29" s="21">
        <v>3</v>
      </c>
      <c r="N29" s="21">
        <v>2</v>
      </c>
      <c r="O29" s="21">
        <f t="shared" ref="O29" si="23">+M29*N29</f>
        <v>6</v>
      </c>
      <c r="P29" s="21" t="str">
        <f t="shared" ref="P29" si="24">+IF(O29&gt;=24,"Muy Alto (MA)",IF(O29&gt;=10,"Alto (A)",IF(O29&gt;=6,"Medio (M)",IF(O29&gt;=2,"Bajo (B)"))))</f>
        <v>Medio (M)</v>
      </c>
      <c r="Q29" s="21">
        <v>15</v>
      </c>
      <c r="R29" s="21">
        <v>40</v>
      </c>
      <c r="S29" s="21" t="str">
        <f t="shared" ref="S29" si="25">IF(R29&lt;=20,"IV",IF(R29&gt;=600,"I",IF(R29&gt;=150,"II",IF(R29&gt;=40,"III",IF(R29&gt;=20,"IV")*IF(R29&lt;=20,"IV")))))</f>
        <v>III</v>
      </c>
      <c r="T29" s="100" t="str">
        <f t="shared" ref="T29" si="26">+IF(S29="I","No Aceptable",IF(S29="II","No Aceptable o Aceptable con control especifico",IF(S29="III","Mejorable",IF(S29="IV","Aceptable"))))</f>
        <v>Mejorable</v>
      </c>
      <c r="U29" s="21">
        <v>4</v>
      </c>
      <c r="V29" s="21">
        <v>0</v>
      </c>
      <c r="W29" s="21">
        <v>0</v>
      </c>
      <c r="X29" s="21">
        <f t="shared" si="4"/>
        <v>4</v>
      </c>
      <c r="Y29" s="100" t="s">
        <v>239</v>
      </c>
      <c r="Z29" s="100" t="s">
        <v>240</v>
      </c>
      <c r="AA29" s="100" t="s">
        <v>241</v>
      </c>
      <c r="AB29" s="100" t="s">
        <v>241</v>
      </c>
      <c r="AC29" s="100" t="s">
        <v>241</v>
      </c>
      <c r="AD29" s="100" t="s">
        <v>242</v>
      </c>
      <c r="AE29" s="101" t="s">
        <v>241</v>
      </c>
    </row>
    <row r="30" spans="1:32" s="15" customFormat="1" ht="81.400000000000006" customHeight="1">
      <c r="A30" s="100" t="s">
        <v>217</v>
      </c>
      <c r="B30" s="117"/>
      <c r="C30" s="117"/>
      <c r="D30" s="100" t="s">
        <v>287</v>
      </c>
      <c r="E30" s="21" t="s">
        <v>232</v>
      </c>
      <c r="F30" s="102" t="s">
        <v>290</v>
      </c>
      <c r="G30" s="102" t="s">
        <v>290</v>
      </c>
      <c r="H30" s="102" t="s">
        <v>291</v>
      </c>
      <c r="I30" s="102" t="s">
        <v>292</v>
      </c>
      <c r="J30" s="100" t="s">
        <v>236</v>
      </c>
      <c r="K30" s="102" t="s">
        <v>293</v>
      </c>
      <c r="L30" s="102" t="s">
        <v>294</v>
      </c>
      <c r="M30" s="22">
        <v>4</v>
      </c>
      <c r="N30" s="22">
        <v>5</v>
      </c>
      <c r="O30" s="22">
        <f t="shared" si="0"/>
        <v>20</v>
      </c>
      <c r="P30" s="21" t="str">
        <f t="shared" si="1"/>
        <v>Alto (A)</v>
      </c>
      <c r="Q30" s="22">
        <v>25</v>
      </c>
      <c r="R30" s="22">
        <f t="shared" si="2"/>
        <v>500</v>
      </c>
      <c r="S30" s="22" t="str">
        <f t="shared" si="3"/>
        <v>II</v>
      </c>
      <c r="T30" s="102" t="str">
        <f t="shared" si="21"/>
        <v>No Aceptable o Aceptable con control especifico</v>
      </c>
      <c r="U30" s="22">
        <v>4</v>
      </c>
      <c r="V30" s="22">
        <v>0</v>
      </c>
      <c r="W30" s="22">
        <v>0</v>
      </c>
      <c r="X30" s="22">
        <f t="shared" si="4"/>
        <v>4</v>
      </c>
      <c r="Y30" s="102" t="s">
        <v>302</v>
      </c>
      <c r="Z30" s="102" t="s">
        <v>303</v>
      </c>
      <c r="AA30" s="100" t="s">
        <v>249</v>
      </c>
      <c r="AB30" s="100" t="s">
        <v>250</v>
      </c>
      <c r="AC30" s="102" t="s">
        <v>304</v>
      </c>
      <c r="AD30" s="102" t="s">
        <v>306</v>
      </c>
      <c r="AE30" s="101" t="s">
        <v>305</v>
      </c>
    </row>
    <row r="31" spans="1:32" s="15" customFormat="1" ht="41.25" customHeight="1">
      <c r="A31" s="115" t="s">
        <v>217</v>
      </c>
      <c r="B31" s="115" t="s">
        <v>210</v>
      </c>
      <c r="C31" s="115" t="s">
        <v>380</v>
      </c>
      <c r="D31" s="115" t="s">
        <v>226</v>
      </c>
      <c r="E31" s="21" t="s">
        <v>231</v>
      </c>
      <c r="F31" s="102" t="s">
        <v>317</v>
      </c>
      <c r="G31" s="102" t="s">
        <v>317</v>
      </c>
      <c r="H31" s="102" t="s">
        <v>318</v>
      </c>
      <c r="I31" s="102" t="s">
        <v>319</v>
      </c>
      <c r="J31" s="100" t="s">
        <v>236</v>
      </c>
      <c r="K31" s="102" t="s">
        <v>320</v>
      </c>
      <c r="L31" s="102" t="s">
        <v>321</v>
      </c>
      <c r="M31" s="21">
        <v>4</v>
      </c>
      <c r="N31" s="21">
        <v>5</v>
      </c>
      <c r="O31" s="21">
        <f t="shared" ref="O31" si="27">+M31*N31</f>
        <v>20</v>
      </c>
      <c r="P31" s="21" t="str">
        <f t="shared" ref="P31" si="28">+IF(O31&gt;=24,"Muy Alto (MA)",IF(O31&gt;=10,"Alto (A)",IF(O31&gt;=6,"Medio (M)",IF(O31&gt;=2,"Bajo (B)"))))</f>
        <v>Alto (A)</v>
      </c>
      <c r="Q31" s="21">
        <v>24</v>
      </c>
      <c r="R31" s="21">
        <f t="shared" ref="R31" si="29">+O31*Q31</f>
        <v>480</v>
      </c>
      <c r="S31" s="21" t="str">
        <f t="shared" ref="S31" si="30">IF(R31&lt;=20,"IV",IF(R31&gt;=600,"I",IF(R31&gt;=150,"II",IF(R31&gt;=40,"III",IF(R31&gt;=20,"IV")*IF(R31&lt;=20,"IV")))))</f>
        <v>II</v>
      </c>
      <c r="T31" s="100" t="str">
        <f t="shared" ref="T31" si="31">+IF(S31="I","No Aceptable",IF(S31="II","No Aceptable o Aceptable con control especifico",IF(S31="III","Mejorable",IF(S31="IV","Aceptable"))))</f>
        <v>No Aceptable o Aceptable con control especifico</v>
      </c>
      <c r="U31" s="21">
        <v>6</v>
      </c>
      <c r="V31" s="21">
        <v>0</v>
      </c>
      <c r="W31" s="21">
        <v>0</v>
      </c>
      <c r="X31" s="21">
        <f t="shared" si="4"/>
        <v>6</v>
      </c>
      <c r="Y31" s="102" t="s">
        <v>322</v>
      </c>
      <c r="Z31" s="102" t="s">
        <v>323</v>
      </c>
      <c r="AA31" s="100" t="s">
        <v>249</v>
      </c>
      <c r="AB31" s="100" t="s">
        <v>250</v>
      </c>
      <c r="AC31" s="102" t="s">
        <v>325</v>
      </c>
      <c r="AD31" s="102" t="s">
        <v>324</v>
      </c>
      <c r="AE31" s="101" t="s">
        <v>241</v>
      </c>
    </row>
    <row r="32" spans="1:32" s="15" customFormat="1" ht="56.65" customHeight="1">
      <c r="A32" s="116"/>
      <c r="B32" s="116"/>
      <c r="C32" s="116"/>
      <c r="D32" s="116"/>
      <c r="E32" s="21" t="s">
        <v>232</v>
      </c>
      <c r="F32" s="100" t="s">
        <v>290</v>
      </c>
      <c r="G32" s="100" t="s">
        <v>290</v>
      </c>
      <c r="H32" s="100" t="s">
        <v>291</v>
      </c>
      <c r="I32" s="100" t="s">
        <v>292</v>
      </c>
      <c r="J32" s="100" t="s">
        <v>236</v>
      </c>
      <c r="K32" s="100" t="s">
        <v>293</v>
      </c>
      <c r="L32" s="100" t="s">
        <v>294</v>
      </c>
      <c r="M32" s="21">
        <v>4</v>
      </c>
      <c r="N32" s="21">
        <v>5</v>
      </c>
      <c r="O32" s="21">
        <f t="shared" si="0"/>
        <v>20</v>
      </c>
      <c r="P32" s="21" t="str">
        <f t="shared" si="1"/>
        <v>Alto (A)</v>
      </c>
      <c r="Q32" s="21">
        <v>25</v>
      </c>
      <c r="R32" s="21">
        <f t="shared" si="2"/>
        <v>500</v>
      </c>
      <c r="S32" s="21" t="str">
        <f t="shared" si="3"/>
        <v>II</v>
      </c>
      <c r="T32" s="100" t="str">
        <f t="shared" si="21"/>
        <v>No Aceptable o Aceptable con control especifico</v>
      </c>
      <c r="U32" s="21">
        <v>6</v>
      </c>
      <c r="V32" s="21">
        <v>0</v>
      </c>
      <c r="W32" s="21">
        <v>0</v>
      </c>
      <c r="X32" s="21">
        <f t="shared" si="4"/>
        <v>6</v>
      </c>
      <c r="Y32" s="100" t="s">
        <v>302</v>
      </c>
      <c r="Z32" s="100" t="s">
        <v>303</v>
      </c>
      <c r="AA32" s="100" t="s">
        <v>249</v>
      </c>
      <c r="AB32" s="100" t="s">
        <v>250</v>
      </c>
      <c r="AC32" s="100" t="s">
        <v>304</v>
      </c>
      <c r="AD32" s="100" t="s">
        <v>306</v>
      </c>
      <c r="AE32" s="101" t="s">
        <v>305</v>
      </c>
    </row>
    <row r="33" spans="1:31" s="15" customFormat="1" ht="46.9" customHeight="1">
      <c r="A33" s="117"/>
      <c r="B33" s="117"/>
      <c r="C33" s="117"/>
      <c r="D33" s="117"/>
      <c r="E33" s="21" t="s">
        <v>232</v>
      </c>
      <c r="F33" s="100" t="s">
        <v>307</v>
      </c>
      <c r="G33" s="100" t="s">
        <v>307</v>
      </c>
      <c r="H33" s="100" t="s">
        <v>308</v>
      </c>
      <c r="I33" s="100" t="s">
        <v>309</v>
      </c>
      <c r="J33" s="100" t="s">
        <v>236</v>
      </c>
      <c r="K33" s="100" t="s">
        <v>310</v>
      </c>
      <c r="L33" s="100" t="s">
        <v>311</v>
      </c>
      <c r="M33" s="21">
        <v>5</v>
      </c>
      <c r="N33" s="21">
        <v>5</v>
      </c>
      <c r="O33" s="21">
        <f t="shared" si="0"/>
        <v>25</v>
      </c>
      <c r="P33" s="21" t="str">
        <f t="shared" si="1"/>
        <v>Muy Alto (MA)</v>
      </c>
      <c r="Q33" s="21">
        <v>25</v>
      </c>
      <c r="R33" s="21">
        <f t="shared" si="2"/>
        <v>625</v>
      </c>
      <c r="S33" s="21" t="str">
        <f t="shared" si="3"/>
        <v>I</v>
      </c>
      <c r="T33" s="100" t="str">
        <f t="shared" si="21"/>
        <v>No Aceptable</v>
      </c>
      <c r="U33" s="21">
        <v>3</v>
      </c>
      <c r="V33" s="21">
        <v>0</v>
      </c>
      <c r="W33" s="21">
        <v>0</v>
      </c>
      <c r="X33" s="21">
        <f t="shared" si="4"/>
        <v>3</v>
      </c>
      <c r="Y33" s="100" t="s">
        <v>312</v>
      </c>
      <c r="Z33" s="100" t="s">
        <v>313</v>
      </c>
      <c r="AA33" s="100" t="s">
        <v>249</v>
      </c>
      <c r="AB33" s="100" t="s">
        <v>250</v>
      </c>
      <c r="AC33" s="100" t="s">
        <v>314</v>
      </c>
      <c r="AD33" s="100" t="s">
        <v>315</v>
      </c>
      <c r="AE33" s="101" t="s">
        <v>316</v>
      </c>
    </row>
    <row r="34" spans="1:31" s="15" customFormat="1" ht="75.400000000000006" customHeight="1">
      <c r="A34" s="115" t="s">
        <v>219</v>
      </c>
      <c r="B34" s="115" t="s">
        <v>211</v>
      </c>
      <c r="C34" s="115" t="s">
        <v>381</v>
      </c>
      <c r="D34" s="115" t="s">
        <v>225</v>
      </c>
      <c r="E34" s="100" t="s">
        <v>232</v>
      </c>
      <c r="F34" s="100" t="s">
        <v>152</v>
      </c>
      <c r="G34" s="104" t="s">
        <v>271</v>
      </c>
      <c r="H34" s="104" t="s">
        <v>272</v>
      </c>
      <c r="I34" s="104" t="s">
        <v>273</v>
      </c>
      <c r="J34" s="104" t="s">
        <v>236</v>
      </c>
      <c r="K34" s="104" t="s">
        <v>237</v>
      </c>
      <c r="L34" s="104" t="s">
        <v>238</v>
      </c>
      <c r="M34" s="21">
        <v>3</v>
      </c>
      <c r="N34" s="21">
        <v>3</v>
      </c>
      <c r="O34" s="21">
        <f t="shared" ref="O34" si="32">+M34*N34</f>
        <v>9</v>
      </c>
      <c r="P34" s="21" t="str">
        <f t="shared" si="1"/>
        <v>Medio (M)</v>
      </c>
      <c r="Q34" s="21">
        <v>25</v>
      </c>
      <c r="R34" s="21">
        <f t="shared" si="2"/>
        <v>225</v>
      </c>
      <c r="S34" s="21" t="str">
        <f t="shared" si="3"/>
        <v>II</v>
      </c>
      <c r="T34" s="100" t="str">
        <f t="shared" si="21"/>
        <v>No Aceptable o Aceptable con control especifico</v>
      </c>
      <c r="U34" s="21">
        <v>3</v>
      </c>
      <c r="V34" s="21">
        <v>0</v>
      </c>
      <c r="W34" s="21">
        <v>0</v>
      </c>
      <c r="X34" s="21">
        <f t="shared" si="4"/>
        <v>3</v>
      </c>
      <c r="Y34" s="108" t="s">
        <v>239</v>
      </c>
      <c r="Z34" s="104" t="s">
        <v>274</v>
      </c>
      <c r="AA34" s="104" t="s">
        <v>241</v>
      </c>
      <c r="AB34" s="104" t="s">
        <v>241</v>
      </c>
      <c r="AC34" s="104" t="s">
        <v>241</v>
      </c>
      <c r="AD34" s="104" t="s">
        <v>275</v>
      </c>
      <c r="AE34" s="104" t="s">
        <v>241</v>
      </c>
    </row>
    <row r="35" spans="1:31" s="15" customFormat="1" ht="75.400000000000006" customHeight="1">
      <c r="A35" s="116"/>
      <c r="B35" s="116"/>
      <c r="C35" s="116"/>
      <c r="D35" s="116"/>
      <c r="E35" s="100" t="s">
        <v>232</v>
      </c>
      <c r="F35" s="104" t="s">
        <v>150</v>
      </c>
      <c r="G35" s="104" t="s">
        <v>398</v>
      </c>
      <c r="H35" s="104" t="s">
        <v>399</v>
      </c>
      <c r="I35" s="104" t="s">
        <v>400</v>
      </c>
      <c r="J35" s="104" t="s">
        <v>401</v>
      </c>
      <c r="K35" s="104" t="s">
        <v>392</v>
      </c>
      <c r="L35" s="104" t="s">
        <v>392</v>
      </c>
      <c r="M35" s="105">
        <v>2</v>
      </c>
      <c r="N35" s="105">
        <v>3</v>
      </c>
      <c r="O35" s="21">
        <f t="shared" ref="O35:O36" si="33">+M35*N35</f>
        <v>6</v>
      </c>
      <c r="P35" s="21" t="str">
        <f t="shared" ref="P35:P36" si="34">+IF(O35&gt;=24,"Muy Alto (MA)",IF(O35&gt;=10,"Alto (A)",IF(O35&gt;=6,"Medio (M)",IF(O35&gt;=2,"Bajo (B)"))))</f>
        <v>Medio (M)</v>
      </c>
      <c r="Q35" s="21">
        <v>10</v>
      </c>
      <c r="R35" s="21">
        <v>60</v>
      </c>
      <c r="S35" s="21" t="str">
        <f t="shared" si="3"/>
        <v>III</v>
      </c>
      <c r="T35" s="100" t="str">
        <f t="shared" si="21"/>
        <v>Mejorable</v>
      </c>
      <c r="U35" s="21">
        <v>3</v>
      </c>
      <c r="V35" s="21">
        <v>2</v>
      </c>
      <c r="W35" s="21">
        <v>1</v>
      </c>
      <c r="X35" s="21">
        <f t="shared" si="4"/>
        <v>6</v>
      </c>
      <c r="Y35" s="108" t="s">
        <v>405</v>
      </c>
      <c r="Z35" s="104" t="s">
        <v>268</v>
      </c>
      <c r="AA35" s="100" t="s">
        <v>241</v>
      </c>
      <c r="AB35" s="100" t="s">
        <v>241</v>
      </c>
      <c r="AC35" s="100" t="s">
        <v>241</v>
      </c>
      <c r="AD35" s="104" t="s">
        <v>406</v>
      </c>
      <c r="AE35" s="104" t="s">
        <v>241</v>
      </c>
    </row>
    <row r="36" spans="1:31" s="15" customFormat="1" ht="75.400000000000006" customHeight="1">
      <c r="A36" s="116"/>
      <c r="B36" s="116"/>
      <c r="C36" s="116"/>
      <c r="D36" s="116"/>
      <c r="E36" s="100" t="s">
        <v>232</v>
      </c>
      <c r="F36" s="104" t="s">
        <v>150</v>
      </c>
      <c r="G36" s="104" t="s">
        <v>398</v>
      </c>
      <c r="H36" s="104" t="s">
        <v>402</v>
      </c>
      <c r="I36" s="104" t="s">
        <v>403</v>
      </c>
      <c r="J36" s="104" t="s">
        <v>236</v>
      </c>
      <c r="K36" s="104" t="s">
        <v>404</v>
      </c>
      <c r="L36" s="104" t="s">
        <v>236</v>
      </c>
      <c r="M36" s="105">
        <v>2</v>
      </c>
      <c r="N36" s="105">
        <v>3</v>
      </c>
      <c r="O36" s="21">
        <f t="shared" si="33"/>
        <v>6</v>
      </c>
      <c r="P36" s="21" t="str">
        <f t="shared" si="34"/>
        <v>Medio (M)</v>
      </c>
      <c r="Q36" s="21">
        <v>10</v>
      </c>
      <c r="R36" s="21">
        <v>60</v>
      </c>
      <c r="S36" s="21" t="str">
        <f t="shared" si="3"/>
        <v>III</v>
      </c>
      <c r="T36" s="100" t="str">
        <f t="shared" si="21"/>
        <v>Mejorable</v>
      </c>
      <c r="U36" s="21">
        <v>4</v>
      </c>
      <c r="V36" s="21">
        <v>1</v>
      </c>
      <c r="W36" s="21">
        <v>1</v>
      </c>
      <c r="X36" s="21">
        <f t="shared" si="4"/>
        <v>6</v>
      </c>
      <c r="Y36" s="108" t="s">
        <v>239</v>
      </c>
      <c r="Z36" s="104" t="s">
        <v>274</v>
      </c>
      <c r="AA36" s="100" t="s">
        <v>241</v>
      </c>
      <c r="AB36" s="100" t="s">
        <v>241</v>
      </c>
      <c r="AC36" s="100" t="s">
        <v>241</v>
      </c>
      <c r="AD36" s="104" t="s">
        <v>275</v>
      </c>
      <c r="AE36" s="104" t="s">
        <v>241</v>
      </c>
    </row>
    <row r="37" spans="1:31" s="15" customFormat="1" ht="60.4" customHeight="1">
      <c r="A37" s="117"/>
      <c r="B37" s="117"/>
      <c r="C37" s="117"/>
      <c r="D37" s="117"/>
      <c r="E37" s="100" t="s">
        <v>232</v>
      </c>
      <c r="F37" s="100" t="s">
        <v>243</v>
      </c>
      <c r="G37" s="100" t="s">
        <v>243</v>
      </c>
      <c r="H37" s="100" t="s">
        <v>244</v>
      </c>
      <c r="I37" s="100" t="s">
        <v>245</v>
      </c>
      <c r="J37" s="100" t="s">
        <v>236</v>
      </c>
      <c r="K37" s="100" t="s">
        <v>258</v>
      </c>
      <c r="L37" s="100" t="s">
        <v>257</v>
      </c>
      <c r="M37" s="21">
        <v>4</v>
      </c>
      <c r="N37" s="21">
        <v>4</v>
      </c>
      <c r="O37" s="21">
        <f t="shared" si="0"/>
        <v>16</v>
      </c>
      <c r="P37" s="21" t="str">
        <f t="shared" si="1"/>
        <v>Alto (A)</v>
      </c>
      <c r="Q37" s="21">
        <v>25</v>
      </c>
      <c r="R37" s="21">
        <f t="shared" si="2"/>
        <v>400</v>
      </c>
      <c r="S37" s="21" t="str">
        <f t="shared" si="3"/>
        <v>II</v>
      </c>
      <c r="T37" s="100" t="str">
        <f t="shared" si="21"/>
        <v>No Aceptable o Aceptable con control especifico</v>
      </c>
      <c r="U37" s="21">
        <v>3</v>
      </c>
      <c r="V37" s="21">
        <v>0</v>
      </c>
      <c r="W37" s="21">
        <v>0</v>
      </c>
      <c r="X37" s="21">
        <f t="shared" si="4"/>
        <v>3</v>
      </c>
      <c r="Y37" s="100" t="s">
        <v>296</v>
      </c>
      <c r="Z37" s="100" t="s">
        <v>248</v>
      </c>
      <c r="AA37" s="100" t="s">
        <v>249</v>
      </c>
      <c r="AB37" s="100" t="s">
        <v>250</v>
      </c>
      <c r="AC37" s="100" t="s">
        <v>251</v>
      </c>
      <c r="AD37" s="100" t="s">
        <v>301</v>
      </c>
      <c r="AE37" s="101" t="s">
        <v>241</v>
      </c>
    </row>
    <row r="38" spans="1:31" s="15" customFormat="1" ht="63.75" customHeight="1">
      <c r="A38" s="115" t="s">
        <v>217</v>
      </c>
      <c r="B38" s="115" t="s">
        <v>212</v>
      </c>
      <c r="C38" s="115" t="s">
        <v>382</v>
      </c>
      <c r="D38" s="115" t="s">
        <v>334</v>
      </c>
      <c r="E38" s="21" t="s">
        <v>231</v>
      </c>
      <c r="F38" s="100" t="s">
        <v>290</v>
      </c>
      <c r="G38" s="100" t="s">
        <v>290</v>
      </c>
      <c r="H38" s="100" t="s">
        <v>291</v>
      </c>
      <c r="I38" s="100" t="s">
        <v>292</v>
      </c>
      <c r="J38" s="100" t="s">
        <v>236</v>
      </c>
      <c r="K38" s="100" t="s">
        <v>293</v>
      </c>
      <c r="L38" s="100" t="s">
        <v>294</v>
      </c>
      <c r="M38" s="21">
        <v>4</v>
      </c>
      <c r="N38" s="21">
        <v>5</v>
      </c>
      <c r="O38" s="21">
        <f t="shared" ref="O38:O41" si="35">+M38*N38</f>
        <v>20</v>
      </c>
      <c r="P38" s="21" t="str">
        <f t="shared" ref="P38" si="36">+IF(O38&gt;=24,"Muy Alto (MA)",IF(O38&gt;=10,"Alto (A)",IF(O38&gt;=6,"Medio (M)",IF(O38&gt;=2,"Bajo (B)"))))</f>
        <v>Alto (A)</v>
      </c>
      <c r="Q38" s="21">
        <v>25</v>
      </c>
      <c r="R38" s="21">
        <f t="shared" ref="R38:R41" si="37">+O38*Q38</f>
        <v>500</v>
      </c>
      <c r="S38" s="21" t="str">
        <f t="shared" ref="S38:S41" si="38">IF(R38&lt;=20,"IV",IF(R38&gt;=600,"I",IF(R38&gt;=150,"II",IF(R38&gt;=40,"III",IF(R38&gt;=20,"IV")*IF(R38&lt;=20,"IV")))))</f>
        <v>II</v>
      </c>
      <c r="T38" s="100" t="str">
        <f t="shared" ref="T38:T41" si="39">+IF(S38="I","No Aceptable",IF(S38="II","No Aceptable o Aceptable con control especifico",IF(S38="III","Mejorable",IF(S38="IV","Aceptable"))))</f>
        <v>No Aceptable o Aceptable con control especifico</v>
      </c>
      <c r="U38" s="21">
        <v>6</v>
      </c>
      <c r="V38" s="21">
        <v>0</v>
      </c>
      <c r="W38" s="21">
        <v>0</v>
      </c>
      <c r="X38" s="21">
        <f t="shared" ref="X38:X41" si="40">SUM(U38:W38)</f>
        <v>6</v>
      </c>
      <c r="Y38" s="100" t="s">
        <v>302</v>
      </c>
      <c r="Z38" s="100" t="s">
        <v>303</v>
      </c>
      <c r="AA38" s="100" t="s">
        <v>249</v>
      </c>
      <c r="AB38" s="100" t="s">
        <v>250</v>
      </c>
      <c r="AC38" s="100" t="s">
        <v>304</v>
      </c>
      <c r="AD38" s="100" t="s">
        <v>306</v>
      </c>
      <c r="AE38" s="101" t="s">
        <v>305</v>
      </c>
    </row>
    <row r="39" spans="1:31" s="15" customFormat="1" ht="58.9" customHeight="1">
      <c r="A39" s="116"/>
      <c r="B39" s="116"/>
      <c r="C39" s="116"/>
      <c r="D39" s="116"/>
      <c r="E39" s="21" t="s">
        <v>232</v>
      </c>
      <c r="F39" s="100" t="s">
        <v>243</v>
      </c>
      <c r="G39" s="100" t="s">
        <v>243</v>
      </c>
      <c r="H39" s="100" t="s">
        <v>326</v>
      </c>
      <c r="I39" s="100" t="s">
        <v>327</v>
      </c>
      <c r="J39" s="100" t="s">
        <v>236</v>
      </c>
      <c r="K39" s="100" t="s">
        <v>335</v>
      </c>
      <c r="L39" s="100" t="s">
        <v>336</v>
      </c>
      <c r="M39" s="21">
        <v>5</v>
      </c>
      <c r="N39" s="21">
        <v>5</v>
      </c>
      <c r="O39" s="21">
        <f t="shared" si="35"/>
        <v>25</v>
      </c>
      <c r="P39" s="21" t="str">
        <f t="shared" si="1"/>
        <v>Muy Alto (MA)</v>
      </c>
      <c r="Q39" s="21">
        <v>25</v>
      </c>
      <c r="R39" s="21">
        <f t="shared" si="37"/>
        <v>625</v>
      </c>
      <c r="S39" s="21" t="str">
        <f t="shared" si="38"/>
        <v>I</v>
      </c>
      <c r="T39" s="100" t="str">
        <f t="shared" si="39"/>
        <v>No Aceptable</v>
      </c>
      <c r="U39" s="21">
        <v>6</v>
      </c>
      <c r="V39" s="21">
        <v>0</v>
      </c>
      <c r="W39" s="21">
        <v>0</v>
      </c>
      <c r="X39" s="21">
        <f t="shared" si="40"/>
        <v>6</v>
      </c>
      <c r="Y39" s="100" t="s">
        <v>341</v>
      </c>
      <c r="Z39" s="100" t="s">
        <v>344</v>
      </c>
      <c r="AA39" s="100" t="s">
        <v>249</v>
      </c>
      <c r="AB39" s="100" t="s">
        <v>250</v>
      </c>
      <c r="AC39" s="100" t="s">
        <v>346</v>
      </c>
      <c r="AD39" s="100" t="s">
        <v>347</v>
      </c>
      <c r="AE39" s="101" t="s">
        <v>351</v>
      </c>
    </row>
    <row r="40" spans="1:31" s="15" customFormat="1" ht="68.25" customHeight="1">
      <c r="A40" s="116"/>
      <c r="B40" s="116"/>
      <c r="C40" s="116"/>
      <c r="D40" s="116"/>
      <c r="E40" s="21" t="s">
        <v>231</v>
      </c>
      <c r="F40" s="100" t="s">
        <v>328</v>
      </c>
      <c r="G40" s="100" t="s">
        <v>328</v>
      </c>
      <c r="H40" s="100" t="s">
        <v>329</v>
      </c>
      <c r="I40" s="100" t="s">
        <v>330</v>
      </c>
      <c r="J40" s="100" t="s">
        <v>236</v>
      </c>
      <c r="K40" s="100" t="s">
        <v>337</v>
      </c>
      <c r="L40" s="100" t="s">
        <v>338</v>
      </c>
      <c r="M40" s="21">
        <v>5</v>
      </c>
      <c r="N40" s="21">
        <v>5</v>
      </c>
      <c r="O40" s="21">
        <f t="shared" si="35"/>
        <v>25</v>
      </c>
      <c r="P40" s="21" t="str">
        <f t="shared" si="1"/>
        <v>Muy Alto (MA)</v>
      </c>
      <c r="Q40" s="21">
        <v>25</v>
      </c>
      <c r="R40" s="21">
        <f t="shared" si="37"/>
        <v>625</v>
      </c>
      <c r="S40" s="21" t="str">
        <f t="shared" si="38"/>
        <v>I</v>
      </c>
      <c r="T40" s="100" t="str">
        <f t="shared" si="39"/>
        <v>No Aceptable</v>
      </c>
      <c r="U40" s="21">
        <v>6</v>
      </c>
      <c r="V40" s="21">
        <v>0</v>
      </c>
      <c r="W40" s="21">
        <v>0</v>
      </c>
      <c r="X40" s="21">
        <f t="shared" si="40"/>
        <v>6</v>
      </c>
      <c r="Y40" s="100" t="s">
        <v>342</v>
      </c>
      <c r="Z40" s="100" t="s">
        <v>344</v>
      </c>
      <c r="AA40" s="100" t="s">
        <v>249</v>
      </c>
      <c r="AB40" s="100" t="s">
        <v>250</v>
      </c>
      <c r="AC40" s="100" t="s">
        <v>345</v>
      </c>
      <c r="AD40" s="100" t="s">
        <v>348</v>
      </c>
      <c r="AE40" s="101" t="s">
        <v>352</v>
      </c>
    </row>
    <row r="41" spans="1:31" s="15" customFormat="1" ht="58.9" customHeight="1">
      <c r="A41" s="117"/>
      <c r="B41" s="117"/>
      <c r="C41" s="117"/>
      <c r="D41" s="117"/>
      <c r="E41" s="21" t="s">
        <v>231</v>
      </c>
      <c r="F41" s="100" t="s">
        <v>332</v>
      </c>
      <c r="G41" s="100" t="s">
        <v>332</v>
      </c>
      <c r="H41" s="100" t="s">
        <v>333</v>
      </c>
      <c r="I41" s="100" t="s">
        <v>331</v>
      </c>
      <c r="J41" s="100" t="s">
        <v>236</v>
      </c>
      <c r="K41" s="100" t="s">
        <v>339</v>
      </c>
      <c r="L41" s="100" t="s">
        <v>340</v>
      </c>
      <c r="M41" s="21">
        <v>5</v>
      </c>
      <c r="N41" s="21">
        <v>5</v>
      </c>
      <c r="O41" s="21">
        <f t="shared" si="35"/>
        <v>25</v>
      </c>
      <c r="P41" s="21" t="str">
        <f t="shared" si="1"/>
        <v>Muy Alto (MA)</v>
      </c>
      <c r="Q41" s="21">
        <v>25</v>
      </c>
      <c r="R41" s="21">
        <f t="shared" si="37"/>
        <v>625</v>
      </c>
      <c r="S41" s="21" t="str">
        <f t="shared" si="38"/>
        <v>I</v>
      </c>
      <c r="T41" s="100" t="str">
        <f t="shared" si="39"/>
        <v>No Aceptable</v>
      </c>
      <c r="U41" s="21">
        <v>6</v>
      </c>
      <c r="V41" s="21">
        <v>0</v>
      </c>
      <c r="W41" s="21">
        <v>0</v>
      </c>
      <c r="X41" s="21">
        <f t="shared" si="40"/>
        <v>6</v>
      </c>
      <c r="Y41" s="100" t="s">
        <v>343</v>
      </c>
      <c r="Z41" s="100" t="s">
        <v>344</v>
      </c>
      <c r="AA41" s="100" t="s">
        <v>249</v>
      </c>
      <c r="AB41" s="100" t="s">
        <v>250</v>
      </c>
      <c r="AC41" s="100" t="s">
        <v>349</v>
      </c>
      <c r="AD41" s="100" t="s">
        <v>350</v>
      </c>
      <c r="AE41" s="101" t="s">
        <v>353</v>
      </c>
    </row>
    <row r="42" spans="1:31" s="15" customFormat="1" ht="46.5" customHeight="1">
      <c r="A42" s="115" t="s">
        <v>216</v>
      </c>
      <c r="B42" s="115" t="s">
        <v>213</v>
      </c>
      <c r="C42" s="115" t="s">
        <v>383</v>
      </c>
      <c r="D42" s="100" t="s">
        <v>253</v>
      </c>
      <c r="E42" s="21" t="s">
        <v>232</v>
      </c>
      <c r="F42" s="100" t="s">
        <v>152</v>
      </c>
      <c r="G42" s="100" t="s">
        <v>233</v>
      </c>
      <c r="H42" s="100" t="s">
        <v>234</v>
      </c>
      <c r="I42" s="100" t="s">
        <v>235</v>
      </c>
      <c r="J42" s="100" t="s">
        <v>236</v>
      </c>
      <c r="K42" s="100" t="s">
        <v>237</v>
      </c>
      <c r="L42" s="100" t="s">
        <v>238</v>
      </c>
      <c r="M42" s="21">
        <v>2</v>
      </c>
      <c r="N42" s="21">
        <v>3</v>
      </c>
      <c r="O42" s="21">
        <f t="shared" si="0"/>
        <v>6</v>
      </c>
      <c r="P42" s="21" t="str">
        <f t="shared" si="1"/>
        <v>Medio (M)</v>
      </c>
      <c r="Q42" s="21">
        <v>10</v>
      </c>
      <c r="R42" s="21">
        <f t="shared" si="2"/>
        <v>60</v>
      </c>
      <c r="S42" s="21" t="str">
        <f t="shared" si="3"/>
        <v>III</v>
      </c>
      <c r="T42" s="100" t="str">
        <f t="shared" si="21"/>
        <v>Mejorable</v>
      </c>
      <c r="U42" s="21">
        <v>3</v>
      </c>
      <c r="V42" s="21">
        <v>0</v>
      </c>
      <c r="W42" s="21">
        <v>0</v>
      </c>
      <c r="X42" s="21">
        <f t="shared" si="4"/>
        <v>3</v>
      </c>
      <c r="Y42" s="100" t="s">
        <v>239</v>
      </c>
      <c r="Z42" s="100" t="s">
        <v>240</v>
      </c>
      <c r="AA42" s="100" t="s">
        <v>241</v>
      </c>
      <c r="AB42" s="100" t="s">
        <v>241</v>
      </c>
      <c r="AC42" s="100" t="s">
        <v>241</v>
      </c>
      <c r="AD42" s="100" t="s">
        <v>242</v>
      </c>
      <c r="AE42" s="101" t="s">
        <v>241</v>
      </c>
    </row>
    <row r="43" spans="1:31" s="15" customFormat="1" ht="46.5" customHeight="1">
      <c r="A43" s="117"/>
      <c r="B43" s="116"/>
      <c r="C43" s="116"/>
      <c r="D43" s="100" t="s">
        <v>253</v>
      </c>
      <c r="E43" s="21" t="s">
        <v>232</v>
      </c>
      <c r="F43" s="100" t="s">
        <v>243</v>
      </c>
      <c r="G43" s="100" t="s">
        <v>243</v>
      </c>
      <c r="H43" s="100" t="s">
        <v>244</v>
      </c>
      <c r="I43" s="100" t="s">
        <v>245</v>
      </c>
      <c r="J43" s="100" t="s">
        <v>236</v>
      </c>
      <c r="K43" s="100" t="s">
        <v>255</v>
      </c>
      <c r="L43" s="100" t="s">
        <v>256</v>
      </c>
      <c r="M43" s="21">
        <v>3</v>
      </c>
      <c r="N43" s="21">
        <v>3</v>
      </c>
      <c r="O43" s="21">
        <f t="shared" ref="O43" si="41">+M43*N43</f>
        <v>9</v>
      </c>
      <c r="P43" s="21" t="str">
        <f t="shared" si="1"/>
        <v>Medio (M)</v>
      </c>
      <c r="Q43" s="21">
        <v>15</v>
      </c>
      <c r="R43" s="21">
        <f t="shared" si="2"/>
        <v>135</v>
      </c>
      <c r="S43" s="21" t="str">
        <f t="shared" si="3"/>
        <v>III</v>
      </c>
      <c r="T43" s="100" t="str">
        <f t="shared" si="21"/>
        <v>Mejorable</v>
      </c>
      <c r="U43" s="21">
        <v>3</v>
      </c>
      <c r="V43" s="21">
        <v>0</v>
      </c>
      <c r="W43" s="21">
        <v>0</v>
      </c>
      <c r="X43" s="21">
        <f t="shared" si="4"/>
        <v>3</v>
      </c>
      <c r="Y43" s="100" t="s">
        <v>295</v>
      </c>
      <c r="Z43" s="100" t="s">
        <v>248</v>
      </c>
      <c r="AA43" s="100" t="s">
        <v>249</v>
      </c>
      <c r="AB43" s="100" t="s">
        <v>250</v>
      </c>
      <c r="AC43" s="100" t="s">
        <v>251</v>
      </c>
      <c r="AD43" s="100" t="s">
        <v>252</v>
      </c>
      <c r="AE43" s="101" t="s">
        <v>241</v>
      </c>
    </row>
    <row r="44" spans="1:31" s="15" customFormat="1" ht="83.25" customHeight="1">
      <c r="A44" s="100" t="s">
        <v>276</v>
      </c>
      <c r="B44" s="117"/>
      <c r="C44" s="117"/>
      <c r="D44" s="100" t="s">
        <v>254</v>
      </c>
      <c r="E44" s="21" t="s">
        <v>231</v>
      </c>
      <c r="F44" s="104" t="s">
        <v>277</v>
      </c>
      <c r="G44" s="104" t="s">
        <v>278</v>
      </c>
      <c r="H44" s="100" t="s">
        <v>279</v>
      </c>
      <c r="I44" s="100" t="s">
        <v>280</v>
      </c>
      <c r="J44" s="100" t="s">
        <v>236</v>
      </c>
      <c r="K44" s="100" t="s">
        <v>281</v>
      </c>
      <c r="L44" s="100" t="s">
        <v>282</v>
      </c>
      <c r="M44" s="21">
        <v>4</v>
      </c>
      <c r="N44" s="21">
        <v>4</v>
      </c>
      <c r="O44" s="21">
        <f t="shared" si="0"/>
        <v>16</v>
      </c>
      <c r="P44" s="21" t="str">
        <f t="shared" si="1"/>
        <v>Alto (A)</v>
      </c>
      <c r="Q44" s="21">
        <v>25</v>
      </c>
      <c r="R44" s="21">
        <f t="shared" si="2"/>
        <v>400</v>
      </c>
      <c r="S44" s="21" t="str">
        <f t="shared" si="3"/>
        <v>II</v>
      </c>
      <c r="T44" s="100" t="str">
        <f t="shared" si="21"/>
        <v>No Aceptable o Aceptable con control especifico</v>
      </c>
      <c r="U44" s="21">
        <v>2</v>
      </c>
      <c r="V44" s="21">
        <v>0</v>
      </c>
      <c r="W44" s="21">
        <v>0</v>
      </c>
      <c r="X44" s="21">
        <f t="shared" si="4"/>
        <v>2</v>
      </c>
      <c r="Y44" s="100" t="s">
        <v>283</v>
      </c>
      <c r="Z44" s="100" t="s">
        <v>284</v>
      </c>
      <c r="AA44" s="100" t="s">
        <v>249</v>
      </c>
      <c r="AB44" s="100" t="s">
        <v>250</v>
      </c>
      <c r="AC44" s="100" t="s">
        <v>281</v>
      </c>
      <c r="AD44" s="100" t="s">
        <v>285</v>
      </c>
      <c r="AE44" s="101" t="s">
        <v>286</v>
      </c>
    </row>
    <row r="45" spans="1:31" s="15" customFormat="1" ht="83.25" customHeight="1">
      <c r="A45" s="115" t="s">
        <v>220</v>
      </c>
      <c r="B45" s="115" t="s">
        <v>214</v>
      </c>
      <c r="C45" s="115" t="s">
        <v>384</v>
      </c>
      <c r="D45" s="115" t="s">
        <v>223</v>
      </c>
      <c r="E45" s="21" t="s">
        <v>231</v>
      </c>
      <c r="F45" s="104" t="s">
        <v>152</v>
      </c>
      <c r="G45" s="100" t="s">
        <v>233</v>
      </c>
      <c r="H45" s="100" t="s">
        <v>234</v>
      </c>
      <c r="I45" s="100" t="s">
        <v>235</v>
      </c>
      <c r="J45" s="100" t="s">
        <v>236</v>
      </c>
      <c r="K45" s="100" t="s">
        <v>237</v>
      </c>
      <c r="L45" s="100" t="s">
        <v>238</v>
      </c>
      <c r="M45" s="21">
        <v>2</v>
      </c>
      <c r="N45" s="21">
        <v>3</v>
      </c>
      <c r="O45" s="21">
        <f t="shared" ref="O45" si="42">+M45*N45</f>
        <v>6</v>
      </c>
      <c r="P45" s="21" t="str">
        <f t="shared" ref="P45" si="43">+IF(O45&gt;=24,"Muy Alto (MA)",IF(O45&gt;=10,"Alto (A)",IF(O45&gt;=6,"Medio (M)",IF(O45&gt;=2,"Bajo (B)"))))</f>
        <v>Medio (M)</v>
      </c>
      <c r="Q45" s="21">
        <v>26</v>
      </c>
      <c r="R45" s="21">
        <f t="shared" ref="R45" si="44">+O45*Q45</f>
        <v>156</v>
      </c>
      <c r="S45" s="21" t="str">
        <f t="shared" ref="S45" si="45">IF(R45&lt;=20,"IV",IF(R45&gt;=600,"I",IF(R45&gt;=150,"II",IF(R45&gt;=40,"III",IF(R45&gt;=20,"IV")*IF(R45&lt;=20,"IV")))))</f>
        <v>II</v>
      </c>
      <c r="T45" s="100" t="str">
        <f t="shared" si="21"/>
        <v>No Aceptable o Aceptable con control especifico</v>
      </c>
      <c r="U45" s="21">
        <v>4</v>
      </c>
      <c r="V45" s="21">
        <v>0</v>
      </c>
      <c r="W45" s="21">
        <v>0</v>
      </c>
      <c r="X45" s="21">
        <f t="shared" si="4"/>
        <v>4</v>
      </c>
      <c r="Y45" s="100" t="s">
        <v>239</v>
      </c>
      <c r="Z45" s="100" t="s">
        <v>240</v>
      </c>
      <c r="AA45" s="100" t="s">
        <v>241</v>
      </c>
      <c r="AB45" s="100" t="s">
        <v>241</v>
      </c>
      <c r="AC45" s="100" t="s">
        <v>241</v>
      </c>
      <c r="AD45" s="100" t="s">
        <v>242</v>
      </c>
      <c r="AE45" s="101" t="s">
        <v>241</v>
      </c>
    </row>
    <row r="46" spans="1:31" s="15" customFormat="1" ht="83.25" customHeight="1">
      <c r="A46" s="116"/>
      <c r="B46" s="116"/>
      <c r="C46" s="116"/>
      <c r="D46" s="116"/>
      <c r="E46" s="21" t="s">
        <v>231</v>
      </c>
      <c r="F46" s="104" t="s">
        <v>354</v>
      </c>
      <c r="G46" s="104" t="s">
        <v>354</v>
      </c>
      <c r="H46" s="100" t="s">
        <v>355</v>
      </c>
      <c r="I46" s="100" t="s">
        <v>356</v>
      </c>
      <c r="J46" s="100" t="s">
        <v>357</v>
      </c>
      <c r="K46" s="100" t="s">
        <v>358</v>
      </c>
      <c r="L46" s="100" t="s">
        <v>359</v>
      </c>
      <c r="M46" s="21">
        <v>3</v>
      </c>
      <c r="N46" s="21">
        <v>3</v>
      </c>
      <c r="O46" s="21">
        <f t="shared" si="0"/>
        <v>9</v>
      </c>
      <c r="P46" s="21" t="str">
        <f t="shared" si="1"/>
        <v>Medio (M)</v>
      </c>
      <c r="Q46" s="21">
        <v>10</v>
      </c>
      <c r="R46" s="21">
        <f t="shared" si="2"/>
        <v>90</v>
      </c>
      <c r="S46" s="21" t="str">
        <f t="shared" si="3"/>
        <v>III</v>
      </c>
      <c r="T46" s="100" t="str">
        <f t="shared" si="21"/>
        <v>Mejorable</v>
      </c>
      <c r="U46" s="21">
        <v>4</v>
      </c>
      <c r="V46" s="21">
        <v>0</v>
      </c>
      <c r="W46" s="21">
        <v>0</v>
      </c>
      <c r="X46" s="21">
        <f t="shared" si="4"/>
        <v>4</v>
      </c>
      <c r="Y46" s="100" t="s">
        <v>361</v>
      </c>
      <c r="Z46" s="100" t="s">
        <v>360</v>
      </c>
      <c r="AA46" s="100" t="s">
        <v>249</v>
      </c>
      <c r="AB46" s="100" t="s">
        <v>362</v>
      </c>
      <c r="AC46" s="100" t="s">
        <v>363</v>
      </c>
      <c r="AD46" s="100" t="s">
        <v>364</v>
      </c>
      <c r="AE46" s="101" t="s">
        <v>365</v>
      </c>
    </row>
    <row r="47" spans="1:31" s="15" customFormat="1" ht="50.65" customHeight="1">
      <c r="A47" s="117"/>
      <c r="B47" s="117"/>
      <c r="C47" s="117"/>
      <c r="D47" s="117"/>
      <c r="E47" s="21" t="s">
        <v>232</v>
      </c>
      <c r="F47" s="100" t="s">
        <v>243</v>
      </c>
      <c r="G47" s="100" t="s">
        <v>243</v>
      </c>
      <c r="H47" s="100" t="s">
        <v>326</v>
      </c>
      <c r="I47" s="100" t="s">
        <v>327</v>
      </c>
      <c r="J47" s="100" t="s">
        <v>236</v>
      </c>
      <c r="K47" s="100" t="s">
        <v>335</v>
      </c>
      <c r="L47" s="100" t="s">
        <v>336</v>
      </c>
      <c r="M47" s="21">
        <v>3</v>
      </c>
      <c r="N47" s="21">
        <v>3</v>
      </c>
      <c r="O47" s="21">
        <f t="shared" si="0"/>
        <v>9</v>
      </c>
      <c r="P47" s="21" t="str">
        <f t="shared" si="1"/>
        <v>Medio (M)</v>
      </c>
      <c r="Q47" s="21">
        <v>10</v>
      </c>
      <c r="R47" s="21">
        <f t="shared" si="2"/>
        <v>90</v>
      </c>
      <c r="S47" s="21" t="str">
        <f t="shared" si="3"/>
        <v>III</v>
      </c>
      <c r="T47" s="100" t="str">
        <f t="shared" si="21"/>
        <v>Mejorable</v>
      </c>
      <c r="U47" s="21">
        <v>4</v>
      </c>
      <c r="V47" s="21">
        <v>0</v>
      </c>
      <c r="W47" s="21">
        <v>0</v>
      </c>
      <c r="X47" s="21">
        <f t="shared" si="4"/>
        <v>4</v>
      </c>
      <c r="Y47" s="100" t="s">
        <v>341</v>
      </c>
      <c r="Z47" s="100" t="s">
        <v>344</v>
      </c>
      <c r="AA47" s="100" t="s">
        <v>249</v>
      </c>
      <c r="AB47" s="100" t="s">
        <v>250</v>
      </c>
      <c r="AC47" s="100" t="s">
        <v>346</v>
      </c>
      <c r="AD47" s="100" t="s">
        <v>347</v>
      </c>
      <c r="AE47" s="101" t="s">
        <v>351</v>
      </c>
    </row>
    <row r="48" spans="1:31" s="15" customFormat="1" ht="98.25" customHeight="1">
      <c r="A48" s="115" t="s">
        <v>221</v>
      </c>
      <c r="B48" s="115" t="s">
        <v>215</v>
      </c>
      <c r="C48" s="115" t="s">
        <v>387</v>
      </c>
      <c r="D48" s="115" t="s">
        <v>222</v>
      </c>
      <c r="E48" s="21" t="s">
        <v>231</v>
      </c>
      <c r="F48" s="100" t="s">
        <v>243</v>
      </c>
      <c r="G48" s="100" t="s">
        <v>243</v>
      </c>
      <c r="H48" s="100" t="s">
        <v>366</v>
      </c>
      <c r="I48" s="100" t="s">
        <v>327</v>
      </c>
      <c r="J48" s="100" t="s">
        <v>236</v>
      </c>
      <c r="K48" s="100" t="s">
        <v>335</v>
      </c>
      <c r="L48" s="100" t="s">
        <v>336</v>
      </c>
      <c r="M48" s="21">
        <v>3</v>
      </c>
      <c r="N48" s="21">
        <v>3</v>
      </c>
      <c r="O48" s="21">
        <f t="shared" si="0"/>
        <v>9</v>
      </c>
      <c r="P48" s="21" t="str">
        <f t="shared" si="1"/>
        <v>Medio (M)</v>
      </c>
      <c r="Q48" s="21">
        <v>25</v>
      </c>
      <c r="R48" s="21">
        <f t="shared" si="2"/>
        <v>225</v>
      </c>
      <c r="S48" s="21" t="str">
        <f t="shared" si="3"/>
        <v>II</v>
      </c>
      <c r="T48" s="100" t="str">
        <f t="shared" si="21"/>
        <v>No Aceptable o Aceptable con control especifico</v>
      </c>
      <c r="U48" s="21">
        <v>1</v>
      </c>
      <c r="V48" s="21">
        <v>0</v>
      </c>
      <c r="W48" s="21">
        <v>0</v>
      </c>
      <c r="X48" s="21">
        <v>0</v>
      </c>
      <c r="Y48" s="100" t="s">
        <v>341</v>
      </c>
      <c r="Z48" s="100" t="s">
        <v>344</v>
      </c>
      <c r="AA48" s="100" t="s">
        <v>249</v>
      </c>
      <c r="AB48" s="100" t="s">
        <v>250</v>
      </c>
      <c r="AC48" s="100" t="s">
        <v>346</v>
      </c>
      <c r="AD48" s="100" t="s">
        <v>347</v>
      </c>
      <c r="AE48" s="101" t="s">
        <v>351</v>
      </c>
    </row>
    <row r="49" spans="1:32" s="15" customFormat="1" ht="48.4" customHeight="1">
      <c r="A49" s="116"/>
      <c r="B49" s="116"/>
      <c r="C49" s="116"/>
      <c r="D49" s="116"/>
      <c r="E49" s="21" t="s">
        <v>231</v>
      </c>
      <c r="F49" s="104" t="s">
        <v>354</v>
      </c>
      <c r="G49" s="104" t="s">
        <v>354</v>
      </c>
      <c r="H49" s="100" t="s">
        <v>367</v>
      </c>
      <c r="I49" s="100" t="s">
        <v>368</v>
      </c>
      <c r="J49" s="100" t="s">
        <v>357</v>
      </c>
      <c r="K49" s="100" t="s">
        <v>358</v>
      </c>
      <c r="L49" s="100" t="s">
        <v>359</v>
      </c>
      <c r="M49" s="21">
        <v>3</v>
      </c>
      <c r="N49" s="21">
        <v>3</v>
      </c>
      <c r="O49" s="21">
        <f t="shared" ref="O49:O50" si="46">+M49*N49</f>
        <v>9</v>
      </c>
      <c r="P49" s="21" t="str">
        <f t="shared" ref="P49:P50" si="47">+IF(O49&gt;=24,"Muy Alto (MA)",IF(O49&gt;=10,"Alto (A)",IF(O49&gt;=6,"Medio (M)",IF(O49&gt;=2,"Bajo (B)"))))</f>
        <v>Medio (M)</v>
      </c>
      <c r="Q49" s="21">
        <v>10</v>
      </c>
      <c r="R49" s="21">
        <f t="shared" ref="R49:R50" si="48">+O49*Q49</f>
        <v>90</v>
      </c>
      <c r="S49" s="21" t="str">
        <f t="shared" ref="S49:S50" si="49">IF(R49&lt;=20,"IV",IF(R49&gt;=600,"I",IF(R49&gt;=150,"II",IF(R49&gt;=40,"III",IF(R49&gt;=20,"IV")*IF(R49&lt;=20,"IV")))))</f>
        <v>III</v>
      </c>
      <c r="T49" s="100" t="str">
        <f t="shared" ref="T49:T50" si="50">+IF(S49="I","No Aceptable",IF(S49="II","No Aceptable o Aceptable con control especifico",IF(S49="III","Mejorable",IF(S49="IV","Aceptable"))))</f>
        <v>Mejorable</v>
      </c>
      <c r="U49" s="21">
        <v>1</v>
      </c>
      <c r="V49" s="21">
        <v>0</v>
      </c>
      <c r="W49" s="21">
        <v>0</v>
      </c>
      <c r="X49" s="21">
        <f t="shared" ref="X49:X50" si="51">SUM(U49:W49)</f>
        <v>1</v>
      </c>
      <c r="Y49" s="100" t="s">
        <v>361</v>
      </c>
      <c r="Z49" s="100" t="s">
        <v>360</v>
      </c>
      <c r="AA49" s="100" t="s">
        <v>249</v>
      </c>
      <c r="AB49" s="100" t="s">
        <v>362</v>
      </c>
      <c r="AC49" s="100" t="s">
        <v>363</v>
      </c>
      <c r="AD49" s="100" t="s">
        <v>364</v>
      </c>
      <c r="AE49" s="101" t="s">
        <v>365</v>
      </c>
    </row>
    <row r="50" spans="1:32" s="15" customFormat="1" ht="75" customHeight="1">
      <c r="A50" s="117"/>
      <c r="B50" s="117"/>
      <c r="C50" s="117"/>
      <c r="D50" s="117"/>
      <c r="E50" s="21" t="s">
        <v>231</v>
      </c>
      <c r="F50" s="104" t="s">
        <v>152</v>
      </c>
      <c r="G50" s="100" t="s">
        <v>233</v>
      </c>
      <c r="H50" s="100" t="s">
        <v>234</v>
      </c>
      <c r="I50" s="100" t="s">
        <v>235</v>
      </c>
      <c r="J50" s="100" t="s">
        <v>236</v>
      </c>
      <c r="K50" s="100" t="s">
        <v>237</v>
      </c>
      <c r="L50" s="100" t="s">
        <v>238</v>
      </c>
      <c r="M50" s="21">
        <v>2</v>
      </c>
      <c r="N50" s="21">
        <v>3</v>
      </c>
      <c r="O50" s="21">
        <f t="shared" si="46"/>
        <v>6</v>
      </c>
      <c r="P50" s="21" t="str">
        <f t="shared" si="47"/>
        <v>Medio (M)</v>
      </c>
      <c r="Q50" s="21">
        <v>26</v>
      </c>
      <c r="R50" s="21">
        <f t="shared" si="48"/>
        <v>156</v>
      </c>
      <c r="S50" s="21" t="str">
        <f t="shared" si="49"/>
        <v>II</v>
      </c>
      <c r="T50" s="100" t="str">
        <f t="shared" si="50"/>
        <v>No Aceptable o Aceptable con control especifico</v>
      </c>
      <c r="U50" s="21">
        <v>1</v>
      </c>
      <c r="V50" s="21">
        <v>0</v>
      </c>
      <c r="W50" s="21">
        <v>0</v>
      </c>
      <c r="X50" s="21">
        <f t="shared" si="51"/>
        <v>1</v>
      </c>
      <c r="Y50" s="100" t="s">
        <v>239</v>
      </c>
      <c r="Z50" s="100" t="s">
        <v>240</v>
      </c>
      <c r="AA50" s="100" t="s">
        <v>241</v>
      </c>
      <c r="AB50" s="100" t="s">
        <v>241</v>
      </c>
      <c r="AC50" s="100" t="s">
        <v>241</v>
      </c>
      <c r="AD50" s="100" t="s">
        <v>242</v>
      </c>
      <c r="AE50" s="101" t="s">
        <v>241</v>
      </c>
    </row>
    <row r="51" spans="1:32" s="15" customFormat="1" ht="47.25" customHeight="1">
      <c r="A51" s="115" t="s">
        <v>220</v>
      </c>
      <c r="B51" s="115" t="s">
        <v>376</v>
      </c>
      <c r="C51" s="115" t="s">
        <v>377</v>
      </c>
      <c r="D51" s="115" t="s">
        <v>378</v>
      </c>
      <c r="E51" s="104" t="s">
        <v>379</v>
      </c>
      <c r="F51" s="104" t="s">
        <v>152</v>
      </c>
      <c r="G51" s="100" t="s">
        <v>233</v>
      </c>
      <c r="H51" s="100" t="s">
        <v>234</v>
      </c>
      <c r="I51" s="100" t="s">
        <v>235</v>
      </c>
      <c r="J51" s="100" t="s">
        <v>236</v>
      </c>
      <c r="K51" s="100" t="s">
        <v>237</v>
      </c>
      <c r="L51" s="100" t="s">
        <v>238</v>
      </c>
      <c r="M51" s="21">
        <v>2</v>
      </c>
      <c r="N51" s="21">
        <v>3</v>
      </c>
      <c r="O51" s="21">
        <f t="shared" ref="O51:O56" si="52">+M51*N51</f>
        <v>6</v>
      </c>
      <c r="P51" s="21" t="str">
        <f t="shared" ref="P51:P57" si="53">+IF(O51&gt;=24,"Muy Alto (MA)",IF(O51&gt;=10,"Alto (A)",IF(O51&gt;=6,"Medio (M)",IF(O51&gt;=2,"Bajo (B)"))))</f>
        <v>Medio (M)</v>
      </c>
      <c r="Q51" s="21">
        <v>26</v>
      </c>
      <c r="R51" s="21">
        <f t="shared" ref="R51:R53" si="54">+O51*Q51</f>
        <v>156</v>
      </c>
      <c r="S51" s="21" t="str">
        <f t="shared" ref="S51:S53" si="55">IF(R51&lt;=20,"IV",IF(R51&gt;=600,"I",IF(R51&gt;=150,"II",IF(R51&gt;=40,"III",IF(R51&gt;=20,"IV")*IF(R51&lt;=20,"IV")))))</f>
        <v>II</v>
      </c>
      <c r="T51" s="100" t="str">
        <f t="shared" ref="T51:T53" si="56">+IF(S51="I","No Aceptable",IF(S51="II","No Aceptable o Aceptable con control especifico",IF(S51="III","Mejorable",IF(S51="IV","Aceptable"))))</f>
        <v>No Aceptable o Aceptable con control especifico</v>
      </c>
      <c r="U51" s="21">
        <v>1</v>
      </c>
      <c r="V51" s="21">
        <v>0</v>
      </c>
      <c r="W51" s="21">
        <v>0</v>
      </c>
      <c r="X51" s="21">
        <f t="shared" ref="X51:X57" si="57">SUM(U51:W51)</f>
        <v>1</v>
      </c>
      <c r="Y51" s="100" t="s">
        <v>239</v>
      </c>
      <c r="Z51" s="100" t="s">
        <v>240</v>
      </c>
      <c r="AA51" s="100" t="s">
        <v>241</v>
      </c>
      <c r="AB51" s="100" t="s">
        <v>241</v>
      </c>
      <c r="AC51" s="100" t="s">
        <v>241</v>
      </c>
      <c r="AD51" s="100" t="s">
        <v>242</v>
      </c>
      <c r="AE51" s="101" t="s">
        <v>241</v>
      </c>
    </row>
    <row r="52" spans="1:32" s="15" customFormat="1" ht="59.25" customHeight="1">
      <c r="A52" s="116"/>
      <c r="B52" s="116"/>
      <c r="C52" s="116"/>
      <c r="D52" s="116"/>
      <c r="E52" s="104" t="s">
        <v>379</v>
      </c>
      <c r="F52" s="104" t="s">
        <v>354</v>
      </c>
      <c r="G52" s="104" t="s">
        <v>354</v>
      </c>
      <c r="H52" s="100" t="s">
        <v>367</v>
      </c>
      <c r="I52" s="100" t="s">
        <v>368</v>
      </c>
      <c r="J52" s="100" t="s">
        <v>357</v>
      </c>
      <c r="K52" s="100" t="s">
        <v>358</v>
      </c>
      <c r="L52" s="100" t="s">
        <v>359</v>
      </c>
      <c r="M52" s="21">
        <v>3</v>
      </c>
      <c r="N52" s="21">
        <v>3</v>
      </c>
      <c r="O52" s="21">
        <f t="shared" si="52"/>
        <v>9</v>
      </c>
      <c r="P52" s="21" t="str">
        <f t="shared" si="53"/>
        <v>Medio (M)</v>
      </c>
      <c r="Q52" s="21">
        <v>10</v>
      </c>
      <c r="R52" s="21">
        <f t="shared" si="54"/>
        <v>90</v>
      </c>
      <c r="S52" s="21" t="str">
        <f t="shared" si="55"/>
        <v>III</v>
      </c>
      <c r="T52" s="100" t="str">
        <f t="shared" si="56"/>
        <v>Mejorable</v>
      </c>
      <c r="U52" s="21">
        <v>1</v>
      </c>
      <c r="V52" s="21">
        <v>0</v>
      </c>
      <c r="W52" s="21">
        <v>0</v>
      </c>
      <c r="X52" s="21">
        <f t="shared" si="57"/>
        <v>1</v>
      </c>
      <c r="Y52" s="100" t="s">
        <v>361</v>
      </c>
      <c r="Z52" s="100" t="s">
        <v>360</v>
      </c>
      <c r="AA52" s="100" t="s">
        <v>249</v>
      </c>
      <c r="AB52" s="100" t="s">
        <v>362</v>
      </c>
      <c r="AC52" s="100" t="s">
        <v>363</v>
      </c>
      <c r="AD52" s="100" t="s">
        <v>364</v>
      </c>
      <c r="AE52" s="101" t="s">
        <v>365</v>
      </c>
    </row>
    <row r="53" spans="1:32" s="15" customFormat="1" ht="58.9" customHeight="1">
      <c r="A53" s="117"/>
      <c r="B53" s="117"/>
      <c r="C53" s="117"/>
      <c r="D53" s="117"/>
      <c r="E53" s="104" t="s">
        <v>379</v>
      </c>
      <c r="F53" s="100" t="s">
        <v>243</v>
      </c>
      <c r="G53" s="100" t="s">
        <v>243</v>
      </c>
      <c r="H53" s="100" t="s">
        <v>366</v>
      </c>
      <c r="I53" s="100" t="s">
        <v>327</v>
      </c>
      <c r="J53" s="100" t="s">
        <v>236</v>
      </c>
      <c r="K53" s="100" t="s">
        <v>335</v>
      </c>
      <c r="L53" s="100" t="s">
        <v>336</v>
      </c>
      <c r="M53" s="21">
        <v>3</v>
      </c>
      <c r="N53" s="21">
        <v>3</v>
      </c>
      <c r="O53" s="21">
        <f t="shared" si="52"/>
        <v>9</v>
      </c>
      <c r="P53" s="21" t="str">
        <f t="shared" si="53"/>
        <v>Medio (M)</v>
      </c>
      <c r="Q53" s="21">
        <v>25</v>
      </c>
      <c r="R53" s="21">
        <f t="shared" si="54"/>
        <v>225</v>
      </c>
      <c r="S53" s="21" t="str">
        <f t="shared" si="55"/>
        <v>II</v>
      </c>
      <c r="T53" s="100" t="str">
        <f t="shared" si="56"/>
        <v>No Aceptable o Aceptable con control especifico</v>
      </c>
      <c r="U53" s="21">
        <v>1</v>
      </c>
      <c r="V53" s="21">
        <v>0</v>
      </c>
      <c r="W53" s="21">
        <v>0</v>
      </c>
      <c r="X53" s="21">
        <f t="shared" si="57"/>
        <v>1</v>
      </c>
      <c r="Y53" s="100" t="s">
        <v>341</v>
      </c>
      <c r="Z53" s="100" t="s">
        <v>344</v>
      </c>
      <c r="AA53" s="100" t="s">
        <v>249</v>
      </c>
      <c r="AB53" s="100" t="s">
        <v>250</v>
      </c>
      <c r="AC53" s="100" t="s">
        <v>346</v>
      </c>
      <c r="AD53" s="100" t="s">
        <v>347</v>
      </c>
      <c r="AE53" s="101" t="s">
        <v>351</v>
      </c>
    </row>
    <row r="54" spans="1:32" s="15" customFormat="1" ht="60" customHeight="1">
      <c r="A54" s="115" t="s">
        <v>216</v>
      </c>
      <c r="B54" s="115" t="s">
        <v>430</v>
      </c>
      <c r="C54" s="140" t="s">
        <v>425</v>
      </c>
      <c r="D54" s="112" t="s">
        <v>428</v>
      </c>
      <c r="E54" s="104" t="s">
        <v>231</v>
      </c>
      <c r="F54" s="112" t="s">
        <v>261</v>
      </c>
      <c r="G54" s="103" t="s">
        <v>156</v>
      </c>
      <c r="H54" s="104" t="s">
        <v>422</v>
      </c>
      <c r="I54" s="104" t="s">
        <v>423</v>
      </c>
      <c r="J54" s="104" t="s">
        <v>416</v>
      </c>
      <c r="K54" s="104" t="s">
        <v>265</v>
      </c>
      <c r="L54" s="104" t="s">
        <v>266</v>
      </c>
      <c r="M54" s="21">
        <v>1</v>
      </c>
      <c r="N54" s="21">
        <v>3</v>
      </c>
      <c r="O54" s="21">
        <f t="shared" si="52"/>
        <v>3</v>
      </c>
      <c r="P54" s="21" t="str">
        <f t="shared" si="53"/>
        <v>Bajo (B)</v>
      </c>
      <c r="Q54" s="113">
        <v>60</v>
      </c>
      <c r="R54" s="106">
        <f t="shared" ref="R54" si="58">IF(OR(Q54="",O54=""),"",IF(ISTEXT(O54),"N/A",O54*Q54))</f>
        <v>180</v>
      </c>
      <c r="S54" s="21" t="str">
        <f t="shared" ref="S54:S56" si="59">IF(R54&lt;=20,"IV",IF(R54&gt;=600,"I",IF(R54&gt;=150,"II",IF(R54&gt;=40,"III",IF(R54&gt;=20,"IV")*IF(R54&lt;=20,"IV")))))</f>
        <v>II</v>
      </c>
      <c r="T54" s="100" t="str">
        <f t="shared" ref="T54:T56" si="60">+IF(S54="I","No Aceptable",IF(S54="II","No Aceptable o Aceptable con control especifico",IF(S54="III","Mejorable",IF(S54="IV","Aceptable"))))</f>
        <v>No Aceptable o Aceptable con control especifico</v>
      </c>
      <c r="U54" s="21">
        <v>1</v>
      </c>
      <c r="V54" s="21">
        <v>0</v>
      </c>
      <c r="W54" s="21">
        <v>0</v>
      </c>
      <c r="X54" s="21">
        <f t="shared" si="57"/>
        <v>1</v>
      </c>
      <c r="Y54" s="107" t="s">
        <v>267</v>
      </c>
      <c r="Z54" s="104" t="s">
        <v>268</v>
      </c>
      <c r="AA54" s="104" t="s">
        <v>241</v>
      </c>
      <c r="AB54" s="104" t="s">
        <v>241</v>
      </c>
      <c r="AC54" s="104" t="s">
        <v>241</v>
      </c>
      <c r="AD54" s="104" t="s">
        <v>424</v>
      </c>
      <c r="AE54" s="104" t="s">
        <v>270</v>
      </c>
    </row>
    <row r="55" spans="1:32" s="15" customFormat="1" ht="54.4" customHeight="1">
      <c r="A55" s="116"/>
      <c r="B55" s="116"/>
      <c r="C55" s="141"/>
      <c r="D55" s="112" t="s">
        <v>429</v>
      </c>
      <c r="E55" s="104" t="s">
        <v>231</v>
      </c>
      <c r="F55" s="104" t="s">
        <v>277</v>
      </c>
      <c r="G55" s="104" t="s">
        <v>278</v>
      </c>
      <c r="H55" s="104" t="s">
        <v>414</v>
      </c>
      <c r="I55" s="104" t="s">
        <v>415</v>
      </c>
      <c r="J55" s="104" t="s">
        <v>416</v>
      </c>
      <c r="K55" s="104" t="s">
        <v>265</v>
      </c>
      <c r="L55" s="104" t="s">
        <v>416</v>
      </c>
      <c r="M55" s="106">
        <v>2</v>
      </c>
      <c r="N55" s="21">
        <v>3</v>
      </c>
      <c r="O55" s="21">
        <f t="shared" si="52"/>
        <v>6</v>
      </c>
      <c r="P55" s="21" t="str">
        <f t="shared" si="53"/>
        <v>Medio (M)</v>
      </c>
      <c r="Q55" s="21">
        <v>2</v>
      </c>
      <c r="R55" s="21">
        <v>2</v>
      </c>
      <c r="S55" s="21" t="str">
        <f t="shared" si="59"/>
        <v>IV</v>
      </c>
      <c r="T55" s="100" t="str">
        <f t="shared" si="60"/>
        <v>Aceptable</v>
      </c>
      <c r="U55" s="21">
        <v>1</v>
      </c>
      <c r="V55" s="21">
        <v>0</v>
      </c>
      <c r="W55" s="21">
        <v>0</v>
      </c>
      <c r="X55" s="21">
        <f t="shared" si="57"/>
        <v>1</v>
      </c>
      <c r="Y55" s="108" t="s">
        <v>417</v>
      </c>
      <c r="Z55" s="104" t="s">
        <v>418</v>
      </c>
      <c r="AA55" s="104" t="s">
        <v>419</v>
      </c>
      <c r="AB55" s="104" t="s">
        <v>419</v>
      </c>
      <c r="AC55" s="104" t="s">
        <v>420</v>
      </c>
      <c r="AD55" s="104" t="s">
        <v>421</v>
      </c>
      <c r="AE55" s="104" t="s">
        <v>241</v>
      </c>
    </row>
    <row r="56" spans="1:32" s="15" customFormat="1" ht="47.25" customHeight="1">
      <c r="A56" s="116"/>
      <c r="B56" s="116"/>
      <c r="C56" s="138" t="s">
        <v>427</v>
      </c>
      <c r="D56" s="140" t="s">
        <v>426</v>
      </c>
      <c r="E56" s="104" t="s">
        <v>231</v>
      </c>
      <c r="F56" s="104" t="s">
        <v>152</v>
      </c>
      <c r="G56" s="104" t="s">
        <v>409</v>
      </c>
      <c r="H56" s="104" t="s">
        <v>410</v>
      </c>
      <c r="I56" s="104" t="s">
        <v>411</v>
      </c>
      <c r="J56" s="104" t="s">
        <v>236</v>
      </c>
      <c r="K56" s="104" t="s">
        <v>237</v>
      </c>
      <c r="L56" s="104" t="s">
        <v>238</v>
      </c>
      <c r="M56" s="113">
        <v>2</v>
      </c>
      <c r="N56" s="21">
        <v>3</v>
      </c>
      <c r="O56" s="21">
        <f t="shared" si="52"/>
        <v>6</v>
      </c>
      <c r="P56" s="21" t="str">
        <f t="shared" si="53"/>
        <v>Medio (M)</v>
      </c>
      <c r="Q56" s="21">
        <v>3</v>
      </c>
      <c r="R56" s="21">
        <v>3</v>
      </c>
      <c r="S56" s="21" t="str">
        <f t="shared" si="59"/>
        <v>IV</v>
      </c>
      <c r="T56" s="100" t="str">
        <f t="shared" si="60"/>
        <v>Aceptable</v>
      </c>
      <c r="U56" s="21">
        <v>1</v>
      </c>
      <c r="V56" s="21">
        <v>0</v>
      </c>
      <c r="W56" s="21">
        <v>0</v>
      </c>
      <c r="X56" s="21">
        <f t="shared" si="57"/>
        <v>1</v>
      </c>
      <c r="Y56" s="114" t="s">
        <v>412</v>
      </c>
      <c r="Z56" s="104" t="s">
        <v>274</v>
      </c>
      <c r="AA56" s="104" t="s">
        <v>241</v>
      </c>
      <c r="AB56" s="104" t="s">
        <v>241</v>
      </c>
      <c r="AC56" s="104" t="s">
        <v>241</v>
      </c>
      <c r="AD56" s="104" t="s">
        <v>413</v>
      </c>
      <c r="AE56" s="104" t="s">
        <v>241</v>
      </c>
    </row>
    <row r="57" spans="1:32" s="15" customFormat="1" ht="58.5" customHeight="1">
      <c r="A57" s="117"/>
      <c r="B57" s="117"/>
      <c r="C57" s="139"/>
      <c r="D57" s="141"/>
      <c r="E57" s="104" t="s">
        <v>379</v>
      </c>
      <c r="F57" s="104" t="s">
        <v>152</v>
      </c>
      <c r="G57" s="104" t="s">
        <v>409</v>
      </c>
      <c r="H57" s="104" t="s">
        <v>410</v>
      </c>
      <c r="I57" s="104" t="s">
        <v>411</v>
      </c>
      <c r="J57" s="104" t="s">
        <v>236</v>
      </c>
      <c r="K57" s="104" t="s">
        <v>237</v>
      </c>
      <c r="L57" s="104" t="s">
        <v>238</v>
      </c>
      <c r="M57" s="105">
        <v>2</v>
      </c>
      <c r="N57" s="105">
        <v>3</v>
      </c>
      <c r="O57" s="113">
        <f t="shared" ref="O57" si="61">IF(OR(M57="",N57=""),"",IF((M57*N57=0),"N/A",M57*N57))</f>
        <v>6</v>
      </c>
      <c r="P57" s="21" t="str">
        <f t="shared" si="53"/>
        <v>Medio (M)</v>
      </c>
      <c r="Q57" s="21">
        <v>3</v>
      </c>
      <c r="R57" s="21">
        <v>3</v>
      </c>
      <c r="S57" s="21" t="str">
        <f t="shared" ref="S57" si="62">IF(R57&lt;=20,"IV",IF(R57&gt;=600,"I",IF(R57&gt;=150,"II",IF(R57&gt;=40,"III",IF(R57&gt;=20,"IV")*IF(R57&lt;=20,"IV")))))</f>
        <v>IV</v>
      </c>
      <c r="T57" s="100" t="str">
        <f t="shared" ref="T57" si="63">+IF(S57="I","No Aceptable",IF(S57="II","No Aceptable o Aceptable con control especifico",IF(S57="III","Mejorable",IF(S57="IV","Aceptable"))))</f>
        <v>Aceptable</v>
      </c>
      <c r="U57" s="21">
        <v>1</v>
      </c>
      <c r="V57" s="21">
        <v>0</v>
      </c>
      <c r="W57" s="21">
        <v>0</v>
      </c>
      <c r="X57" s="21">
        <f t="shared" si="57"/>
        <v>1</v>
      </c>
      <c r="Y57" s="114" t="s">
        <v>412</v>
      </c>
      <c r="Z57" s="104" t="s">
        <v>274</v>
      </c>
      <c r="AA57" s="104" t="s">
        <v>241</v>
      </c>
      <c r="AB57" s="104" t="s">
        <v>241</v>
      </c>
      <c r="AC57" s="104" t="s">
        <v>241</v>
      </c>
      <c r="AD57" s="104" t="s">
        <v>413</v>
      </c>
      <c r="AE57" s="104" t="s">
        <v>241</v>
      </c>
    </row>
    <row r="58" spans="1:32" s="17" customFormat="1" ht="21.7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row>
    <row r="59" spans="1:32" s="17" customFormat="1" ht="15.7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row>
    <row r="60" spans="1:32" s="17" customFormat="1" ht="15.75" customHeight="1">
      <c r="A60" s="18"/>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row>
    <row r="61" spans="1:32" s="11" customFormat="1" ht="15.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row>
    <row r="62" spans="1:32" s="11" customFormat="1" ht="15.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row>
    <row r="63" spans="1:32" s="11" customFormat="1" ht="15.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row>
    <row r="64" spans="1:32" s="11" customFormat="1" ht="15.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row>
    <row r="65" spans="1:32" s="11" customFormat="1" ht="15.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row>
    <row r="66" spans="1:32" s="11" customFormat="1" ht="15.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row>
    <row r="67" spans="1:32" s="11" customFormat="1" ht="15.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row>
    <row r="68" spans="1:32" s="11" customFormat="1" ht="15.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row>
    <row r="69" spans="1:32" s="11" customFormat="1" ht="15.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row>
    <row r="70" spans="1:32" s="11" customFormat="1" ht="15.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row>
    <row r="71" spans="1:32" s="11" customFormat="1" ht="15.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row>
    <row r="72" spans="1:32" s="11" customFormat="1" ht="15.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row>
    <row r="73" spans="1:32" s="11" customFormat="1" ht="12"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row>
    <row r="74" spans="1:32" s="11" customFormat="1" ht="12"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row>
    <row r="75" spans="1:32" s="11" customFormat="1" ht="12"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row>
    <row r="76" spans="1:32" s="11" customFormat="1" ht="12"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row>
    <row r="77" spans="1:32" s="11" customFormat="1" ht="12"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row>
    <row r="78" spans="1:32" s="11" customFormat="1" ht="12"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row>
    <row r="79" spans="1:32" s="11" customFormat="1" ht="12.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row>
    <row r="80" spans="1:32" ht="24" customHeight="1" thickBot="1">
      <c r="A80" s="6"/>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row>
    <row r="81" spans="1:32" ht="24" customHeight="1">
      <c r="A81" s="3"/>
    </row>
    <row r="82" spans="1:32" ht="24" customHeight="1">
      <c r="A82" s="3"/>
    </row>
    <row r="83" spans="1:32" ht="24" customHeight="1">
      <c r="A83" s="3"/>
    </row>
    <row r="84" spans="1:32" ht="27.75" customHeight="1">
      <c r="A84" s="1"/>
      <c r="AC84" s="132"/>
      <c r="AD84" s="132"/>
      <c r="AE84" s="132"/>
    </row>
    <row r="86" spans="1:32" ht="24" customHeight="1">
      <c r="A86" s="4"/>
    </row>
    <row r="87" spans="1:32" ht="24" customHeight="1">
      <c r="A87" s="4"/>
    </row>
    <row r="88" spans="1:32" ht="24" customHeight="1">
      <c r="A88" s="9"/>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row>
    <row r="89" spans="1:32" ht="24" customHeight="1">
      <c r="AE89" s="10"/>
      <c r="AF89" s="10"/>
    </row>
    <row r="90" spans="1:32" ht="24" customHeight="1">
      <c r="AE90" s="10"/>
      <c r="AF90" s="10"/>
    </row>
    <row r="91" spans="1:32" ht="24" customHeight="1">
      <c r="AE91" s="10"/>
      <c r="AF91" s="10"/>
    </row>
    <row r="92" spans="1:32" ht="24" customHeight="1">
      <c r="AE92" s="10"/>
      <c r="AF92" s="10"/>
    </row>
    <row r="93" spans="1:32" ht="24" customHeight="1">
      <c r="AE93" s="10"/>
      <c r="AF93" s="10"/>
    </row>
    <row r="94" spans="1:32" ht="24" customHeight="1">
      <c r="AE94" s="10"/>
      <c r="AF94" s="10"/>
    </row>
    <row r="95" spans="1:32" ht="24" customHeight="1">
      <c r="AE95" s="10"/>
      <c r="AF95" s="10"/>
    </row>
    <row r="96" spans="1:32" ht="24" customHeight="1">
      <c r="AE96" s="10"/>
      <c r="AF96" s="10"/>
    </row>
    <row r="97" spans="1:32" ht="24" customHeight="1">
      <c r="AE97" s="10"/>
      <c r="AF97" s="10"/>
    </row>
    <row r="98" spans="1:32" ht="24" customHeight="1">
      <c r="AE98" s="10"/>
      <c r="AF98" s="10"/>
    </row>
    <row r="99" spans="1:32" ht="24" customHeight="1">
      <c r="AE99" s="10"/>
      <c r="AF99" s="10"/>
    </row>
    <row r="100" spans="1:32" ht="24" customHeight="1">
      <c r="AE100" s="10"/>
      <c r="AF100" s="10"/>
    </row>
    <row r="101" spans="1:32" ht="24" customHeight="1">
      <c r="AE101" s="10"/>
      <c r="AF101" s="10"/>
    </row>
    <row r="102" spans="1:32" ht="24"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row>
  </sheetData>
  <mergeCells count="90">
    <mergeCell ref="D51:D53"/>
    <mergeCell ref="C56:C57"/>
    <mergeCell ref="C54:C55"/>
    <mergeCell ref="D56:D57"/>
    <mergeCell ref="A9:A13"/>
    <mergeCell ref="B45:B47"/>
    <mergeCell ref="C45:C47"/>
    <mergeCell ref="D45:D47"/>
    <mergeCell ref="A45:A47"/>
    <mergeCell ref="D9:D13"/>
    <mergeCell ref="B25:B27"/>
    <mergeCell ref="B9:B13"/>
    <mergeCell ref="C9:C13"/>
    <mergeCell ref="A23:A24"/>
    <mergeCell ref="C28:C30"/>
    <mergeCell ref="B14:B17"/>
    <mergeCell ref="D31:D33"/>
    <mergeCell ref="A34:A37"/>
    <mergeCell ref="B34:B37"/>
    <mergeCell ref="C34:C37"/>
    <mergeCell ref="B38:B41"/>
    <mergeCell ref="D48:D50"/>
    <mergeCell ref="D34:D37"/>
    <mergeCell ref="A42:A43"/>
    <mergeCell ref="B42:B44"/>
    <mergeCell ref="C42:C44"/>
    <mergeCell ref="D38:D41"/>
    <mergeCell ref="AC84:AE84"/>
    <mergeCell ref="AD1:AE1"/>
    <mergeCell ref="A1:B1"/>
    <mergeCell ref="A2:AE2"/>
    <mergeCell ref="A3:AE3"/>
    <mergeCell ref="A6:A8"/>
    <mergeCell ref="B6:B8"/>
    <mergeCell ref="C6:C8"/>
    <mergeCell ref="D6:D8"/>
    <mergeCell ref="E6:E8"/>
    <mergeCell ref="F6:H6"/>
    <mergeCell ref="I6:I8"/>
    <mergeCell ref="J6:L6"/>
    <mergeCell ref="M7:M8"/>
    <mergeCell ref="B28:B30"/>
    <mergeCell ref="C14:C17"/>
    <mergeCell ref="G1:AC1"/>
    <mergeCell ref="A4:AE4"/>
    <mergeCell ref="A5:AE5"/>
    <mergeCell ref="T7:T8"/>
    <mergeCell ref="U7:X7"/>
    <mergeCell ref="Y7:Y8"/>
    <mergeCell ref="Z7:Z8"/>
    <mergeCell ref="AA7:AA8"/>
    <mergeCell ref="M6:S6"/>
    <mergeCell ref="U6:Z6"/>
    <mergeCell ref="AA6:AE6"/>
    <mergeCell ref="F7:F8"/>
    <mergeCell ref="N7:N8"/>
    <mergeCell ref="O7:O8"/>
    <mergeCell ref="P7:P8"/>
    <mergeCell ref="D18:D21"/>
    <mergeCell ref="D28:D29"/>
    <mergeCell ref="B22:B24"/>
    <mergeCell ref="AC7:AC8"/>
    <mergeCell ref="AE7:AE8"/>
    <mergeCell ref="D14:D17"/>
    <mergeCell ref="AD7:AD8"/>
    <mergeCell ref="Q7:Q8"/>
    <mergeCell ref="G7:G8"/>
    <mergeCell ref="H7:H8"/>
    <mergeCell ref="J7:J8"/>
    <mergeCell ref="K7:K8"/>
    <mergeCell ref="L7:L8"/>
    <mergeCell ref="R7:R8"/>
    <mergeCell ref="S7:S8"/>
    <mergeCell ref="AB7:AB8"/>
    <mergeCell ref="B54:B57"/>
    <mergeCell ref="A54:A57"/>
    <mergeCell ref="B18:B21"/>
    <mergeCell ref="A18:A21"/>
    <mergeCell ref="C18:C21"/>
    <mergeCell ref="C38:C41"/>
    <mergeCell ref="A48:A50"/>
    <mergeCell ref="B48:B50"/>
    <mergeCell ref="C48:C50"/>
    <mergeCell ref="C51:C53"/>
    <mergeCell ref="B51:B53"/>
    <mergeCell ref="A51:A53"/>
    <mergeCell ref="A38:A41"/>
    <mergeCell ref="A31:A33"/>
    <mergeCell ref="B31:B33"/>
    <mergeCell ref="C31:C33"/>
  </mergeCells>
  <phoneticPr fontId="9" type="noConversion"/>
  <conditionalFormatting sqref="H54:I54">
    <cfRule type="duplicateValues" dxfId="2" priority="2"/>
  </conditionalFormatting>
  <conditionalFormatting sqref="I56">
    <cfRule type="duplicateValues" dxfId="1" priority="3"/>
  </conditionalFormatting>
  <conditionalFormatting sqref="I57">
    <cfRule type="duplicateValues" dxfId="0" priority="1"/>
  </conditionalFormatting>
  <dataValidations count="5">
    <dataValidation operator="equal" allowBlank="1" showErrorMessage="1" sqref="Z39:Z41 Z44 Z46:Z49 Z52:Z53">
      <formula1>#REF!</formula1>
      <formula2>0</formula2>
    </dataValidation>
    <dataValidation type="list" allowBlank="1" showInputMessage="1" showErrorMessage="1" errorTitle="Error" error="Seleccione uno de los valor indicado" promptTitle="Seleccione NE" prompt="4 - Continua (EC)_x000a_3 - Frecuente (EF)_x000a_2 - Ocasional (EO)_x000a_1 - Esporádica (EE)" sqref="N26 N10:N12 N15:N16 N19:N20 N35:N36 N22 L55:L56 N57">
      <formula1>NE</formula1>
    </dataValidation>
    <dataValidation allowBlank="1" showDropDown="1" showInputMessage="1" showErrorMessage="1" sqref="T49:T52 T9:T46"/>
    <dataValidation type="list" allowBlank="1" showInputMessage="1" showErrorMessage="1" errorTitle="Error" error="Seleccione uno de los valores indicados" promptTitle="Seleccione ND" prompt="10 - Muy Alto_x000a_6 - Alto_x000a_2 - Medio_x000a_0 - Bajo | N/A" sqref="M10:M12 M15:M16 M19:M20 M35:M36 M22">
      <formula1>ND</formula1>
    </dataValidation>
    <dataValidation operator="equal" allowBlank="1" showErrorMessage="1" sqref="Z11:Z12 Z15:Z16 Z19:Z20 Z35:Z36 Z22">
      <formula2>0</formula2>
    </dataValidation>
  </dataValidations>
  <pageMargins left="0.59055118110236227" right="0.59055118110236227" top="0.39370078740157483" bottom="0.39370078740157483" header="0.31496062992125984" footer="0.31496062992125984"/>
  <pageSetup scale="36"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23" customWidth="1"/>
    <col min="2" max="2" width="11.42578125" style="23"/>
    <col min="3" max="3" width="74.5703125" style="23" customWidth="1"/>
    <col min="4" max="7" width="11.42578125" style="23"/>
    <col min="8" max="8" width="12.5703125" style="23" customWidth="1"/>
    <col min="9" max="9" width="13.140625" style="23" customWidth="1"/>
    <col min="10" max="10" width="15" style="23" customWidth="1"/>
    <col min="11" max="256" width="11.42578125" style="23"/>
    <col min="257" max="257" width="21" style="23" customWidth="1"/>
    <col min="258" max="258" width="11.42578125" style="23"/>
    <col min="259" max="259" width="74.5703125" style="23" customWidth="1"/>
    <col min="260" max="263" width="11.42578125" style="23"/>
    <col min="264" max="264" width="12.5703125" style="23" customWidth="1"/>
    <col min="265" max="265" width="13.140625" style="23" customWidth="1"/>
    <col min="266" max="266" width="15" style="23" customWidth="1"/>
    <col min="267" max="512" width="11.42578125" style="23"/>
    <col min="513" max="513" width="21" style="23" customWidth="1"/>
    <col min="514" max="514" width="11.42578125" style="23"/>
    <col min="515" max="515" width="74.5703125" style="23" customWidth="1"/>
    <col min="516" max="519" width="11.42578125" style="23"/>
    <col min="520" max="520" width="12.5703125" style="23" customWidth="1"/>
    <col min="521" max="521" width="13.140625" style="23" customWidth="1"/>
    <col min="522" max="522" width="15" style="23" customWidth="1"/>
    <col min="523" max="768" width="11.42578125" style="23"/>
    <col min="769" max="769" width="21" style="23" customWidth="1"/>
    <col min="770" max="770" width="11.42578125" style="23"/>
    <col min="771" max="771" width="74.5703125" style="23" customWidth="1"/>
    <col min="772" max="775" width="11.42578125" style="23"/>
    <col min="776" max="776" width="12.5703125" style="23" customWidth="1"/>
    <col min="777" max="777" width="13.140625" style="23" customWidth="1"/>
    <col min="778" max="778" width="15" style="23" customWidth="1"/>
    <col min="779" max="1024" width="11.42578125" style="23"/>
    <col min="1025" max="1025" width="21" style="23" customWidth="1"/>
    <col min="1026" max="1026" width="11.42578125" style="23"/>
    <col min="1027" max="1027" width="74.5703125" style="23" customWidth="1"/>
    <col min="1028" max="1031" width="11.42578125" style="23"/>
    <col min="1032" max="1032" width="12.5703125" style="23" customWidth="1"/>
    <col min="1033" max="1033" width="13.140625" style="23" customWidth="1"/>
    <col min="1034" max="1034" width="15" style="23" customWidth="1"/>
    <col min="1035" max="1280" width="11.42578125" style="23"/>
    <col min="1281" max="1281" width="21" style="23" customWidth="1"/>
    <col min="1282" max="1282" width="11.42578125" style="23"/>
    <col min="1283" max="1283" width="74.5703125" style="23" customWidth="1"/>
    <col min="1284" max="1287" width="11.42578125" style="23"/>
    <col min="1288" max="1288" width="12.5703125" style="23" customWidth="1"/>
    <col min="1289" max="1289" width="13.140625" style="23" customWidth="1"/>
    <col min="1290" max="1290" width="15" style="23" customWidth="1"/>
    <col min="1291" max="1536" width="11.42578125" style="23"/>
    <col min="1537" max="1537" width="21" style="23" customWidth="1"/>
    <col min="1538" max="1538" width="11.42578125" style="23"/>
    <col min="1539" max="1539" width="74.5703125" style="23" customWidth="1"/>
    <col min="1540" max="1543" width="11.42578125" style="23"/>
    <col min="1544" max="1544" width="12.5703125" style="23" customWidth="1"/>
    <col min="1545" max="1545" width="13.140625" style="23" customWidth="1"/>
    <col min="1546" max="1546" width="15" style="23" customWidth="1"/>
    <col min="1547" max="1792" width="11.42578125" style="23"/>
    <col min="1793" max="1793" width="21" style="23" customWidth="1"/>
    <col min="1794" max="1794" width="11.42578125" style="23"/>
    <col min="1795" max="1795" width="74.5703125" style="23" customWidth="1"/>
    <col min="1796" max="1799" width="11.42578125" style="23"/>
    <col min="1800" max="1800" width="12.5703125" style="23" customWidth="1"/>
    <col min="1801" max="1801" width="13.140625" style="23" customWidth="1"/>
    <col min="1802" max="1802" width="15" style="23" customWidth="1"/>
    <col min="1803" max="2048" width="11.42578125" style="23"/>
    <col min="2049" max="2049" width="21" style="23" customWidth="1"/>
    <col min="2050" max="2050" width="11.42578125" style="23"/>
    <col min="2051" max="2051" width="74.5703125" style="23" customWidth="1"/>
    <col min="2052" max="2055" width="11.42578125" style="23"/>
    <col min="2056" max="2056" width="12.5703125" style="23" customWidth="1"/>
    <col min="2057" max="2057" width="13.140625" style="23" customWidth="1"/>
    <col min="2058" max="2058" width="15" style="23" customWidth="1"/>
    <col min="2059" max="2304" width="11.42578125" style="23"/>
    <col min="2305" max="2305" width="21" style="23" customWidth="1"/>
    <col min="2306" max="2306" width="11.42578125" style="23"/>
    <col min="2307" max="2307" width="74.5703125" style="23" customWidth="1"/>
    <col min="2308" max="2311" width="11.42578125" style="23"/>
    <col min="2312" max="2312" width="12.5703125" style="23" customWidth="1"/>
    <col min="2313" max="2313" width="13.140625" style="23" customWidth="1"/>
    <col min="2314" max="2314" width="15" style="23" customWidth="1"/>
    <col min="2315" max="2560" width="11.42578125" style="23"/>
    <col min="2561" max="2561" width="21" style="23" customWidth="1"/>
    <col min="2562" max="2562" width="11.42578125" style="23"/>
    <col min="2563" max="2563" width="74.5703125" style="23" customWidth="1"/>
    <col min="2564" max="2567" width="11.42578125" style="23"/>
    <col min="2568" max="2568" width="12.5703125" style="23" customWidth="1"/>
    <col min="2569" max="2569" width="13.140625" style="23" customWidth="1"/>
    <col min="2570" max="2570" width="15" style="23" customWidth="1"/>
    <col min="2571" max="2816" width="11.42578125" style="23"/>
    <col min="2817" max="2817" width="21" style="23" customWidth="1"/>
    <col min="2818" max="2818" width="11.42578125" style="23"/>
    <col min="2819" max="2819" width="74.5703125" style="23" customWidth="1"/>
    <col min="2820" max="2823" width="11.42578125" style="23"/>
    <col min="2824" max="2824" width="12.5703125" style="23" customWidth="1"/>
    <col min="2825" max="2825" width="13.140625" style="23" customWidth="1"/>
    <col min="2826" max="2826" width="15" style="23" customWidth="1"/>
    <col min="2827" max="3072" width="11.42578125" style="23"/>
    <col min="3073" max="3073" width="21" style="23" customWidth="1"/>
    <col min="3074" max="3074" width="11.42578125" style="23"/>
    <col min="3075" max="3075" width="74.5703125" style="23" customWidth="1"/>
    <col min="3076" max="3079" width="11.42578125" style="23"/>
    <col min="3080" max="3080" width="12.5703125" style="23" customWidth="1"/>
    <col min="3081" max="3081" width="13.140625" style="23" customWidth="1"/>
    <col min="3082" max="3082" width="15" style="23" customWidth="1"/>
    <col min="3083" max="3328" width="11.42578125" style="23"/>
    <col min="3329" max="3329" width="21" style="23" customWidth="1"/>
    <col min="3330" max="3330" width="11.42578125" style="23"/>
    <col min="3331" max="3331" width="74.5703125" style="23" customWidth="1"/>
    <col min="3332" max="3335" width="11.42578125" style="23"/>
    <col min="3336" max="3336" width="12.5703125" style="23" customWidth="1"/>
    <col min="3337" max="3337" width="13.140625" style="23" customWidth="1"/>
    <col min="3338" max="3338" width="15" style="23" customWidth="1"/>
    <col min="3339" max="3584" width="11.42578125" style="23"/>
    <col min="3585" max="3585" width="21" style="23" customWidth="1"/>
    <col min="3586" max="3586" width="11.42578125" style="23"/>
    <col min="3587" max="3587" width="74.5703125" style="23" customWidth="1"/>
    <col min="3588" max="3591" width="11.42578125" style="23"/>
    <col min="3592" max="3592" width="12.5703125" style="23" customWidth="1"/>
    <col min="3593" max="3593" width="13.140625" style="23" customWidth="1"/>
    <col min="3594" max="3594" width="15" style="23" customWidth="1"/>
    <col min="3595" max="3840" width="11.42578125" style="23"/>
    <col min="3841" max="3841" width="21" style="23" customWidth="1"/>
    <col min="3842" max="3842" width="11.42578125" style="23"/>
    <col min="3843" max="3843" width="74.5703125" style="23" customWidth="1"/>
    <col min="3844" max="3847" width="11.42578125" style="23"/>
    <col min="3848" max="3848" width="12.5703125" style="23" customWidth="1"/>
    <col min="3849" max="3849" width="13.140625" style="23" customWidth="1"/>
    <col min="3850" max="3850" width="15" style="23" customWidth="1"/>
    <col min="3851" max="4096" width="11.42578125" style="23"/>
    <col min="4097" max="4097" width="21" style="23" customWidth="1"/>
    <col min="4098" max="4098" width="11.42578125" style="23"/>
    <col min="4099" max="4099" width="74.5703125" style="23" customWidth="1"/>
    <col min="4100" max="4103" width="11.42578125" style="23"/>
    <col min="4104" max="4104" width="12.5703125" style="23" customWidth="1"/>
    <col min="4105" max="4105" width="13.140625" style="23" customWidth="1"/>
    <col min="4106" max="4106" width="15" style="23" customWidth="1"/>
    <col min="4107" max="4352" width="11.42578125" style="23"/>
    <col min="4353" max="4353" width="21" style="23" customWidth="1"/>
    <col min="4354" max="4354" width="11.42578125" style="23"/>
    <col min="4355" max="4355" width="74.5703125" style="23" customWidth="1"/>
    <col min="4356" max="4359" width="11.42578125" style="23"/>
    <col min="4360" max="4360" width="12.5703125" style="23" customWidth="1"/>
    <col min="4361" max="4361" width="13.140625" style="23" customWidth="1"/>
    <col min="4362" max="4362" width="15" style="23" customWidth="1"/>
    <col min="4363" max="4608" width="11.42578125" style="23"/>
    <col min="4609" max="4609" width="21" style="23" customWidth="1"/>
    <col min="4610" max="4610" width="11.42578125" style="23"/>
    <col min="4611" max="4611" width="74.5703125" style="23" customWidth="1"/>
    <col min="4612" max="4615" width="11.42578125" style="23"/>
    <col min="4616" max="4616" width="12.5703125" style="23" customWidth="1"/>
    <col min="4617" max="4617" width="13.140625" style="23" customWidth="1"/>
    <col min="4618" max="4618" width="15" style="23" customWidth="1"/>
    <col min="4619" max="4864" width="11.42578125" style="23"/>
    <col min="4865" max="4865" width="21" style="23" customWidth="1"/>
    <col min="4866" max="4866" width="11.42578125" style="23"/>
    <col min="4867" max="4867" width="74.5703125" style="23" customWidth="1"/>
    <col min="4868" max="4871" width="11.42578125" style="23"/>
    <col min="4872" max="4872" width="12.5703125" style="23" customWidth="1"/>
    <col min="4873" max="4873" width="13.140625" style="23" customWidth="1"/>
    <col min="4874" max="4874" width="15" style="23" customWidth="1"/>
    <col min="4875" max="5120" width="11.42578125" style="23"/>
    <col min="5121" max="5121" width="21" style="23" customWidth="1"/>
    <col min="5122" max="5122" width="11.42578125" style="23"/>
    <col min="5123" max="5123" width="74.5703125" style="23" customWidth="1"/>
    <col min="5124" max="5127" width="11.42578125" style="23"/>
    <col min="5128" max="5128" width="12.5703125" style="23" customWidth="1"/>
    <col min="5129" max="5129" width="13.140625" style="23" customWidth="1"/>
    <col min="5130" max="5130" width="15" style="23" customWidth="1"/>
    <col min="5131" max="5376" width="11.42578125" style="23"/>
    <col min="5377" max="5377" width="21" style="23" customWidth="1"/>
    <col min="5378" max="5378" width="11.42578125" style="23"/>
    <col min="5379" max="5379" width="74.5703125" style="23" customWidth="1"/>
    <col min="5380" max="5383" width="11.42578125" style="23"/>
    <col min="5384" max="5384" width="12.5703125" style="23" customWidth="1"/>
    <col min="5385" max="5385" width="13.140625" style="23" customWidth="1"/>
    <col min="5386" max="5386" width="15" style="23" customWidth="1"/>
    <col min="5387" max="5632" width="11.42578125" style="23"/>
    <col min="5633" max="5633" width="21" style="23" customWidth="1"/>
    <col min="5634" max="5634" width="11.42578125" style="23"/>
    <col min="5635" max="5635" width="74.5703125" style="23" customWidth="1"/>
    <col min="5636" max="5639" width="11.42578125" style="23"/>
    <col min="5640" max="5640" width="12.5703125" style="23" customWidth="1"/>
    <col min="5641" max="5641" width="13.140625" style="23" customWidth="1"/>
    <col min="5642" max="5642" width="15" style="23" customWidth="1"/>
    <col min="5643" max="5888" width="11.42578125" style="23"/>
    <col min="5889" max="5889" width="21" style="23" customWidth="1"/>
    <col min="5890" max="5890" width="11.42578125" style="23"/>
    <col min="5891" max="5891" width="74.5703125" style="23" customWidth="1"/>
    <col min="5892" max="5895" width="11.42578125" style="23"/>
    <col min="5896" max="5896" width="12.5703125" style="23" customWidth="1"/>
    <col min="5897" max="5897" width="13.140625" style="23" customWidth="1"/>
    <col min="5898" max="5898" width="15" style="23" customWidth="1"/>
    <col min="5899" max="6144" width="11.42578125" style="23"/>
    <col min="6145" max="6145" width="21" style="23" customWidth="1"/>
    <col min="6146" max="6146" width="11.42578125" style="23"/>
    <col min="6147" max="6147" width="74.5703125" style="23" customWidth="1"/>
    <col min="6148" max="6151" width="11.42578125" style="23"/>
    <col min="6152" max="6152" width="12.5703125" style="23" customWidth="1"/>
    <col min="6153" max="6153" width="13.140625" style="23" customWidth="1"/>
    <col min="6154" max="6154" width="15" style="23" customWidth="1"/>
    <col min="6155" max="6400" width="11.42578125" style="23"/>
    <col min="6401" max="6401" width="21" style="23" customWidth="1"/>
    <col min="6402" max="6402" width="11.42578125" style="23"/>
    <col min="6403" max="6403" width="74.5703125" style="23" customWidth="1"/>
    <col min="6404" max="6407" width="11.42578125" style="23"/>
    <col min="6408" max="6408" width="12.5703125" style="23" customWidth="1"/>
    <col min="6409" max="6409" width="13.140625" style="23" customWidth="1"/>
    <col min="6410" max="6410" width="15" style="23" customWidth="1"/>
    <col min="6411" max="6656" width="11.42578125" style="23"/>
    <col min="6657" max="6657" width="21" style="23" customWidth="1"/>
    <col min="6658" max="6658" width="11.42578125" style="23"/>
    <col min="6659" max="6659" width="74.5703125" style="23" customWidth="1"/>
    <col min="6660" max="6663" width="11.42578125" style="23"/>
    <col min="6664" max="6664" width="12.5703125" style="23" customWidth="1"/>
    <col min="6665" max="6665" width="13.140625" style="23" customWidth="1"/>
    <col min="6666" max="6666" width="15" style="23" customWidth="1"/>
    <col min="6667" max="6912" width="11.42578125" style="23"/>
    <col min="6913" max="6913" width="21" style="23" customWidth="1"/>
    <col min="6914" max="6914" width="11.42578125" style="23"/>
    <col min="6915" max="6915" width="74.5703125" style="23" customWidth="1"/>
    <col min="6916" max="6919" width="11.42578125" style="23"/>
    <col min="6920" max="6920" width="12.5703125" style="23" customWidth="1"/>
    <col min="6921" max="6921" width="13.140625" style="23" customWidth="1"/>
    <col min="6922" max="6922" width="15" style="23" customWidth="1"/>
    <col min="6923" max="7168" width="11.42578125" style="23"/>
    <col min="7169" max="7169" width="21" style="23" customWidth="1"/>
    <col min="7170" max="7170" width="11.42578125" style="23"/>
    <col min="7171" max="7171" width="74.5703125" style="23" customWidth="1"/>
    <col min="7172" max="7175" width="11.42578125" style="23"/>
    <col min="7176" max="7176" width="12.5703125" style="23" customWidth="1"/>
    <col min="7177" max="7177" width="13.140625" style="23" customWidth="1"/>
    <col min="7178" max="7178" width="15" style="23" customWidth="1"/>
    <col min="7179" max="7424" width="11.42578125" style="23"/>
    <col min="7425" max="7425" width="21" style="23" customWidth="1"/>
    <col min="7426" max="7426" width="11.42578125" style="23"/>
    <col min="7427" max="7427" width="74.5703125" style="23" customWidth="1"/>
    <col min="7428" max="7431" width="11.42578125" style="23"/>
    <col min="7432" max="7432" width="12.5703125" style="23" customWidth="1"/>
    <col min="7433" max="7433" width="13.140625" style="23" customWidth="1"/>
    <col min="7434" max="7434" width="15" style="23" customWidth="1"/>
    <col min="7435" max="7680" width="11.42578125" style="23"/>
    <col min="7681" max="7681" width="21" style="23" customWidth="1"/>
    <col min="7682" max="7682" width="11.42578125" style="23"/>
    <col min="7683" max="7683" width="74.5703125" style="23" customWidth="1"/>
    <col min="7684" max="7687" width="11.42578125" style="23"/>
    <col min="7688" max="7688" width="12.5703125" style="23" customWidth="1"/>
    <col min="7689" max="7689" width="13.140625" style="23" customWidth="1"/>
    <col min="7690" max="7690" width="15" style="23" customWidth="1"/>
    <col min="7691" max="7936" width="11.42578125" style="23"/>
    <col min="7937" max="7937" width="21" style="23" customWidth="1"/>
    <col min="7938" max="7938" width="11.42578125" style="23"/>
    <col min="7939" max="7939" width="74.5703125" style="23" customWidth="1"/>
    <col min="7940" max="7943" width="11.42578125" style="23"/>
    <col min="7944" max="7944" width="12.5703125" style="23" customWidth="1"/>
    <col min="7945" max="7945" width="13.140625" style="23" customWidth="1"/>
    <col min="7946" max="7946" width="15" style="23" customWidth="1"/>
    <col min="7947" max="8192" width="11.42578125" style="23"/>
    <col min="8193" max="8193" width="21" style="23" customWidth="1"/>
    <col min="8194" max="8194" width="11.42578125" style="23"/>
    <col min="8195" max="8195" width="74.5703125" style="23" customWidth="1"/>
    <col min="8196" max="8199" width="11.42578125" style="23"/>
    <col min="8200" max="8200" width="12.5703125" style="23" customWidth="1"/>
    <col min="8201" max="8201" width="13.140625" style="23" customWidth="1"/>
    <col min="8202" max="8202" width="15" style="23" customWidth="1"/>
    <col min="8203" max="8448" width="11.42578125" style="23"/>
    <col min="8449" max="8449" width="21" style="23" customWidth="1"/>
    <col min="8450" max="8450" width="11.42578125" style="23"/>
    <col min="8451" max="8451" width="74.5703125" style="23" customWidth="1"/>
    <col min="8452" max="8455" width="11.42578125" style="23"/>
    <col min="8456" max="8456" width="12.5703125" style="23" customWidth="1"/>
    <col min="8457" max="8457" width="13.140625" style="23" customWidth="1"/>
    <col min="8458" max="8458" width="15" style="23" customWidth="1"/>
    <col min="8459" max="8704" width="11.42578125" style="23"/>
    <col min="8705" max="8705" width="21" style="23" customWidth="1"/>
    <col min="8706" max="8706" width="11.42578125" style="23"/>
    <col min="8707" max="8707" width="74.5703125" style="23" customWidth="1"/>
    <col min="8708" max="8711" width="11.42578125" style="23"/>
    <col min="8712" max="8712" width="12.5703125" style="23" customWidth="1"/>
    <col min="8713" max="8713" width="13.140625" style="23" customWidth="1"/>
    <col min="8714" max="8714" width="15" style="23" customWidth="1"/>
    <col min="8715" max="8960" width="11.42578125" style="23"/>
    <col min="8961" max="8961" width="21" style="23" customWidth="1"/>
    <col min="8962" max="8962" width="11.42578125" style="23"/>
    <col min="8963" max="8963" width="74.5703125" style="23" customWidth="1"/>
    <col min="8964" max="8967" width="11.42578125" style="23"/>
    <col min="8968" max="8968" width="12.5703125" style="23" customWidth="1"/>
    <col min="8969" max="8969" width="13.140625" style="23" customWidth="1"/>
    <col min="8970" max="8970" width="15" style="23" customWidth="1"/>
    <col min="8971" max="9216" width="11.42578125" style="23"/>
    <col min="9217" max="9217" width="21" style="23" customWidth="1"/>
    <col min="9218" max="9218" width="11.42578125" style="23"/>
    <col min="9219" max="9219" width="74.5703125" style="23" customWidth="1"/>
    <col min="9220" max="9223" width="11.42578125" style="23"/>
    <col min="9224" max="9224" width="12.5703125" style="23" customWidth="1"/>
    <col min="9225" max="9225" width="13.140625" style="23" customWidth="1"/>
    <col min="9226" max="9226" width="15" style="23" customWidth="1"/>
    <col min="9227" max="9472" width="11.42578125" style="23"/>
    <col min="9473" max="9473" width="21" style="23" customWidth="1"/>
    <col min="9474" max="9474" width="11.42578125" style="23"/>
    <col min="9475" max="9475" width="74.5703125" style="23" customWidth="1"/>
    <col min="9476" max="9479" width="11.42578125" style="23"/>
    <col min="9480" max="9480" width="12.5703125" style="23" customWidth="1"/>
    <col min="9481" max="9481" width="13.140625" style="23" customWidth="1"/>
    <col min="9482" max="9482" width="15" style="23" customWidth="1"/>
    <col min="9483" max="9728" width="11.42578125" style="23"/>
    <col min="9729" max="9729" width="21" style="23" customWidth="1"/>
    <col min="9730" max="9730" width="11.42578125" style="23"/>
    <col min="9731" max="9731" width="74.5703125" style="23" customWidth="1"/>
    <col min="9732" max="9735" width="11.42578125" style="23"/>
    <col min="9736" max="9736" width="12.5703125" style="23" customWidth="1"/>
    <col min="9737" max="9737" width="13.140625" style="23" customWidth="1"/>
    <col min="9738" max="9738" width="15" style="23" customWidth="1"/>
    <col min="9739" max="9984" width="11.42578125" style="23"/>
    <col min="9985" max="9985" width="21" style="23" customWidth="1"/>
    <col min="9986" max="9986" width="11.42578125" style="23"/>
    <col min="9987" max="9987" width="74.5703125" style="23" customWidth="1"/>
    <col min="9988" max="9991" width="11.42578125" style="23"/>
    <col min="9992" max="9992" width="12.5703125" style="23" customWidth="1"/>
    <col min="9993" max="9993" width="13.140625" style="23" customWidth="1"/>
    <col min="9994" max="9994" width="15" style="23" customWidth="1"/>
    <col min="9995" max="10240" width="11.42578125" style="23"/>
    <col min="10241" max="10241" width="21" style="23" customWidth="1"/>
    <col min="10242" max="10242" width="11.42578125" style="23"/>
    <col min="10243" max="10243" width="74.5703125" style="23" customWidth="1"/>
    <col min="10244" max="10247" width="11.42578125" style="23"/>
    <col min="10248" max="10248" width="12.5703125" style="23" customWidth="1"/>
    <col min="10249" max="10249" width="13.140625" style="23" customWidth="1"/>
    <col min="10250" max="10250" width="15" style="23" customWidth="1"/>
    <col min="10251" max="10496" width="11.42578125" style="23"/>
    <col min="10497" max="10497" width="21" style="23" customWidth="1"/>
    <col min="10498" max="10498" width="11.42578125" style="23"/>
    <col min="10499" max="10499" width="74.5703125" style="23" customWidth="1"/>
    <col min="10500" max="10503" width="11.42578125" style="23"/>
    <col min="10504" max="10504" width="12.5703125" style="23" customWidth="1"/>
    <col min="10505" max="10505" width="13.140625" style="23" customWidth="1"/>
    <col min="10506" max="10506" width="15" style="23" customWidth="1"/>
    <col min="10507" max="10752" width="11.42578125" style="23"/>
    <col min="10753" max="10753" width="21" style="23" customWidth="1"/>
    <col min="10754" max="10754" width="11.42578125" style="23"/>
    <col min="10755" max="10755" width="74.5703125" style="23" customWidth="1"/>
    <col min="10756" max="10759" width="11.42578125" style="23"/>
    <col min="10760" max="10760" width="12.5703125" style="23" customWidth="1"/>
    <col min="10761" max="10761" width="13.140625" style="23" customWidth="1"/>
    <col min="10762" max="10762" width="15" style="23" customWidth="1"/>
    <col min="10763" max="11008" width="11.42578125" style="23"/>
    <col min="11009" max="11009" width="21" style="23" customWidth="1"/>
    <col min="11010" max="11010" width="11.42578125" style="23"/>
    <col min="11011" max="11011" width="74.5703125" style="23" customWidth="1"/>
    <col min="11012" max="11015" width="11.42578125" style="23"/>
    <col min="11016" max="11016" width="12.5703125" style="23" customWidth="1"/>
    <col min="11017" max="11017" width="13.140625" style="23" customWidth="1"/>
    <col min="11018" max="11018" width="15" style="23" customWidth="1"/>
    <col min="11019" max="11264" width="11.42578125" style="23"/>
    <col min="11265" max="11265" width="21" style="23" customWidth="1"/>
    <col min="11266" max="11266" width="11.42578125" style="23"/>
    <col min="11267" max="11267" width="74.5703125" style="23" customWidth="1"/>
    <col min="11268" max="11271" width="11.42578125" style="23"/>
    <col min="11272" max="11272" width="12.5703125" style="23" customWidth="1"/>
    <col min="11273" max="11273" width="13.140625" style="23" customWidth="1"/>
    <col min="11274" max="11274" width="15" style="23" customWidth="1"/>
    <col min="11275" max="11520" width="11.42578125" style="23"/>
    <col min="11521" max="11521" width="21" style="23" customWidth="1"/>
    <col min="11522" max="11522" width="11.42578125" style="23"/>
    <col min="11523" max="11523" width="74.5703125" style="23" customWidth="1"/>
    <col min="11524" max="11527" width="11.42578125" style="23"/>
    <col min="11528" max="11528" width="12.5703125" style="23" customWidth="1"/>
    <col min="11529" max="11529" width="13.140625" style="23" customWidth="1"/>
    <col min="11530" max="11530" width="15" style="23" customWidth="1"/>
    <col min="11531" max="11776" width="11.42578125" style="23"/>
    <col min="11777" max="11777" width="21" style="23" customWidth="1"/>
    <col min="11778" max="11778" width="11.42578125" style="23"/>
    <col min="11779" max="11779" width="74.5703125" style="23" customWidth="1"/>
    <col min="11780" max="11783" width="11.42578125" style="23"/>
    <col min="11784" max="11784" width="12.5703125" style="23" customWidth="1"/>
    <col min="11785" max="11785" width="13.140625" style="23" customWidth="1"/>
    <col min="11786" max="11786" width="15" style="23" customWidth="1"/>
    <col min="11787" max="12032" width="11.42578125" style="23"/>
    <col min="12033" max="12033" width="21" style="23" customWidth="1"/>
    <col min="12034" max="12034" width="11.42578125" style="23"/>
    <col min="12035" max="12035" width="74.5703125" style="23" customWidth="1"/>
    <col min="12036" max="12039" width="11.42578125" style="23"/>
    <col min="12040" max="12040" width="12.5703125" style="23" customWidth="1"/>
    <col min="12041" max="12041" width="13.140625" style="23" customWidth="1"/>
    <col min="12042" max="12042" width="15" style="23" customWidth="1"/>
    <col min="12043" max="12288" width="11.42578125" style="23"/>
    <col min="12289" max="12289" width="21" style="23" customWidth="1"/>
    <col min="12290" max="12290" width="11.42578125" style="23"/>
    <col min="12291" max="12291" width="74.5703125" style="23" customWidth="1"/>
    <col min="12292" max="12295" width="11.42578125" style="23"/>
    <col min="12296" max="12296" width="12.5703125" style="23" customWidth="1"/>
    <col min="12297" max="12297" width="13.140625" style="23" customWidth="1"/>
    <col min="12298" max="12298" width="15" style="23" customWidth="1"/>
    <col min="12299" max="12544" width="11.42578125" style="23"/>
    <col min="12545" max="12545" width="21" style="23" customWidth="1"/>
    <col min="12546" max="12546" width="11.42578125" style="23"/>
    <col min="12547" max="12547" width="74.5703125" style="23" customWidth="1"/>
    <col min="12548" max="12551" width="11.42578125" style="23"/>
    <col min="12552" max="12552" width="12.5703125" style="23" customWidth="1"/>
    <col min="12553" max="12553" width="13.140625" style="23" customWidth="1"/>
    <col min="12554" max="12554" width="15" style="23" customWidth="1"/>
    <col min="12555" max="12800" width="11.42578125" style="23"/>
    <col min="12801" max="12801" width="21" style="23" customWidth="1"/>
    <col min="12802" max="12802" width="11.42578125" style="23"/>
    <col min="12803" max="12803" width="74.5703125" style="23" customWidth="1"/>
    <col min="12804" max="12807" width="11.42578125" style="23"/>
    <col min="12808" max="12808" width="12.5703125" style="23" customWidth="1"/>
    <col min="12809" max="12809" width="13.140625" style="23" customWidth="1"/>
    <col min="12810" max="12810" width="15" style="23" customWidth="1"/>
    <col min="12811" max="13056" width="11.42578125" style="23"/>
    <col min="13057" max="13057" width="21" style="23" customWidth="1"/>
    <col min="13058" max="13058" width="11.42578125" style="23"/>
    <col min="13059" max="13059" width="74.5703125" style="23" customWidth="1"/>
    <col min="13060" max="13063" width="11.42578125" style="23"/>
    <col min="13064" max="13064" width="12.5703125" style="23" customWidth="1"/>
    <col min="13065" max="13065" width="13.140625" style="23" customWidth="1"/>
    <col min="13066" max="13066" width="15" style="23" customWidth="1"/>
    <col min="13067" max="13312" width="11.42578125" style="23"/>
    <col min="13313" max="13313" width="21" style="23" customWidth="1"/>
    <col min="13314" max="13314" width="11.42578125" style="23"/>
    <col min="13315" max="13315" width="74.5703125" style="23" customWidth="1"/>
    <col min="13316" max="13319" width="11.42578125" style="23"/>
    <col min="13320" max="13320" width="12.5703125" style="23" customWidth="1"/>
    <col min="13321" max="13321" width="13.140625" style="23" customWidth="1"/>
    <col min="13322" max="13322" width="15" style="23" customWidth="1"/>
    <col min="13323" max="13568" width="11.42578125" style="23"/>
    <col min="13569" max="13569" width="21" style="23" customWidth="1"/>
    <col min="13570" max="13570" width="11.42578125" style="23"/>
    <col min="13571" max="13571" width="74.5703125" style="23" customWidth="1"/>
    <col min="13572" max="13575" width="11.42578125" style="23"/>
    <col min="13576" max="13576" width="12.5703125" style="23" customWidth="1"/>
    <col min="13577" max="13577" width="13.140625" style="23" customWidth="1"/>
    <col min="13578" max="13578" width="15" style="23" customWidth="1"/>
    <col min="13579" max="13824" width="11.42578125" style="23"/>
    <col min="13825" max="13825" width="21" style="23" customWidth="1"/>
    <col min="13826" max="13826" width="11.42578125" style="23"/>
    <col min="13827" max="13827" width="74.5703125" style="23" customWidth="1"/>
    <col min="13828" max="13831" width="11.42578125" style="23"/>
    <col min="13832" max="13832" width="12.5703125" style="23" customWidth="1"/>
    <col min="13833" max="13833" width="13.140625" style="23" customWidth="1"/>
    <col min="13834" max="13834" width="15" style="23" customWidth="1"/>
    <col min="13835" max="14080" width="11.42578125" style="23"/>
    <col min="14081" max="14081" width="21" style="23" customWidth="1"/>
    <col min="14082" max="14082" width="11.42578125" style="23"/>
    <col min="14083" max="14083" width="74.5703125" style="23" customWidth="1"/>
    <col min="14084" max="14087" width="11.42578125" style="23"/>
    <col min="14088" max="14088" width="12.5703125" style="23" customWidth="1"/>
    <col min="14089" max="14089" width="13.140625" style="23" customWidth="1"/>
    <col min="14090" max="14090" width="15" style="23" customWidth="1"/>
    <col min="14091" max="14336" width="11.42578125" style="23"/>
    <col min="14337" max="14337" width="21" style="23" customWidth="1"/>
    <col min="14338" max="14338" width="11.42578125" style="23"/>
    <col min="14339" max="14339" width="74.5703125" style="23" customWidth="1"/>
    <col min="14340" max="14343" width="11.42578125" style="23"/>
    <col min="14344" max="14344" width="12.5703125" style="23" customWidth="1"/>
    <col min="14345" max="14345" width="13.140625" style="23" customWidth="1"/>
    <col min="14346" max="14346" width="15" style="23" customWidth="1"/>
    <col min="14347" max="14592" width="11.42578125" style="23"/>
    <col min="14593" max="14593" width="21" style="23" customWidth="1"/>
    <col min="14594" max="14594" width="11.42578125" style="23"/>
    <col min="14595" max="14595" width="74.5703125" style="23" customWidth="1"/>
    <col min="14596" max="14599" width="11.42578125" style="23"/>
    <col min="14600" max="14600" width="12.5703125" style="23" customWidth="1"/>
    <col min="14601" max="14601" width="13.140625" style="23" customWidth="1"/>
    <col min="14602" max="14602" width="15" style="23" customWidth="1"/>
    <col min="14603" max="14848" width="11.42578125" style="23"/>
    <col min="14849" max="14849" width="21" style="23" customWidth="1"/>
    <col min="14850" max="14850" width="11.42578125" style="23"/>
    <col min="14851" max="14851" width="74.5703125" style="23" customWidth="1"/>
    <col min="14852" max="14855" width="11.42578125" style="23"/>
    <col min="14856" max="14856" width="12.5703125" style="23" customWidth="1"/>
    <col min="14857" max="14857" width="13.140625" style="23" customWidth="1"/>
    <col min="14858" max="14858" width="15" style="23" customWidth="1"/>
    <col min="14859" max="15104" width="11.42578125" style="23"/>
    <col min="15105" max="15105" width="21" style="23" customWidth="1"/>
    <col min="15106" max="15106" width="11.42578125" style="23"/>
    <col min="15107" max="15107" width="74.5703125" style="23" customWidth="1"/>
    <col min="15108" max="15111" width="11.42578125" style="23"/>
    <col min="15112" max="15112" width="12.5703125" style="23" customWidth="1"/>
    <col min="15113" max="15113" width="13.140625" style="23" customWidth="1"/>
    <col min="15114" max="15114" width="15" style="23" customWidth="1"/>
    <col min="15115" max="15360" width="11.42578125" style="23"/>
    <col min="15361" max="15361" width="21" style="23" customWidth="1"/>
    <col min="15362" max="15362" width="11.42578125" style="23"/>
    <col min="15363" max="15363" width="74.5703125" style="23" customWidth="1"/>
    <col min="15364" max="15367" width="11.42578125" style="23"/>
    <col min="15368" max="15368" width="12.5703125" style="23" customWidth="1"/>
    <col min="15369" max="15369" width="13.140625" style="23" customWidth="1"/>
    <col min="15370" max="15370" width="15" style="23" customWidth="1"/>
    <col min="15371" max="15616" width="11.42578125" style="23"/>
    <col min="15617" max="15617" width="21" style="23" customWidth="1"/>
    <col min="15618" max="15618" width="11.42578125" style="23"/>
    <col min="15619" max="15619" width="74.5703125" style="23" customWidth="1"/>
    <col min="15620" max="15623" width="11.42578125" style="23"/>
    <col min="15624" max="15624" width="12.5703125" style="23" customWidth="1"/>
    <col min="15625" max="15625" width="13.140625" style="23" customWidth="1"/>
    <col min="15626" max="15626" width="15" style="23" customWidth="1"/>
    <col min="15627" max="15872" width="11.42578125" style="23"/>
    <col min="15873" max="15873" width="21" style="23" customWidth="1"/>
    <col min="15874" max="15874" width="11.42578125" style="23"/>
    <col min="15875" max="15875" width="74.5703125" style="23" customWidth="1"/>
    <col min="15876" max="15879" width="11.42578125" style="23"/>
    <col min="15880" max="15880" width="12.5703125" style="23" customWidth="1"/>
    <col min="15881" max="15881" width="13.140625" style="23" customWidth="1"/>
    <col min="15882" max="15882" width="15" style="23" customWidth="1"/>
    <col min="15883" max="16128" width="11.42578125" style="23"/>
    <col min="16129" max="16129" width="21" style="23" customWidth="1"/>
    <col min="16130" max="16130" width="11.42578125" style="23"/>
    <col min="16131" max="16131" width="74.5703125" style="23" customWidth="1"/>
    <col min="16132" max="16135" width="11.42578125" style="23"/>
    <col min="16136" max="16136" width="12.5703125" style="23" customWidth="1"/>
    <col min="16137" max="16137" width="13.140625" style="23" customWidth="1"/>
    <col min="16138" max="16138" width="15" style="23" customWidth="1"/>
    <col min="16139" max="16384" width="11.42578125" style="23"/>
  </cols>
  <sheetData>
    <row r="1" spans="1:10">
      <c r="A1" s="163" t="s">
        <v>38</v>
      </c>
      <c r="B1" s="164"/>
      <c r="C1" s="164"/>
      <c r="D1" s="164"/>
      <c r="E1" s="164"/>
      <c r="F1" s="164"/>
      <c r="G1" s="164"/>
      <c r="H1" s="164"/>
      <c r="I1" s="164"/>
      <c r="J1" s="165"/>
    </row>
    <row r="2" spans="1:10">
      <c r="A2" s="166"/>
      <c r="B2" s="167"/>
      <c r="C2" s="167"/>
      <c r="D2" s="167"/>
      <c r="E2" s="167"/>
      <c r="F2" s="167"/>
      <c r="G2" s="167"/>
      <c r="H2" s="167"/>
      <c r="I2" s="167"/>
      <c r="J2" s="168"/>
    </row>
    <row r="3" spans="1:10" ht="13.5" thickBot="1">
      <c r="A3" s="169"/>
      <c r="B3" s="170"/>
      <c r="C3" s="170"/>
      <c r="D3" s="170"/>
      <c r="E3" s="170"/>
      <c r="F3" s="170"/>
      <c r="G3" s="170"/>
      <c r="H3" s="170"/>
      <c r="I3" s="170"/>
      <c r="J3" s="171"/>
    </row>
    <row r="4" spans="1:10">
      <c r="A4" s="24"/>
      <c r="B4" s="25"/>
      <c r="C4" s="26"/>
      <c r="D4" s="26"/>
      <c r="E4" s="24"/>
      <c r="F4" s="24"/>
      <c r="G4" s="24"/>
      <c r="H4" s="24"/>
      <c r="I4" s="24"/>
      <c r="J4" s="24"/>
    </row>
    <row r="5" spans="1:10">
      <c r="A5" s="150" t="s">
        <v>39</v>
      </c>
      <c r="B5" s="150"/>
      <c r="C5" s="150"/>
      <c r="D5" s="26"/>
      <c r="E5" s="24"/>
      <c r="F5" s="24"/>
      <c r="G5" s="24"/>
      <c r="H5" s="24"/>
      <c r="I5" s="24"/>
      <c r="J5" s="24"/>
    </row>
    <row r="6" spans="1:10" ht="13.5" thickBot="1">
      <c r="A6" s="26"/>
      <c r="B6" s="26"/>
      <c r="C6" s="26"/>
      <c r="D6" s="26"/>
      <c r="E6" s="24"/>
      <c r="F6" s="24"/>
      <c r="G6" s="24"/>
      <c r="H6" s="24"/>
      <c r="I6" s="24"/>
      <c r="J6" s="24"/>
    </row>
    <row r="7" spans="1:10" ht="13.5" thickBot="1">
      <c r="A7" s="27" t="s">
        <v>40</v>
      </c>
      <c r="B7" s="28" t="s">
        <v>41</v>
      </c>
      <c r="C7" s="29" t="s">
        <v>42</v>
      </c>
      <c r="D7" s="30"/>
      <c r="E7" s="24"/>
      <c r="F7" s="24"/>
      <c r="G7" s="24"/>
      <c r="H7" s="24"/>
      <c r="I7" s="24"/>
      <c r="J7" s="24"/>
    </row>
    <row r="8" spans="1:10" ht="45.75" customHeight="1">
      <c r="A8" s="31" t="s">
        <v>43</v>
      </c>
      <c r="B8" s="32">
        <v>10</v>
      </c>
      <c r="C8" s="33" t="s">
        <v>44</v>
      </c>
      <c r="D8" s="34"/>
      <c r="E8" s="24"/>
      <c r="F8" s="24"/>
      <c r="G8" s="24"/>
      <c r="H8" s="24"/>
      <c r="I8" s="24"/>
      <c r="J8" s="24"/>
    </row>
    <row r="9" spans="1:10" ht="30.75" customHeight="1">
      <c r="A9" s="35" t="s">
        <v>45</v>
      </c>
      <c r="B9" s="36">
        <v>6</v>
      </c>
      <c r="C9" s="37" t="s">
        <v>46</v>
      </c>
      <c r="D9" s="34"/>
      <c r="E9" s="24"/>
      <c r="F9" s="24"/>
      <c r="G9" s="24"/>
      <c r="H9" s="24"/>
      <c r="I9" s="24"/>
      <c r="J9" s="24"/>
    </row>
    <row r="10" spans="1:10" ht="41.25" customHeight="1">
      <c r="A10" s="35" t="s">
        <v>47</v>
      </c>
      <c r="B10" s="36">
        <v>2</v>
      </c>
      <c r="C10" s="37" t="s">
        <v>48</v>
      </c>
      <c r="D10" s="34"/>
      <c r="E10" s="24"/>
      <c r="F10" s="24"/>
      <c r="G10" s="24"/>
      <c r="H10" s="24"/>
      <c r="I10" s="24"/>
      <c r="J10" s="24"/>
    </row>
    <row r="11" spans="1:10" ht="31.5" customHeight="1" thickBot="1">
      <c r="A11" s="38" t="s">
        <v>49</v>
      </c>
      <c r="B11" s="39"/>
      <c r="C11" s="40" t="s">
        <v>50</v>
      </c>
      <c r="D11" s="34"/>
      <c r="E11" s="24"/>
      <c r="F11" s="24"/>
      <c r="G11" s="24"/>
      <c r="H11" s="24"/>
      <c r="I11" s="24"/>
      <c r="J11" s="24"/>
    </row>
    <row r="12" spans="1:10">
      <c r="A12" s="34"/>
      <c r="B12" s="41"/>
      <c r="C12" s="25"/>
      <c r="D12" s="34"/>
      <c r="E12" s="24"/>
      <c r="F12" s="24"/>
      <c r="G12" s="24"/>
      <c r="H12" s="24"/>
      <c r="I12" s="24"/>
      <c r="J12" s="24"/>
    </row>
    <row r="13" spans="1:10">
      <c r="A13" s="150" t="s">
        <v>51</v>
      </c>
      <c r="B13" s="150"/>
      <c r="C13" s="150"/>
      <c r="D13" s="24"/>
      <c r="E13" s="150" t="s">
        <v>52</v>
      </c>
      <c r="F13" s="150"/>
      <c r="G13" s="150"/>
      <c r="H13" s="150"/>
      <c r="I13" s="150"/>
      <c r="J13" s="150"/>
    </row>
    <row r="14" spans="1:10" ht="13.5" thickBot="1">
      <c r="A14" s="24"/>
      <c r="B14" s="24"/>
      <c r="C14" s="24"/>
      <c r="D14" s="24"/>
      <c r="E14" s="24"/>
      <c r="F14" s="24"/>
      <c r="G14" s="24"/>
      <c r="H14" s="24"/>
      <c r="I14" s="24"/>
      <c r="J14" s="24"/>
    </row>
    <row r="15" spans="1:10" ht="13.5" thickBot="1">
      <c r="A15" s="27" t="s">
        <v>53</v>
      </c>
      <c r="B15" s="28" t="s">
        <v>54</v>
      </c>
      <c r="C15" s="29" t="s">
        <v>42</v>
      </c>
      <c r="D15" s="24"/>
      <c r="E15" s="144" t="s">
        <v>55</v>
      </c>
      <c r="F15" s="172"/>
      <c r="G15" s="144" t="s">
        <v>56</v>
      </c>
      <c r="H15" s="174"/>
      <c r="I15" s="174"/>
      <c r="J15" s="175"/>
    </row>
    <row r="16" spans="1:10" ht="26.25" customHeight="1" thickBot="1">
      <c r="A16" s="42" t="s">
        <v>57</v>
      </c>
      <c r="B16" s="43">
        <v>4</v>
      </c>
      <c r="C16" s="44" t="s">
        <v>58</v>
      </c>
      <c r="D16" s="24"/>
      <c r="E16" s="146"/>
      <c r="F16" s="173"/>
      <c r="G16" s="45">
        <v>4</v>
      </c>
      <c r="H16" s="46">
        <v>3</v>
      </c>
      <c r="I16" s="46">
        <v>2</v>
      </c>
      <c r="J16" s="47">
        <v>1</v>
      </c>
    </row>
    <row r="17" spans="1:10" ht="25.5" customHeight="1">
      <c r="A17" s="48" t="s">
        <v>59</v>
      </c>
      <c r="B17" s="49">
        <v>3</v>
      </c>
      <c r="C17" s="50" t="s">
        <v>60</v>
      </c>
      <c r="D17" s="24"/>
      <c r="E17" s="144" t="s">
        <v>40</v>
      </c>
      <c r="F17" s="51">
        <v>10</v>
      </c>
      <c r="G17" s="52" t="s">
        <v>61</v>
      </c>
      <c r="H17" s="53" t="s">
        <v>62</v>
      </c>
      <c r="I17" s="54" t="s">
        <v>63</v>
      </c>
      <c r="J17" s="55" t="s">
        <v>64</v>
      </c>
    </row>
    <row r="18" spans="1:10" ht="34.5" customHeight="1">
      <c r="A18" s="48" t="s">
        <v>65</v>
      </c>
      <c r="B18" s="49">
        <v>2</v>
      </c>
      <c r="C18" s="50" t="s">
        <v>66</v>
      </c>
      <c r="D18" s="24"/>
      <c r="E18" s="145"/>
      <c r="F18" s="56">
        <v>6</v>
      </c>
      <c r="G18" s="57" t="s">
        <v>67</v>
      </c>
      <c r="H18" s="58" t="s">
        <v>68</v>
      </c>
      <c r="I18" s="58" t="s">
        <v>69</v>
      </c>
      <c r="J18" s="59" t="s">
        <v>70</v>
      </c>
    </row>
    <row r="19" spans="1:10" ht="26.25" customHeight="1" thickBot="1">
      <c r="A19" s="60" t="s">
        <v>71</v>
      </c>
      <c r="B19" s="61">
        <v>1</v>
      </c>
      <c r="C19" s="62" t="s">
        <v>72</v>
      </c>
      <c r="D19" s="24"/>
      <c r="E19" s="146"/>
      <c r="F19" s="47">
        <v>2</v>
      </c>
      <c r="G19" s="63" t="s">
        <v>73</v>
      </c>
      <c r="H19" s="64" t="s">
        <v>70</v>
      </c>
      <c r="I19" s="65" t="s">
        <v>74</v>
      </c>
      <c r="J19" s="66" t="s">
        <v>75</v>
      </c>
    </row>
    <row r="20" spans="1:10" ht="13.5" thickBot="1">
      <c r="A20" s="24"/>
      <c r="B20" s="24"/>
      <c r="C20" s="24"/>
      <c r="D20" s="24"/>
      <c r="E20" s="147" t="s">
        <v>76</v>
      </c>
      <c r="F20" s="148"/>
      <c r="G20" s="148"/>
      <c r="H20" s="148"/>
      <c r="I20" s="148"/>
      <c r="J20" s="149"/>
    </row>
    <row r="21" spans="1:10">
      <c r="A21" s="150" t="s">
        <v>77</v>
      </c>
      <c r="B21" s="150"/>
      <c r="C21" s="150"/>
      <c r="D21" s="24"/>
      <c r="E21" s="24"/>
      <c r="F21" s="24"/>
      <c r="G21" s="24"/>
      <c r="H21" s="24"/>
      <c r="I21" s="24"/>
      <c r="J21" s="24"/>
    </row>
    <row r="22" spans="1:10" ht="13.5" thickBot="1">
      <c r="A22" s="24"/>
      <c r="B22" s="24"/>
      <c r="C22" s="24"/>
      <c r="D22" s="24"/>
      <c r="E22" s="24"/>
      <c r="F22" s="24"/>
      <c r="G22" s="24"/>
      <c r="H22" s="24"/>
      <c r="I22" s="24"/>
      <c r="J22" s="24"/>
    </row>
    <row r="23" spans="1:10" ht="13.5" thickBot="1">
      <c r="A23" s="67" t="s">
        <v>78</v>
      </c>
      <c r="B23" s="68" t="s">
        <v>79</v>
      </c>
      <c r="C23" s="69" t="s">
        <v>42</v>
      </c>
      <c r="D23" s="24"/>
      <c r="E23" s="24"/>
      <c r="F23" s="24"/>
      <c r="G23" s="24"/>
      <c r="H23" s="24"/>
      <c r="I23" s="24"/>
      <c r="J23" s="24"/>
    </row>
    <row r="24" spans="1:10" ht="33.75" customHeight="1">
      <c r="A24" s="31" t="s">
        <v>43</v>
      </c>
      <c r="B24" s="32" t="s">
        <v>80</v>
      </c>
      <c r="C24" s="33" t="s">
        <v>81</v>
      </c>
      <c r="D24" s="24"/>
      <c r="E24" s="24"/>
      <c r="F24" s="24"/>
      <c r="G24" s="24"/>
      <c r="H24" s="24"/>
      <c r="I24" s="24"/>
      <c r="J24" s="24"/>
    </row>
    <row r="25" spans="1:10" ht="42.75" customHeight="1">
      <c r="A25" s="35" t="s">
        <v>45</v>
      </c>
      <c r="B25" s="36" t="s">
        <v>82</v>
      </c>
      <c r="C25" s="37" t="s">
        <v>83</v>
      </c>
      <c r="D25" s="24"/>
      <c r="E25" s="24"/>
      <c r="F25" s="24"/>
      <c r="G25" s="24"/>
      <c r="H25" s="24"/>
      <c r="I25" s="24"/>
      <c r="J25" s="24"/>
    </row>
    <row r="26" spans="1:10" ht="35.25" customHeight="1">
      <c r="A26" s="35" t="s">
        <v>47</v>
      </c>
      <c r="B26" s="36" t="s">
        <v>84</v>
      </c>
      <c r="C26" s="37" t="s">
        <v>85</v>
      </c>
      <c r="D26" s="24"/>
      <c r="E26" s="24"/>
      <c r="F26" s="24"/>
      <c r="G26" s="24"/>
      <c r="H26" s="24"/>
      <c r="I26" s="24"/>
      <c r="J26" s="24"/>
    </row>
    <row r="27" spans="1:10" ht="37.5" customHeight="1" thickBot="1">
      <c r="A27" s="38" t="s">
        <v>49</v>
      </c>
      <c r="B27" s="39" t="s">
        <v>86</v>
      </c>
      <c r="C27" s="40" t="s">
        <v>87</v>
      </c>
      <c r="D27" s="24"/>
      <c r="E27" s="24"/>
      <c r="F27" s="24"/>
      <c r="G27" s="24"/>
      <c r="H27" s="24"/>
      <c r="I27" s="24"/>
      <c r="J27" s="24"/>
    </row>
    <row r="28" spans="1:10">
      <c r="A28" s="24"/>
      <c r="B28" s="24"/>
      <c r="C28" s="24"/>
      <c r="D28" s="24"/>
      <c r="E28" s="150" t="s">
        <v>88</v>
      </c>
      <c r="F28" s="150"/>
      <c r="G28" s="150"/>
      <c r="H28" s="150"/>
      <c r="I28" s="150"/>
      <c r="J28" s="150"/>
    </row>
    <row r="29" spans="1:10" ht="13.5" thickBot="1">
      <c r="A29" s="150" t="s">
        <v>89</v>
      </c>
      <c r="B29" s="150"/>
      <c r="C29" s="150"/>
      <c r="D29" s="24"/>
      <c r="E29" s="24"/>
      <c r="F29" s="24"/>
      <c r="G29" s="24"/>
      <c r="H29" s="24"/>
      <c r="I29" s="24"/>
      <c r="J29" s="24"/>
    </row>
    <row r="30" spans="1:10" ht="13.5" thickBot="1">
      <c r="A30" s="24"/>
      <c r="B30" s="24"/>
      <c r="C30" s="24"/>
      <c r="D30" s="24"/>
      <c r="E30" s="151" t="s">
        <v>90</v>
      </c>
      <c r="F30" s="152"/>
      <c r="G30" s="151" t="s">
        <v>78</v>
      </c>
      <c r="H30" s="155"/>
      <c r="I30" s="155"/>
      <c r="J30" s="156"/>
    </row>
    <row r="31" spans="1:10" ht="13.5" thickBot="1">
      <c r="A31" s="67" t="s">
        <v>91</v>
      </c>
      <c r="B31" s="68" t="s">
        <v>92</v>
      </c>
      <c r="C31" s="69" t="s">
        <v>42</v>
      </c>
      <c r="D31" s="24"/>
      <c r="E31" s="153"/>
      <c r="F31" s="154"/>
      <c r="G31" s="70" t="s">
        <v>93</v>
      </c>
      <c r="H31" s="71" t="s">
        <v>94</v>
      </c>
      <c r="I31" s="71" t="s">
        <v>95</v>
      </c>
      <c r="J31" s="72" t="s">
        <v>96</v>
      </c>
    </row>
    <row r="32" spans="1:10" ht="22.5">
      <c r="A32" s="42" t="s">
        <v>97</v>
      </c>
      <c r="B32" s="43">
        <v>100</v>
      </c>
      <c r="C32" s="44" t="s">
        <v>98</v>
      </c>
      <c r="D32" s="24"/>
      <c r="E32" s="157" t="s">
        <v>91</v>
      </c>
      <c r="F32" s="73">
        <v>100</v>
      </c>
      <c r="G32" s="74" t="s">
        <v>99</v>
      </c>
      <c r="H32" s="75" t="s">
        <v>100</v>
      </c>
      <c r="I32" s="75" t="s">
        <v>101</v>
      </c>
      <c r="J32" s="76" t="s">
        <v>102</v>
      </c>
    </row>
    <row r="33" spans="1:10" ht="34.5" customHeight="1">
      <c r="A33" s="35" t="s">
        <v>103</v>
      </c>
      <c r="B33" s="36">
        <v>60</v>
      </c>
      <c r="C33" s="37" t="s">
        <v>104</v>
      </c>
      <c r="D33" s="24"/>
      <c r="E33" s="158"/>
      <c r="F33" s="77">
        <v>60</v>
      </c>
      <c r="G33" s="78" t="s">
        <v>105</v>
      </c>
      <c r="H33" s="79" t="s">
        <v>106</v>
      </c>
      <c r="I33" s="80" t="s">
        <v>107</v>
      </c>
      <c r="J33" s="81" t="s">
        <v>108</v>
      </c>
    </row>
    <row r="34" spans="1:10" ht="33.75" customHeight="1">
      <c r="A34" s="35" t="s">
        <v>109</v>
      </c>
      <c r="B34" s="36">
        <v>25</v>
      </c>
      <c r="C34" s="37" t="s">
        <v>110</v>
      </c>
      <c r="D34" s="24"/>
      <c r="E34" s="158"/>
      <c r="F34" s="82">
        <v>25</v>
      </c>
      <c r="G34" s="83" t="s">
        <v>111</v>
      </c>
      <c r="H34" s="80" t="s">
        <v>112</v>
      </c>
      <c r="I34" s="80" t="s">
        <v>113</v>
      </c>
      <c r="J34" s="84" t="s">
        <v>114</v>
      </c>
    </row>
    <row r="35" spans="1:10" ht="33" customHeight="1" thickBot="1">
      <c r="A35" s="38" t="s">
        <v>115</v>
      </c>
      <c r="B35" s="39">
        <v>10</v>
      </c>
      <c r="C35" s="40" t="s">
        <v>116</v>
      </c>
      <c r="D35" s="24"/>
      <c r="E35" s="159"/>
      <c r="F35" s="85">
        <v>10</v>
      </c>
      <c r="G35" s="86" t="s">
        <v>117</v>
      </c>
      <c r="H35" s="87" t="s">
        <v>118</v>
      </c>
      <c r="I35" s="88" t="s">
        <v>119</v>
      </c>
      <c r="J35" s="89" t="s">
        <v>120</v>
      </c>
    </row>
    <row r="36" spans="1:10" ht="13.5" thickBot="1">
      <c r="A36" s="147" t="s">
        <v>121</v>
      </c>
      <c r="B36" s="148"/>
      <c r="C36" s="149"/>
      <c r="D36" s="24"/>
      <c r="E36" s="160" t="s">
        <v>122</v>
      </c>
      <c r="F36" s="161"/>
      <c r="G36" s="161"/>
      <c r="H36" s="161"/>
      <c r="I36" s="161"/>
      <c r="J36" s="162"/>
    </row>
    <row r="37" spans="1:10">
      <c r="A37" s="24"/>
      <c r="B37" s="24"/>
      <c r="C37" s="24"/>
      <c r="D37" s="24"/>
      <c r="E37" s="24"/>
      <c r="F37" s="24"/>
      <c r="G37" s="24"/>
      <c r="H37" s="24"/>
      <c r="I37" s="24"/>
      <c r="J37" s="24"/>
    </row>
    <row r="38" spans="1:10">
      <c r="A38" s="150" t="s">
        <v>123</v>
      </c>
      <c r="B38" s="150"/>
      <c r="C38" s="150"/>
      <c r="D38" s="24"/>
      <c r="E38" s="24"/>
      <c r="F38" s="24"/>
      <c r="G38" s="24"/>
      <c r="H38" s="24"/>
      <c r="I38" s="24"/>
      <c r="J38" s="24"/>
    </row>
    <row r="39" spans="1:10" ht="13.5" thickBot="1">
      <c r="A39" s="24"/>
      <c r="B39" s="24"/>
      <c r="C39" s="24"/>
      <c r="D39" s="24"/>
      <c r="E39" s="24"/>
      <c r="F39" s="24"/>
      <c r="G39" s="24"/>
      <c r="H39" s="24"/>
      <c r="I39" s="24"/>
      <c r="J39" s="24"/>
    </row>
    <row r="40" spans="1:10" ht="13.5" thickBot="1">
      <c r="A40" s="67" t="s">
        <v>124</v>
      </c>
      <c r="B40" s="68" t="s">
        <v>125</v>
      </c>
      <c r="C40" s="69" t="s">
        <v>42</v>
      </c>
      <c r="D40" s="24"/>
      <c r="E40" s="24"/>
      <c r="F40" s="24"/>
      <c r="G40" s="24"/>
      <c r="H40" s="24"/>
      <c r="I40" s="24"/>
      <c r="J40" s="24"/>
    </row>
    <row r="41" spans="1:10" ht="36" customHeight="1">
      <c r="A41" s="90" t="s">
        <v>126</v>
      </c>
      <c r="B41" s="32" t="s">
        <v>127</v>
      </c>
      <c r="C41" s="33" t="s">
        <v>128</v>
      </c>
      <c r="D41" s="24"/>
      <c r="E41" s="24"/>
      <c r="F41" s="24"/>
      <c r="G41" s="24"/>
      <c r="H41" s="24"/>
      <c r="I41" s="24"/>
      <c r="J41" s="24"/>
    </row>
    <row r="42" spans="1:10" ht="24.75" customHeight="1">
      <c r="A42" s="91" t="s">
        <v>129</v>
      </c>
      <c r="B42" s="36" t="s">
        <v>130</v>
      </c>
      <c r="C42" s="37" t="s">
        <v>131</v>
      </c>
      <c r="D42" s="24"/>
      <c r="E42" s="24"/>
      <c r="F42" s="24"/>
      <c r="G42" s="24"/>
      <c r="H42" s="24"/>
      <c r="I42" s="24"/>
      <c r="J42" s="24"/>
    </row>
    <row r="43" spans="1:10" ht="30.75" customHeight="1">
      <c r="A43" s="91" t="s">
        <v>132</v>
      </c>
      <c r="B43" s="36" t="s">
        <v>133</v>
      </c>
      <c r="C43" s="37" t="s">
        <v>134</v>
      </c>
      <c r="D43" s="24"/>
      <c r="E43" s="24"/>
      <c r="F43" s="24"/>
      <c r="G43" s="24"/>
      <c r="H43" s="24"/>
      <c r="I43" s="24"/>
      <c r="J43" s="24"/>
    </row>
    <row r="44" spans="1:10" ht="35.25" customHeight="1" thickBot="1">
      <c r="A44" s="92" t="s">
        <v>135</v>
      </c>
      <c r="B44" s="39">
        <v>20</v>
      </c>
      <c r="C44" s="40" t="s">
        <v>136</v>
      </c>
      <c r="D44" s="24"/>
      <c r="E44" s="24"/>
      <c r="F44" s="24"/>
      <c r="G44" s="24"/>
      <c r="H44" s="24"/>
      <c r="I44" s="24"/>
      <c r="J44" s="24"/>
    </row>
    <row r="45" spans="1:10">
      <c r="A45" s="24"/>
      <c r="B45" s="24"/>
      <c r="C45" s="24"/>
      <c r="D45" s="24"/>
      <c r="E45" s="24"/>
      <c r="F45" s="24"/>
      <c r="G45" s="24"/>
      <c r="H45" s="24"/>
      <c r="I45" s="24"/>
      <c r="J45" s="24"/>
    </row>
    <row r="46" spans="1:10">
      <c r="A46" s="150" t="s">
        <v>137</v>
      </c>
      <c r="B46" s="150"/>
      <c r="C46" s="150"/>
      <c r="D46" s="24"/>
      <c r="E46" s="24"/>
      <c r="F46" s="24"/>
      <c r="G46" s="24"/>
      <c r="H46" s="24"/>
      <c r="I46" s="24"/>
      <c r="J46" s="24"/>
    </row>
    <row r="47" spans="1:10" ht="13.5" thickBot="1">
      <c r="A47" s="24"/>
      <c r="B47" s="24"/>
      <c r="C47" s="24"/>
      <c r="D47" s="24"/>
      <c r="E47" s="24"/>
      <c r="F47" s="24"/>
      <c r="G47" s="24"/>
      <c r="H47" s="24"/>
      <c r="I47" s="24"/>
      <c r="J47" s="24"/>
    </row>
    <row r="48" spans="1:10" ht="13.5" thickBot="1">
      <c r="A48" s="67" t="s">
        <v>124</v>
      </c>
      <c r="B48" s="142" t="s">
        <v>42</v>
      </c>
      <c r="C48" s="143"/>
      <c r="D48" s="24"/>
      <c r="E48" s="24"/>
      <c r="F48" s="24"/>
      <c r="G48" s="24"/>
      <c r="H48" s="24"/>
      <c r="I48" s="24"/>
      <c r="J48" s="24"/>
    </row>
    <row r="49" spans="1:10" ht="27.75" customHeight="1">
      <c r="A49" s="90" t="s">
        <v>126</v>
      </c>
      <c r="B49" s="43" t="s">
        <v>138</v>
      </c>
      <c r="C49" s="44" t="s">
        <v>139</v>
      </c>
      <c r="D49" s="24"/>
      <c r="E49" s="24"/>
      <c r="F49" s="24"/>
      <c r="G49" s="24"/>
      <c r="H49" s="24"/>
      <c r="I49" s="24"/>
      <c r="J49" s="24"/>
    </row>
    <row r="50" spans="1:10" ht="48" customHeight="1">
      <c r="A50" s="91" t="s">
        <v>129</v>
      </c>
      <c r="B50" s="93" t="s">
        <v>140</v>
      </c>
      <c r="C50" s="50" t="s">
        <v>141</v>
      </c>
      <c r="D50" s="24"/>
      <c r="E50" s="24"/>
      <c r="F50" s="24"/>
      <c r="G50" s="24"/>
      <c r="H50" s="24"/>
      <c r="I50" s="24"/>
      <c r="J50" s="24"/>
    </row>
    <row r="51" spans="1:10" ht="24" customHeight="1">
      <c r="A51" s="91" t="s">
        <v>132</v>
      </c>
      <c r="B51" s="49" t="s">
        <v>142</v>
      </c>
      <c r="C51" s="50" t="s">
        <v>143</v>
      </c>
      <c r="D51" s="24"/>
      <c r="E51" s="24"/>
      <c r="F51" s="24"/>
      <c r="G51" s="24"/>
      <c r="H51" s="24"/>
      <c r="I51" s="24"/>
      <c r="J51" s="24"/>
    </row>
    <row r="52" spans="1:10" ht="27.75" customHeight="1" thickBot="1">
      <c r="A52" s="92" t="s">
        <v>135</v>
      </c>
      <c r="B52" s="61" t="s">
        <v>144</v>
      </c>
      <c r="C52" s="62" t="s">
        <v>145</v>
      </c>
      <c r="D52" s="24"/>
      <c r="E52" s="24"/>
      <c r="F52" s="24"/>
      <c r="G52" s="24"/>
      <c r="H52" s="24"/>
      <c r="I52" s="24"/>
      <c r="J52" s="24"/>
    </row>
  </sheetData>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23" customWidth="1"/>
    <col min="2" max="2" width="15.28515625" style="23" customWidth="1"/>
    <col min="3" max="3" width="23.140625" style="23" customWidth="1"/>
    <col min="4" max="4" width="17.85546875" style="23" customWidth="1"/>
    <col min="5" max="5" width="35" style="23" customWidth="1"/>
    <col min="6" max="6" width="21.7109375" style="23" customWidth="1"/>
    <col min="7" max="7" width="31.7109375" style="23" customWidth="1"/>
    <col min="8" max="8" width="18.7109375" style="23" customWidth="1"/>
    <col min="9" max="256" width="30.5703125" style="23"/>
    <col min="257" max="257" width="4.42578125" style="23" customWidth="1"/>
    <col min="258" max="258" width="15.28515625" style="23" customWidth="1"/>
    <col min="259" max="259" width="23.140625" style="23" customWidth="1"/>
    <col min="260" max="260" width="17.85546875" style="23" customWidth="1"/>
    <col min="261" max="261" width="35" style="23" customWidth="1"/>
    <col min="262" max="262" width="21.7109375" style="23" customWidth="1"/>
    <col min="263" max="263" width="31.7109375" style="23" customWidth="1"/>
    <col min="264" max="264" width="18.7109375" style="23" customWidth="1"/>
    <col min="265" max="512" width="30.5703125" style="23"/>
    <col min="513" max="513" width="4.42578125" style="23" customWidth="1"/>
    <col min="514" max="514" width="15.28515625" style="23" customWidth="1"/>
    <col min="515" max="515" width="23.140625" style="23" customWidth="1"/>
    <col min="516" max="516" width="17.85546875" style="23" customWidth="1"/>
    <col min="517" max="517" width="35" style="23" customWidth="1"/>
    <col min="518" max="518" width="21.7109375" style="23" customWidth="1"/>
    <col min="519" max="519" width="31.7109375" style="23" customWidth="1"/>
    <col min="520" max="520" width="18.7109375" style="23" customWidth="1"/>
    <col min="521" max="768" width="30.5703125" style="23"/>
    <col min="769" max="769" width="4.42578125" style="23" customWidth="1"/>
    <col min="770" max="770" width="15.28515625" style="23" customWidth="1"/>
    <col min="771" max="771" width="23.140625" style="23" customWidth="1"/>
    <col min="772" max="772" width="17.85546875" style="23" customWidth="1"/>
    <col min="773" max="773" width="35" style="23" customWidth="1"/>
    <col min="774" max="774" width="21.7109375" style="23" customWidth="1"/>
    <col min="775" max="775" width="31.7109375" style="23" customWidth="1"/>
    <col min="776" max="776" width="18.7109375" style="23" customWidth="1"/>
    <col min="777" max="1024" width="30.5703125" style="23"/>
    <col min="1025" max="1025" width="4.42578125" style="23" customWidth="1"/>
    <col min="1026" max="1026" width="15.28515625" style="23" customWidth="1"/>
    <col min="1027" max="1027" width="23.140625" style="23" customWidth="1"/>
    <col min="1028" max="1028" width="17.85546875" style="23" customWidth="1"/>
    <col min="1029" max="1029" width="35" style="23" customWidth="1"/>
    <col min="1030" max="1030" width="21.7109375" style="23" customWidth="1"/>
    <col min="1031" max="1031" width="31.7109375" style="23" customWidth="1"/>
    <col min="1032" max="1032" width="18.7109375" style="23" customWidth="1"/>
    <col min="1033" max="1280" width="30.5703125" style="23"/>
    <col min="1281" max="1281" width="4.42578125" style="23" customWidth="1"/>
    <col min="1282" max="1282" width="15.28515625" style="23" customWidth="1"/>
    <col min="1283" max="1283" width="23.140625" style="23" customWidth="1"/>
    <col min="1284" max="1284" width="17.85546875" style="23" customWidth="1"/>
    <col min="1285" max="1285" width="35" style="23" customWidth="1"/>
    <col min="1286" max="1286" width="21.7109375" style="23" customWidth="1"/>
    <col min="1287" max="1287" width="31.7109375" style="23" customWidth="1"/>
    <col min="1288" max="1288" width="18.7109375" style="23" customWidth="1"/>
    <col min="1289" max="1536" width="30.5703125" style="23"/>
    <col min="1537" max="1537" width="4.42578125" style="23" customWidth="1"/>
    <col min="1538" max="1538" width="15.28515625" style="23" customWidth="1"/>
    <col min="1539" max="1539" width="23.140625" style="23" customWidth="1"/>
    <col min="1540" max="1540" width="17.85546875" style="23" customWidth="1"/>
    <col min="1541" max="1541" width="35" style="23" customWidth="1"/>
    <col min="1542" max="1542" width="21.7109375" style="23" customWidth="1"/>
    <col min="1543" max="1543" width="31.7109375" style="23" customWidth="1"/>
    <col min="1544" max="1544" width="18.7109375" style="23" customWidth="1"/>
    <col min="1545" max="1792" width="30.5703125" style="23"/>
    <col min="1793" max="1793" width="4.42578125" style="23" customWidth="1"/>
    <col min="1794" max="1794" width="15.28515625" style="23" customWidth="1"/>
    <col min="1795" max="1795" width="23.140625" style="23" customWidth="1"/>
    <col min="1796" max="1796" width="17.85546875" style="23" customWidth="1"/>
    <col min="1797" max="1797" width="35" style="23" customWidth="1"/>
    <col min="1798" max="1798" width="21.7109375" style="23" customWidth="1"/>
    <col min="1799" max="1799" width="31.7109375" style="23" customWidth="1"/>
    <col min="1800" max="1800" width="18.7109375" style="23" customWidth="1"/>
    <col min="1801" max="2048" width="30.5703125" style="23"/>
    <col min="2049" max="2049" width="4.42578125" style="23" customWidth="1"/>
    <col min="2050" max="2050" width="15.28515625" style="23" customWidth="1"/>
    <col min="2051" max="2051" width="23.140625" style="23" customWidth="1"/>
    <col min="2052" max="2052" width="17.85546875" style="23" customWidth="1"/>
    <col min="2053" max="2053" width="35" style="23" customWidth="1"/>
    <col min="2054" max="2054" width="21.7109375" style="23" customWidth="1"/>
    <col min="2055" max="2055" width="31.7109375" style="23" customWidth="1"/>
    <col min="2056" max="2056" width="18.7109375" style="23" customWidth="1"/>
    <col min="2057" max="2304" width="30.5703125" style="23"/>
    <col min="2305" max="2305" width="4.42578125" style="23" customWidth="1"/>
    <col min="2306" max="2306" width="15.28515625" style="23" customWidth="1"/>
    <col min="2307" max="2307" width="23.140625" style="23" customWidth="1"/>
    <col min="2308" max="2308" width="17.85546875" style="23" customWidth="1"/>
    <col min="2309" max="2309" width="35" style="23" customWidth="1"/>
    <col min="2310" max="2310" width="21.7109375" style="23" customWidth="1"/>
    <col min="2311" max="2311" width="31.7109375" style="23" customWidth="1"/>
    <col min="2312" max="2312" width="18.7109375" style="23" customWidth="1"/>
    <col min="2313" max="2560" width="30.5703125" style="23"/>
    <col min="2561" max="2561" width="4.42578125" style="23" customWidth="1"/>
    <col min="2562" max="2562" width="15.28515625" style="23" customWidth="1"/>
    <col min="2563" max="2563" width="23.140625" style="23" customWidth="1"/>
    <col min="2564" max="2564" width="17.85546875" style="23" customWidth="1"/>
    <col min="2565" max="2565" width="35" style="23" customWidth="1"/>
    <col min="2566" max="2566" width="21.7109375" style="23" customWidth="1"/>
    <col min="2567" max="2567" width="31.7109375" style="23" customWidth="1"/>
    <col min="2568" max="2568" width="18.7109375" style="23" customWidth="1"/>
    <col min="2569" max="2816" width="30.5703125" style="23"/>
    <col min="2817" max="2817" width="4.42578125" style="23" customWidth="1"/>
    <col min="2818" max="2818" width="15.28515625" style="23" customWidth="1"/>
    <col min="2819" max="2819" width="23.140625" style="23" customWidth="1"/>
    <col min="2820" max="2820" width="17.85546875" style="23" customWidth="1"/>
    <col min="2821" max="2821" width="35" style="23" customWidth="1"/>
    <col min="2822" max="2822" width="21.7109375" style="23" customWidth="1"/>
    <col min="2823" max="2823" width="31.7109375" style="23" customWidth="1"/>
    <col min="2824" max="2824" width="18.7109375" style="23" customWidth="1"/>
    <col min="2825" max="3072" width="30.5703125" style="23"/>
    <col min="3073" max="3073" width="4.42578125" style="23" customWidth="1"/>
    <col min="3074" max="3074" width="15.28515625" style="23" customWidth="1"/>
    <col min="3075" max="3075" width="23.140625" style="23" customWidth="1"/>
    <col min="3076" max="3076" width="17.85546875" style="23" customWidth="1"/>
    <col min="3077" max="3077" width="35" style="23" customWidth="1"/>
    <col min="3078" max="3078" width="21.7109375" style="23" customWidth="1"/>
    <col min="3079" max="3079" width="31.7109375" style="23" customWidth="1"/>
    <col min="3080" max="3080" width="18.7109375" style="23" customWidth="1"/>
    <col min="3081" max="3328" width="30.5703125" style="23"/>
    <col min="3329" max="3329" width="4.42578125" style="23" customWidth="1"/>
    <col min="3330" max="3330" width="15.28515625" style="23" customWidth="1"/>
    <col min="3331" max="3331" width="23.140625" style="23" customWidth="1"/>
    <col min="3332" max="3332" width="17.85546875" style="23" customWidth="1"/>
    <col min="3333" max="3333" width="35" style="23" customWidth="1"/>
    <col min="3334" max="3334" width="21.7109375" style="23" customWidth="1"/>
    <col min="3335" max="3335" width="31.7109375" style="23" customWidth="1"/>
    <col min="3336" max="3336" width="18.7109375" style="23" customWidth="1"/>
    <col min="3337" max="3584" width="30.5703125" style="23"/>
    <col min="3585" max="3585" width="4.42578125" style="23" customWidth="1"/>
    <col min="3586" max="3586" width="15.28515625" style="23" customWidth="1"/>
    <col min="3587" max="3587" width="23.140625" style="23" customWidth="1"/>
    <col min="3588" max="3588" width="17.85546875" style="23" customWidth="1"/>
    <col min="3589" max="3589" width="35" style="23" customWidth="1"/>
    <col min="3590" max="3590" width="21.7109375" style="23" customWidth="1"/>
    <col min="3591" max="3591" width="31.7109375" style="23" customWidth="1"/>
    <col min="3592" max="3592" width="18.7109375" style="23" customWidth="1"/>
    <col min="3593" max="3840" width="30.5703125" style="23"/>
    <col min="3841" max="3841" width="4.42578125" style="23" customWidth="1"/>
    <col min="3842" max="3842" width="15.28515625" style="23" customWidth="1"/>
    <col min="3843" max="3843" width="23.140625" style="23" customWidth="1"/>
    <col min="3844" max="3844" width="17.85546875" style="23" customWidth="1"/>
    <col min="3845" max="3845" width="35" style="23" customWidth="1"/>
    <col min="3846" max="3846" width="21.7109375" style="23" customWidth="1"/>
    <col min="3847" max="3847" width="31.7109375" style="23" customWidth="1"/>
    <col min="3848" max="3848" width="18.7109375" style="23" customWidth="1"/>
    <col min="3849" max="4096" width="30.5703125" style="23"/>
    <col min="4097" max="4097" width="4.42578125" style="23" customWidth="1"/>
    <col min="4098" max="4098" width="15.28515625" style="23" customWidth="1"/>
    <col min="4099" max="4099" width="23.140625" style="23" customWidth="1"/>
    <col min="4100" max="4100" width="17.85546875" style="23" customWidth="1"/>
    <col min="4101" max="4101" width="35" style="23" customWidth="1"/>
    <col min="4102" max="4102" width="21.7109375" style="23" customWidth="1"/>
    <col min="4103" max="4103" width="31.7109375" style="23" customWidth="1"/>
    <col min="4104" max="4104" width="18.7109375" style="23" customWidth="1"/>
    <col min="4105" max="4352" width="30.5703125" style="23"/>
    <col min="4353" max="4353" width="4.42578125" style="23" customWidth="1"/>
    <col min="4354" max="4354" width="15.28515625" style="23" customWidth="1"/>
    <col min="4355" max="4355" width="23.140625" style="23" customWidth="1"/>
    <col min="4356" max="4356" width="17.85546875" style="23" customWidth="1"/>
    <col min="4357" max="4357" width="35" style="23" customWidth="1"/>
    <col min="4358" max="4358" width="21.7109375" style="23" customWidth="1"/>
    <col min="4359" max="4359" width="31.7109375" style="23" customWidth="1"/>
    <col min="4360" max="4360" width="18.7109375" style="23" customWidth="1"/>
    <col min="4361" max="4608" width="30.5703125" style="23"/>
    <col min="4609" max="4609" width="4.42578125" style="23" customWidth="1"/>
    <col min="4610" max="4610" width="15.28515625" style="23" customWidth="1"/>
    <col min="4611" max="4611" width="23.140625" style="23" customWidth="1"/>
    <col min="4612" max="4612" width="17.85546875" style="23" customWidth="1"/>
    <col min="4613" max="4613" width="35" style="23" customWidth="1"/>
    <col min="4614" max="4614" width="21.7109375" style="23" customWidth="1"/>
    <col min="4615" max="4615" width="31.7109375" style="23" customWidth="1"/>
    <col min="4616" max="4616" width="18.7109375" style="23" customWidth="1"/>
    <col min="4617" max="4864" width="30.5703125" style="23"/>
    <col min="4865" max="4865" width="4.42578125" style="23" customWidth="1"/>
    <col min="4866" max="4866" width="15.28515625" style="23" customWidth="1"/>
    <col min="4867" max="4867" width="23.140625" style="23" customWidth="1"/>
    <col min="4868" max="4868" width="17.85546875" style="23" customWidth="1"/>
    <col min="4869" max="4869" width="35" style="23" customWidth="1"/>
    <col min="4870" max="4870" width="21.7109375" style="23" customWidth="1"/>
    <col min="4871" max="4871" width="31.7109375" style="23" customWidth="1"/>
    <col min="4872" max="4872" width="18.7109375" style="23" customWidth="1"/>
    <col min="4873" max="5120" width="30.5703125" style="23"/>
    <col min="5121" max="5121" width="4.42578125" style="23" customWidth="1"/>
    <col min="5122" max="5122" width="15.28515625" style="23" customWidth="1"/>
    <col min="5123" max="5123" width="23.140625" style="23" customWidth="1"/>
    <col min="5124" max="5124" width="17.85546875" style="23" customWidth="1"/>
    <col min="5125" max="5125" width="35" style="23" customWidth="1"/>
    <col min="5126" max="5126" width="21.7109375" style="23" customWidth="1"/>
    <col min="5127" max="5127" width="31.7109375" style="23" customWidth="1"/>
    <col min="5128" max="5128" width="18.7109375" style="23" customWidth="1"/>
    <col min="5129" max="5376" width="30.5703125" style="23"/>
    <col min="5377" max="5377" width="4.42578125" style="23" customWidth="1"/>
    <col min="5378" max="5378" width="15.28515625" style="23" customWidth="1"/>
    <col min="5379" max="5379" width="23.140625" style="23" customWidth="1"/>
    <col min="5380" max="5380" width="17.85546875" style="23" customWidth="1"/>
    <col min="5381" max="5381" width="35" style="23" customWidth="1"/>
    <col min="5382" max="5382" width="21.7109375" style="23" customWidth="1"/>
    <col min="5383" max="5383" width="31.7109375" style="23" customWidth="1"/>
    <col min="5384" max="5384" width="18.7109375" style="23" customWidth="1"/>
    <col min="5385" max="5632" width="30.5703125" style="23"/>
    <col min="5633" max="5633" width="4.42578125" style="23" customWidth="1"/>
    <col min="5634" max="5634" width="15.28515625" style="23" customWidth="1"/>
    <col min="5635" max="5635" width="23.140625" style="23" customWidth="1"/>
    <col min="5636" max="5636" width="17.85546875" style="23" customWidth="1"/>
    <col min="5637" max="5637" width="35" style="23" customWidth="1"/>
    <col min="5638" max="5638" width="21.7109375" style="23" customWidth="1"/>
    <col min="5639" max="5639" width="31.7109375" style="23" customWidth="1"/>
    <col min="5640" max="5640" width="18.7109375" style="23" customWidth="1"/>
    <col min="5641" max="5888" width="30.5703125" style="23"/>
    <col min="5889" max="5889" width="4.42578125" style="23" customWidth="1"/>
    <col min="5890" max="5890" width="15.28515625" style="23" customWidth="1"/>
    <col min="5891" max="5891" width="23.140625" style="23" customWidth="1"/>
    <col min="5892" max="5892" width="17.85546875" style="23" customWidth="1"/>
    <col min="5893" max="5893" width="35" style="23" customWidth="1"/>
    <col min="5894" max="5894" width="21.7109375" style="23" customWidth="1"/>
    <col min="5895" max="5895" width="31.7109375" style="23" customWidth="1"/>
    <col min="5896" max="5896" width="18.7109375" style="23" customWidth="1"/>
    <col min="5897" max="6144" width="30.5703125" style="23"/>
    <col min="6145" max="6145" width="4.42578125" style="23" customWidth="1"/>
    <col min="6146" max="6146" width="15.28515625" style="23" customWidth="1"/>
    <col min="6147" max="6147" width="23.140625" style="23" customWidth="1"/>
    <col min="6148" max="6148" width="17.85546875" style="23" customWidth="1"/>
    <col min="6149" max="6149" width="35" style="23" customWidth="1"/>
    <col min="6150" max="6150" width="21.7109375" style="23" customWidth="1"/>
    <col min="6151" max="6151" width="31.7109375" style="23" customWidth="1"/>
    <col min="6152" max="6152" width="18.7109375" style="23" customWidth="1"/>
    <col min="6153" max="6400" width="30.5703125" style="23"/>
    <col min="6401" max="6401" width="4.42578125" style="23" customWidth="1"/>
    <col min="6402" max="6402" width="15.28515625" style="23" customWidth="1"/>
    <col min="6403" max="6403" width="23.140625" style="23" customWidth="1"/>
    <col min="6404" max="6404" width="17.85546875" style="23" customWidth="1"/>
    <col min="6405" max="6405" width="35" style="23" customWidth="1"/>
    <col min="6406" max="6406" width="21.7109375" style="23" customWidth="1"/>
    <col min="6407" max="6407" width="31.7109375" style="23" customWidth="1"/>
    <col min="6408" max="6408" width="18.7109375" style="23" customWidth="1"/>
    <col min="6409" max="6656" width="30.5703125" style="23"/>
    <col min="6657" max="6657" width="4.42578125" style="23" customWidth="1"/>
    <col min="6658" max="6658" width="15.28515625" style="23" customWidth="1"/>
    <col min="6659" max="6659" width="23.140625" style="23" customWidth="1"/>
    <col min="6660" max="6660" width="17.85546875" style="23" customWidth="1"/>
    <col min="6661" max="6661" width="35" style="23" customWidth="1"/>
    <col min="6662" max="6662" width="21.7109375" style="23" customWidth="1"/>
    <col min="6663" max="6663" width="31.7109375" style="23" customWidth="1"/>
    <col min="6664" max="6664" width="18.7109375" style="23" customWidth="1"/>
    <col min="6665" max="6912" width="30.5703125" style="23"/>
    <col min="6913" max="6913" width="4.42578125" style="23" customWidth="1"/>
    <col min="6914" max="6914" width="15.28515625" style="23" customWidth="1"/>
    <col min="6915" max="6915" width="23.140625" style="23" customWidth="1"/>
    <col min="6916" max="6916" width="17.85546875" style="23" customWidth="1"/>
    <col min="6917" max="6917" width="35" style="23" customWidth="1"/>
    <col min="6918" max="6918" width="21.7109375" style="23" customWidth="1"/>
    <col min="6919" max="6919" width="31.7109375" style="23" customWidth="1"/>
    <col min="6920" max="6920" width="18.7109375" style="23" customWidth="1"/>
    <col min="6921" max="7168" width="30.5703125" style="23"/>
    <col min="7169" max="7169" width="4.42578125" style="23" customWidth="1"/>
    <col min="7170" max="7170" width="15.28515625" style="23" customWidth="1"/>
    <col min="7171" max="7171" width="23.140625" style="23" customWidth="1"/>
    <col min="7172" max="7172" width="17.85546875" style="23" customWidth="1"/>
    <col min="7173" max="7173" width="35" style="23" customWidth="1"/>
    <col min="7174" max="7174" width="21.7109375" style="23" customWidth="1"/>
    <col min="7175" max="7175" width="31.7109375" style="23" customWidth="1"/>
    <col min="7176" max="7176" width="18.7109375" style="23" customWidth="1"/>
    <col min="7177" max="7424" width="30.5703125" style="23"/>
    <col min="7425" max="7425" width="4.42578125" style="23" customWidth="1"/>
    <col min="7426" max="7426" width="15.28515625" style="23" customWidth="1"/>
    <col min="7427" max="7427" width="23.140625" style="23" customWidth="1"/>
    <col min="7428" max="7428" width="17.85546875" style="23" customWidth="1"/>
    <col min="7429" max="7429" width="35" style="23" customWidth="1"/>
    <col min="7430" max="7430" width="21.7109375" style="23" customWidth="1"/>
    <col min="7431" max="7431" width="31.7109375" style="23" customWidth="1"/>
    <col min="7432" max="7432" width="18.7109375" style="23" customWidth="1"/>
    <col min="7433" max="7680" width="30.5703125" style="23"/>
    <col min="7681" max="7681" width="4.42578125" style="23" customWidth="1"/>
    <col min="7682" max="7682" width="15.28515625" style="23" customWidth="1"/>
    <col min="7683" max="7683" width="23.140625" style="23" customWidth="1"/>
    <col min="7684" max="7684" width="17.85546875" style="23" customWidth="1"/>
    <col min="7685" max="7685" width="35" style="23" customWidth="1"/>
    <col min="7686" max="7686" width="21.7109375" style="23" customWidth="1"/>
    <col min="7687" max="7687" width="31.7109375" style="23" customWidth="1"/>
    <col min="7688" max="7688" width="18.7109375" style="23" customWidth="1"/>
    <col min="7689" max="7936" width="30.5703125" style="23"/>
    <col min="7937" max="7937" width="4.42578125" style="23" customWidth="1"/>
    <col min="7938" max="7938" width="15.28515625" style="23" customWidth="1"/>
    <col min="7939" max="7939" width="23.140625" style="23" customWidth="1"/>
    <col min="7940" max="7940" width="17.85546875" style="23" customWidth="1"/>
    <col min="7941" max="7941" width="35" style="23" customWidth="1"/>
    <col min="7942" max="7942" width="21.7109375" style="23" customWidth="1"/>
    <col min="7943" max="7943" width="31.7109375" style="23" customWidth="1"/>
    <col min="7944" max="7944" width="18.7109375" style="23" customWidth="1"/>
    <col min="7945" max="8192" width="30.5703125" style="23"/>
    <col min="8193" max="8193" width="4.42578125" style="23" customWidth="1"/>
    <col min="8194" max="8194" width="15.28515625" style="23" customWidth="1"/>
    <col min="8195" max="8195" width="23.140625" style="23" customWidth="1"/>
    <col min="8196" max="8196" width="17.85546875" style="23" customWidth="1"/>
    <col min="8197" max="8197" width="35" style="23" customWidth="1"/>
    <col min="8198" max="8198" width="21.7109375" style="23" customWidth="1"/>
    <col min="8199" max="8199" width="31.7109375" style="23" customWidth="1"/>
    <col min="8200" max="8200" width="18.7109375" style="23" customWidth="1"/>
    <col min="8201" max="8448" width="30.5703125" style="23"/>
    <col min="8449" max="8449" width="4.42578125" style="23" customWidth="1"/>
    <col min="8450" max="8450" width="15.28515625" style="23" customWidth="1"/>
    <col min="8451" max="8451" width="23.140625" style="23" customWidth="1"/>
    <col min="8452" max="8452" width="17.85546875" style="23" customWidth="1"/>
    <col min="8453" max="8453" width="35" style="23" customWidth="1"/>
    <col min="8454" max="8454" width="21.7109375" style="23" customWidth="1"/>
    <col min="8455" max="8455" width="31.7109375" style="23" customWidth="1"/>
    <col min="8456" max="8456" width="18.7109375" style="23" customWidth="1"/>
    <col min="8457" max="8704" width="30.5703125" style="23"/>
    <col min="8705" max="8705" width="4.42578125" style="23" customWidth="1"/>
    <col min="8706" max="8706" width="15.28515625" style="23" customWidth="1"/>
    <col min="8707" max="8707" width="23.140625" style="23" customWidth="1"/>
    <col min="8708" max="8708" width="17.85546875" style="23" customWidth="1"/>
    <col min="8709" max="8709" width="35" style="23" customWidth="1"/>
    <col min="8710" max="8710" width="21.7109375" style="23" customWidth="1"/>
    <col min="8711" max="8711" width="31.7109375" style="23" customWidth="1"/>
    <col min="8712" max="8712" width="18.7109375" style="23" customWidth="1"/>
    <col min="8713" max="8960" width="30.5703125" style="23"/>
    <col min="8961" max="8961" width="4.42578125" style="23" customWidth="1"/>
    <col min="8962" max="8962" width="15.28515625" style="23" customWidth="1"/>
    <col min="8963" max="8963" width="23.140625" style="23" customWidth="1"/>
    <col min="8964" max="8964" width="17.85546875" style="23" customWidth="1"/>
    <col min="8965" max="8965" width="35" style="23" customWidth="1"/>
    <col min="8966" max="8966" width="21.7109375" style="23" customWidth="1"/>
    <col min="8967" max="8967" width="31.7109375" style="23" customWidth="1"/>
    <col min="8968" max="8968" width="18.7109375" style="23" customWidth="1"/>
    <col min="8969" max="9216" width="30.5703125" style="23"/>
    <col min="9217" max="9217" width="4.42578125" style="23" customWidth="1"/>
    <col min="9218" max="9218" width="15.28515625" style="23" customWidth="1"/>
    <col min="9219" max="9219" width="23.140625" style="23" customWidth="1"/>
    <col min="9220" max="9220" width="17.85546875" style="23" customWidth="1"/>
    <col min="9221" max="9221" width="35" style="23" customWidth="1"/>
    <col min="9222" max="9222" width="21.7109375" style="23" customWidth="1"/>
    <col min="9223" max="9223" width="31.7109375" style="23" customWidth="1"/>
    <col min="9224" max="9224" width="18.7109375" style="23" customWidth="1"/>
    <col min="9225" max="9472" width="30.5703125" style="23"/>
    <col min="9473" max="9473" width="4.42578125" style="23" customWidth="1"/>
    <col min="9474" max="9474" width="15.28515625" style="23" customWidth="1"/>
    <col min="9475" max="9475" width="23.140625" style="23" customWidth="1"/>
    <col min="9476" max="9476" width="17.85546875" style="23" customWidth="1"/>
    <col min="9477" max="9477" width="35" style="23" customWidth="1"/>
    <col min="9478" max="9478" width="21.7109375" style="23" customWidth="1"/>
    <col min="9479" max="9479" width="31.7109375" style="23" customWidth="1"/>
    <col min="9480" max="9480" width="18.7109375" style="23" customWidth="1"/>
    <col min="9481" max="9728" width="30.5703125" style="23"/>
    <col min="9729" max="9729" width="4.42578125" style="23" customWidth="1"/>
    <col min="9730" max="9730" width="15.28515625" style="23" customWidth="1"/>
    <col min="9731" max="9731" width="23.140625" style="23" customWidth="1"/>
    <col min="9732" max="9732" width="17.85546875" style="23" customWidth="1"/>
    <col min="9733" max="9733" width="35" style="23" customWidth="1"/>
    <col min="9734" max="9734" width="21.7109375" style="23" customWidth="1"/>
    <col min="9735" max="9735" width="31.7109375" style="23" customWidth="1"/>
    <col min="9736" max="9736" width="18.7109375" style="23" customWidth="1"/>
    <col min="9737" max="9984" width="30.5703125" style="23"/>
    <col min="9985" max="9985" width="4.42578125" style="23" customWidth="1"/>
    <col min="9986" max="9986" width="15.28515625" style="23" customWidth="1"/>
    <col min="9987" max="9987" width="23.140625" style="23" customWidth="1"/>
    <col min="9988" max="9988" width="17.85546875" style="23" customWidth="1"/>
    <col min="9989" max="9989" width="35" style="23" customWidth="1"/>
    <col min="9990" max="9990" width="21.7109375" style="23" customWidth="1"/>
    <col min="9991" max="9991" width="31.7109375" style="23" customWidth="1"/>
    <col min="9992" max="9992" width="18.7109375" style="23" customWidth="1"/>
    <col min="9993" max="10240" width="30.5703125" style="23"/>
    <col min="10241" max="10241" width="4.42578125" style="23" customWidth="1"/>
    <col min="10242" max="10242" width="15.28515625" style="23" customWidth="1"/>
    <col min="10243" max="10243" width="23.140625" style="23" customWidth="1"/>
    <col min="10244" max="10244" width="17.85546875" style="23" customWidth="1"/>
    <col min="10245" max="10245" width="35" style="23" customWidth="1"/>
    <col min="10246" max="10246" width="21.7109375" style="23" customWidth="1"/>
    <col min="10247" max="10247" width="31.7109375" style="23" customWidth="1"/>
    <col min="10248" max="10248" width="18.7109375" style="23" customWidth="1"/>
    <col min="10249" max="10496" width="30.5703125" style="23"/>
    <col min="10497" max="10497" width="4.42578125" style="23" customWidth="1"/>
    <col min="10498" max="10498" width="15.28515625" style="23" customWidth="1"/>
    <col min="10499" max="10499" width="23.140625" style="23" customWidth="1"/>
    <col min="10500" max="10500" width="17.85546875" style="23" customWidth="1"/>
    <col min="10501" max="10501" width="35" style="23" customWidth="1"/>
    <col min="10502" max="10502" width="21.7109375" style="23" customWidth="1"/>
    <col min="10503" max="10503" width="31.7109375" style="23" customWidth="1"/>
    <col min="10504" max="10504" width="18.7109375" style="23" customWidth="1"/>
    <col min="10505" max="10752" width="30.5703125" style="23"/>
    <col min="10753" max="10753" width="4.42578125" style="23" customWidth="1"/>
    <col min="10754" max="10754" width="15.28515625" style="23" customWidth="1"/>
    <col min="10755" max="10755" width="23.140625" style="23" customWidth="1"/>
    <col min="10756" max="10756" width="17.85546875" style="23" customWidth="1"/>
    <col min="10757" max="10757" width="35" style="23" customWidth="1"/>
    <col min="10758" max="10758" width="21.7109375" style="23" customWidth="1"/>
    <col min="10759" max="10759" width="31.7109375" style="23" customWidth="1"/>
    <col min="10760" max="10760" width="18.7109375" style="23" customWidth="1"/>
    <col min="10761" max="11008" width="30.5703125" style="23"/>
    <col min="11009" max="11009" width="4.42578125" style="23" customWidth="1"/>
    <col min="11010" max="11010" width="15.28515625" style="23" customWidth="1"/>
    <col min="11011" max="11011" width="23.140625" style="23" customWidth="1"/>
    <col min="11012" max="11012" width="17.85546875" style="23" customWidth="1"/>
    <col min="11013" max="11013" width="35" style="23" customWidth="1"/>
    <col min="11014" max="11014" width="21.7109375" style="23" customWidth="1"/>
    <col min="11015" max="11015" width="31.7109375" style="23" customWidth="1"/>
    <col min="11016" max="11016" width="18.7109375" style="23" customWidth="1"/>
    <col min="11017" max="11264" width="30.5703125" style="23"/>
    <col min="11265" max="11265" width="4.42578125" style="23" customWidth="1"/>
    <col min="11266" max="11266" width="15.28515625" style="23" customWidth="1"/>
    <col min="11267" max="11267" width="23.140625" style="23" customWidth="1"/>
    <col min="11268" max="11268" width="17.85546875" style="23" customWidth="1"/>
    <col min="11269" max="11269" width="35" style="23" customWidth="1"/>
    <col min="11270" max="11270" width="21.7109375" style="23" customWidth="1"/>
    <col min="11271" max="11271" width="31.7109375" style="23" customWidth="1"/>
    <col min="11272" max="11272" width="18.7109375" style="23" customWidth="1"/>
    <col min="11273" max="11520" width="30.5703125" style="23"/>
    <col min="11521" max="11521" width="4.42578125" style="23" customWidth="1"/>
    <col min="11522" max="11522" width="15.28515625" style="23" customWidth="1"/>
    <col min="11523" max="11523" width="23.140625" style="23" customWidth="1"/>
    <col min="11524" max="11524" width="17.85546875" style="23" customWidth="1"/>
    <col min="11525" max="11525" width="35" style="23" customWidth="1"/>
    <col min="11526" max="11526" width="21.7109375" style="23" customWidth="1"/>
    <col min="11527" max="11527" width="31.7109375" style="23" customWidth="1"/>
    <col min="11528" max="11528" width="18.7109375" style="23" customWidth="1"/>
    <col min="11529" max="11776" width="30.5703125" style="23"/>
    <col min="11777" max="11777" width="4.42578125" style="23" customWidth="1"/>
    <col min="11778" max="11778" width="15.28515625" style="23" customWidth="1"/>
    <col min="11779" max="11779" width="23.140625" style="23" customWidth="1"/>
    <col min="11780" max="11780" width="17.85546875" style="23" customWidth="1"/>
    <col min="11781" max="11781" width="35" style="23" customWidth="1"/>
    <col min="11782" max="11782" width="21.7109375" style="23" customWidth="1"/>
    <col min="11783" max="11783" width="31.7109375" style="23" customWidth="1"/>
    <col min="11784" max="11784" width="18.7109375" style="23" customWidth="1"/>
    <col min="11785" max="12032" width="30.5703125" style="23"/>
    <col min="12033" max="12033" width="4.42578125" style="23" customWidth="1"/>
    <col min="12034" max="12034" width="15.28515625" style="23" customWidth="1"/>
    <col min="12035" max="12035" width="23.140625" style="23" customWidth="1"/>
    <col min="12036" max="12036" width="17.85546875" style="23" customWidth="1"/>
    <col min="12037" max="12037" width="35" style="23" customWidth="1"/>
    <col min="12038" max="12038" width="21.7109375" style="23" customWidth="1"/>
    <col min="12039" max="12039" width="31.7109375" style="23" customWidth="1"/>
    <col min="12040" max="12040" width="18.7109375" style="23" customWidth="1"/>
    <col min="12041" max="12288" width="30.5703125" style="23"/>
    <col min="12289" max="12289" width="4.42578125" style="23" customWidth="1"/>
    <col min="12290" max="12290" width="15.28515625" style="23" customWidth="1"/>
    <col min="12291" max="12291" width="23.140625" style="23" customWidth="1"/>
    <col min="12292" max="12292" width="17.85546875" style="23" customWidth="1"/>
    <col min="12293" max="12293" width="35" style="23" customWidth="1"/>
    <col min="12294" max="12294" width="21.7109375" style="23" customWidth="1"/>
    <col min="12295" max="12295" width="31.7109375" style="23" customWidth="1"/>
    <col min="12296" max="12296" width="18.7109375" style="23" customWidth="1"/>
    <col min="12297" max="12544" width="30.5703125" style="23"/>
    <col min="12545" max="12545" width="4.42578125" style="23" customWidth="1"/>
    <col min="12546" max="12546" width="15.28515625" style="23" customWidth="1"/>
    <col min="12547" max="12547" width="23.140625" style="23" customWidth="1"/>
    <col min="12548" max="12548" width="17.85546875" style="23" customWidth="1"/>
    <col min="12549" max="12549" width="35" style="23" customWidth="1"/>
    <col min="12550" max="12550" width="21.7109375" style="23" customWidth="1"/>
    <col min="12551" max="12551" width="31.7109375" style="23" customWidth="1"/>
    <col min="12552" max="12552" width="18.7109375" style="23" customWidth="1"/>
    <col min="12553" max="12800" width="30.5703125" style="23"/>
    <col min="12801" max="12801" width="4.42578125" style="23" customWidth="1"/>
    <col min="12802" max="12802" width="15.28515625" style="23" customWidth="1"/>
    <col min="12803" max="12803" width="23.140625" style="23" customWidth="1"/>
    <col min="12804" max="12804" width="17.85546875" style="23" customWidth="1"/>
    <col min="12805" max="12805" width="35" style="23" customWidth="1"/>
    <col min="12806" max="12806" width="21.7109375" style="23" customWidth="1"/>
    <col min="12807" max="12807" width="31.7109375" style="23" customWidth="1"/>
    <col min="12808" max="12808" width="18.7109375" style="23" customWidth="1"/>
    <col min="12809" max="13056" width="30.5703125" style="23"/>
    <col min="13057" max="13057" width="4.42578125" style="23" customWidth="1"/>
    <col min="13058" max="13058" width="15.28515625" style="23" customWidth="1"/>
    <col min="13059" max="13059" width="23.140625" style="23" customWidth="1"/>
    <col min="13060" max="13060" width="17.85546875" style="23" customWidth="1"/>
    <col min="13061" max="13061" width="35" style="23" customWidth="1"/>
    <col min="13062" max="13062" width="21.7109375" style="23" customWidth="1"/>
    <col min="13063" max="13063" width="31.7109375" style="23" customWidth="1"/>
    <col min="13064" max="13064" width="18.7109375" style="23" customWidth="1"/>
    <col min="13065" max="13312" width="30.5703125" style="23"/>
    <col min="13313" max="13313" width="4.42578125" style="23" customWidth="1"/>
    <col min="13314" max="13314" width="15.28515625" style="23" customWidth="1"/>
    <col min="13315" max="13315" width="23.140625" style="23" customWidth="1"/>
    <col min="13316" max="13316" width="17.85546875" style="23" customWidth="1"/>
    <col min="13317" max="13317" width="35" style="23" customWidth="1"/>
    <col min="13318" max="13318" width="21.7109375" style="23" customWidth="1"/>
    <col min="13319" max="13319" width="31.7109375" style="23" customWidth="1"/>
    <col min="13320" max="13320" width="18.7109375" style="23" customWidth="1"/>
    <col min="13321" max="13568" width="30.5703125" style="23"/>
    <col min="13569" max="13569" width="4.42578125" style="23" customWidth="1"/>
    <col min="13570" max="13570" width="15.28515625" style="23" customWidth="1"/>
    <col min="13571" max="13571" width="23.140625" style="23" customWidth="1"/>
    <col min="13572" max="13572" width="17.85546875" style="23" customWidth="1"/>
    <col min="13573" max="13573" width="35" style="23" customWidth="1"/>
    <col min="13574" max="13574" width="21.7109375" style="23" customWidth="1"/>
    <col min="13575" max="13575" width="31.7109375" style="23" customWidth="1"/>
    <col min="13576" max="13576" width="18.7109375" style="23" customWidth="1"/>
    <col min="13577" max="13824" width="30.5703125" style="23"/>
    <col min="13825" max="13825" width="4.42578125" style="23" customWidth="1"/>
    <col min="13826" max="13826" width="15.28515625" style="23" customWidth="1"/>
    <col min="13827" max="13827" width="23.140625" style="23" customWidth="1"/>
    <col min="13828" max="13828" width="17.85546875" style="23" customWidth="1"/>
    <col min="13829" max="13829" width="35" style="23" customWidth="1"/>
    <col min="13830" max="13830" width="21.7109375" style="23" customWidth="1"/>
    <col min="13831" max="13831" width="31.7109375" style="23" customWidth="1"/>
    <col min="13832" max="13832" width="18.7109375" style="23" customWidth="1"/>
    <col min="13833" max="14080" width="30.5703125" style="23"/>
    <col min="14081" max="14081" width="4.42578125" style="23" customWidth="1"/>
    <col min="14082" max="14082" width="15.28515625" style="23" customWidth="1"/>
    <col min="14083" max="14083" width="23.140625" style="23" customWidth="1"/>
    <col min="14084" max="14084" width="17.85546875" style="23" customWidth="1"/>
    <col min="14085" max="14085" width="35" style="23" customWidth="1"/>
    <col min="14086" max="14086" width="21.7109375" style="23" customWidth="1"/>
    <col min="14087" max="14087" width="31.7109375" style="23" customWidth="1"/>
    <col min="14088" max="14088" width="18.7109375" style="23" customWidth="1"/>
    <col min="14089" max="14336" width="30.5703125" style="23"/>
    <col min="14337" max="14337" width="4.42578125" style="23" customWidth="1"/>
    <col min="14338" max="14338" width="15.28515625" style="23" customWidth="1"/>
    <col min="14339" max="14339" width="23.140625" style="23" customWidth="1"/>
    <col min="14340" max="14340" width="17.85546875" style="23" customWidth="1"/>
    <col min="14341" max="14341" width="35" style="23" customWidth="1"/>
    <col min="14342" max="14342" width="21.7109375" style="23" customWidth="1"/>
    <col min="14343" max="14343" width="31.7109375" style="23" customWidth="1"/>
    <col min="14344" max="14344" width="18.7109375" style="23" customWidth="1"/>
    <col min="14345" max="14592" width="30.5703125" style="23"/>
    <col min="14593" max="14593" width="4.42578125" style="23" customWidth="1"/>
    <col min="14594" max="14594" width="15.28515625" style="23" customWidth="1"/>
    <col min="14595" max="14595" width="23.140625" style="23" customWidth="1"/>
    <col min="14596" max="14596" width="17.85546875" style="23" customWidth="1"/>
    <col min="14597" max="14597" width="35" style="23" customWidth="1"/>
    <col min="14598" max="14598" width="21.7109375" style="23" customWidth="1"/>
    <col min="14599" max="14599" width="31.7109375" style="23" customWidth="1"/>
    <col min="14600" max="14600" width="18.7109375" style="23" customWidth="1"/>
    <col min="14601" max="14848" width="30.5703125" style="23"/>
    <col min="14849" max="14849" width="4.42578125" style="23" customWidth="1"/>
    <col min="14850" max="14850" width="15.28515625" style="23" customWidth="1"/>
    <col min="14851" max="14851" width="23.140625" style="23" customWidth="1"/>
    <col min="14852" max="14852" width="17.85546875" style="23" customWidth="1"/>
    <col min="14853" max="14853" width="35" style="23" customWidth="1"/>
    <col min="14854" max="14854" width="21.7109375" style="23" customWidth="1"/>
    <col min="14855" max="14855" width="31.7109375" style="23" customWidth="1"/>
    <col min="14856" max="14856" width="18.7109375" style="23" customWidth="1"/>
    <col min="14857" max="15104" width="30.5703125" style="23"/>
    <col min="15105" max="15105" width="4.42578125" style="23" customWidth="1"/>
    <col min="15106" max="15106" width="15.28515625" style="23" customWidth="1"/>
    <col min="15107" max="15107" width="23.140625" style="23" customWidth="1"/>
    <col min="15108" max="15108" width="17.85546875" style="23" customWidth="1"/>
    <col min="15109" max="15109" width="35" style="23" customWidth="1"/>
    <col min="15110" max="15110" width="21.7109375" style="23" customWidth="1"/>
    <col min="15111" max="15111" width="31.7109375" style="23" customWidth="1"/>
    <col min="15112" max="15112" width="18.7109375" style="23" customWidth="1"/>
    <col min="15113" max="15360" width="30.5703125" style="23"/>
    <col min="15361" max="15361" width="4.42578125" style="23" customWidth="1"/>
    <col min="15362" max="15362" width="15.28515625" style="23" customWidth="1"/>
    <col min="15363" max="15363" width="23.140625" style="23" customWidth="1"/>
    <col min="15364" max="15364" width="17.85546875" style="23" customWidth="1"/>
    <col min="15365" max="15365" width="35" style="23" customWidth="1"/>
    <col min="15366" max="15366" width="21.7109375" style="23" customWidth="1"/>
    <col min="15367" max="15367" width="31.7109375" style="23" customWidth="1"/>
    <col min="15368" max="15368" width="18.7109375" style="23" customWidth="1"/>
    <col min="15369" max="15616" width="30.5703125" style="23"/>
    <col min="15617" max="15617" width="4.42578125" style="23" customWidth="1"/>
    <col min="15618" max="15618" width="15.28515625" style="23" customWidth="1"/>
    <col min="15619" max="15619" width="23.140625" style="23" customWidth="1"/>
    <col min="15620" max="15620" width="17.85546875" style="23" customWidth="1"/>
    <col min="15621" max="15621" width="35" style="23" customWidth="1"/>
    <col min="15622" max="15622" width="21.7109375" style="23" customWidth="1"/>
    <col min="15623" max="15623" width="31.7109375" style="23" customWidth="1"/>
    <col min="15624" max="15624" width="18.7109375" style="23" customWidth="1"/>
    <col min="15625" max="15872" width="30.5703125" style="23"/>
    <col min="15873" max="15873" width="4.42578125" style="23" customWidth="1"/>
    <col min="15874" max="15874" width="15.28515625" style="23" customWidth="1"/>
    <col min="15875" max="15875" width="23.140625" style="23" customWidth="1"/>
    <col min="15876" max="15876" width="17.85546875" style="23" customWidth="1"/>
    <col min="15877" max="15877" width="35" style="23" customWidth="1"/>
    <col min="15878" max="15878" width="21.7109375" style="23" customWidth="1"/>
    <col min="15879" max="15879" width="31.7109375" style="23" customWidth="1"/>
    <col min="15880" max="15880" width="18.7109375" style="23" customWidth="1"/>
    <col min="15881" max="16128" width="30.5703125" style="23"/>
    <col min="16129" max="16129" width="4.42578125" style="23" customWidth="1"/>
    <col min="16130" max="16130" width="15.28515625" style="23" customWidth="1"/>
    <col min="16131" max="16131" width="23.140625" style="23" customWidth="1"/>
    <col min="16132" max="16132" width="17.85546875" style="23" customWidth="1"/>
    <col min="16133" max="16133" width="35" style="23" customWidth="1"/>
    <col min="16134" max="16134" width="21.7109375" style="23" customWidth="1"/>
    <col min="16135" max="16135" width="31.7109375" style="23" customWidth="1"/>
    <col min="16136" max="16136" width="18.7109375" style="23" customWidth="1"/>
    <col min="16137" max="16384" width="30.5703125" style="23"/>
  </cols>
  <sheetData>
    <row r="1" spans="1:8" ht="14.25" thickTop="1" thickBot="1">
      <c r="A1" s="176" t="s">
        <v>146</v>
      </c>
      <c r="B1" s="177" t="s">
        <v>147</v>
      </c>
      <c r="C1" s="177"/>
      <c r="D1" s="177"/>
      <c r="E1" s="177"/>
      <c r="F1" s="177"/>
      <c r="G1" s="177"/>
      <c r="H1" s="177"/>
    </row>
    <row r="2" spans="1:8" ht="14.25" thickTop="1" thickBot="1">
      <c r="A2" s="176"/>
      <c r="B2" s="177" t="s">
        <v>148</v>
      </c>
      <c r="C2" s="177"/>
      <c r="D2" s="177"/>
      <c r="E2" s="177"/>
      <c r="F2" s="177"/>
      <c r="G2" s="177"/>
      <c r="H2" s="177"/>
    </row>
    <row r="3" spans="1:8" ht="14.25" thickTop="1" thickBot="1">
      <c r="A3" s="176"/>
      <c r="B3" s="94" t="s">
        <v>149</v>
      </c>
      <c r="C3" s="94" t="s">
        <v>150</v>
      </c>
      <c r="D3" s="94" t="s">
        <v>151</v>
      </c>
      <c r="E3" s="94" t="s">
        <v>152</v>
      </c>
      <c r="F3" s="94" t="s">
        <v>153</v>
      </c>
      <c r="G3" s="94" t="s">
        <v>154</v>
      </c>
      <c r="H3" s="94" t="s">
        <v>155</v>
      </c>
    </row>
    <row r="4" spans="1:8" ht="77.25" customHeight="1" thickTop="1" thickBot="1">
      <c r="A4" s="176"/>
      <c r="B4" s="95" t="s">
        <v>156</v>
      </c>
      <c r="C4" s="96" t="s">
        <v>157</v>
      </c>
      <c r="D4" s="96" t="s">
        <v>158</v>
      </c>
      <c r="E4" s="96" t="s">
        <v>159</v>
      </c>
      <c r="F4" s="96" t="s">
        <v>160</v>
      </c>
      <c r="G4" s="96" t="s">
        <v>161</v>
      </c>
      <c r="H4" s="96" t="s">
        <v>162</v>
      </c>
    </row>
    <row r="5" spans="1:8" ht="57.75" customHeight="1" thickTop="1" thickBot="1">
      <c r="A5" s="176"/>
      <c r="B5" s="95" t="s">
        <v>163</v>
      </c>
      <c r="C5" s="96" t="s">
        <v>164</v>
      </c>
      <c r="D5" s="96" t="s">
        <v>165</v>
      </c>
      <c r="E5" s="96" t="s">
        <v>166</v>
      </c>
      <c r="F5" s="96" t="s">
        <v>167</v>
      </c>
      <c r="G5" s="96" t="s">
        <v>168</v>
      </c>
      <c r="H5" s="96" t="s">
        <v>169</v>
      </c>
    </row>
    <row r="6" spans="1:8" ht="78" customHeight="1" thickTop="1" thickBot="1">
      <c r="A6" s="176"/>
      <c r="B6" s="95" t="s">
        <v>170</v>
      </c>
      <c r="C6" s="96" t="s">
        <v>171</v>
      </c>
      <c r="D6" s="96" t="s">
        <v>172</v>
      </c>
      <c r="E6" s="96" t="s">
        <v>173</v>
      </c>
      <c r="F6" s="96" t="s">
        <v>174</v>
      </c>
      <c r="G6" s="96" t="s">
        <v>175</v>
      </c>
      <c r="H6" s="96" t="s">
        <v>176</v>
      </c>
    </row>
    <row r="7" spans="1:8" ht="62.25" customHeight="1" thickTop="1" thickBot="1">
      <c r="A7" s="176"/>
      <c r="B7" s="95" t="s">
        <v>177</v>
      </c>
      <c r="C7" s="96" t="s">
        <v>178</v>
      </c>
      <c r="D7" s="96" t="s">
        <v>179</v>
      </c>
      <c r="E7" s="96" t="s">
        <v>180</v>
      </c>
      <c r="F7" s="96" t="s">
        <v>181</v>
      </c>
      <c r="G7" s="96" t="s">
        <v>182</v>
      </c>
      <c r="H7" s="96" t="s">
        <v>183</v>
      </c>
    </row>
    <row r="8" spans="1:8" ht="91.5" customHeight="1" thickTop="1" thickBot="1">
      <c r="A8" s="176"/>
      <c r="B8" s="95" t="s">
        <v>184</v>
      </c>
      <c r="C8" s="96" t="s">
        <v>185</v>
      </c>
      <c r="D8" s="96" t="s">
        <v>186</v>
      </c>
      <c r="E8" s="96" t="s">
        <v>187</v>
      </c>
      <c r="F8" s="96"/>
      <c r="G8" s="96" t="s">
        <v>188</v>
      </c>
      <c r="H8" s="96" t="s">
        <v>189</v>
      </c>
    </row>
    <row r="9" spans="1:8" ht="47.25" customHeight="1" thickTop="1" thickBot="1">
      <c r="A9" s="176"/>
      <c r="B9" s="95" t="s">
        <v>190</v>
      </c>
      <c r="C9" s="96" t="s">
        <v>191</v>
      </c>
      <c r="D9" s="96" t="s">
        <v>192</v>
      </c>
      <c r="E9" s="96" t="s">
        <v>193</v>
      </c>
      <c r="F9" s="96"/>
      <c r="G9" s="96" t="s">
        <v>194</v>
      </c>
      <c r="H9" s="96" t="s">
        <v>195</v>
      </c>
    </row>
    <row r="10" spans="1:8" ht="72" customHeight="1" thickTop="1" thickBot="1">
      <c r="A10" s="176"/>
      <c r="B10" s="95" t="s">
        <v>196</v>
      </c>
      <c r="C10" s="96" t="s">
        <v>197</v>
      </c>
      <c r="D10" s="96"/>
      <c r="E10" s="96"/>
      <c r="F10" s="96"/>
      <c r="G10" s="96" t="s">
        <v>198</v>
      </c>
      <c r="H10" s="97"/>
    </row>
    <row r="11" spans="1:8" ht="27" thickTop="1" thickBot="1">
      <c r="A11" s="176"/>
      <c r="B11" s="95" t="s">
        <v>199</v>
      </c>
      <c r="C11" s="96"/>
      <c r="D11" s="96"/>
      <c r="E11" s="96"/>
      <c r="F11" s="96"/>
      <c r="G11" s="96" t="s">
        <v>200</v>
      </c>
      <c r="H11" s="97"/>
    </row>
    <row r="12" spans="1:8" ht="38.25" customHeight="1" thickTop="1" thickBot="1">
      <c r="A12" s="177" t="s">
        <v>201</v>
      </c>
      <c r="B12" s="177"/>
      <c r="C12" s="177"/>
      <c r="D12" s="177"/>
      <c r="E12" s="177"/>
      <c r="F12" s="177"/>
      <c r="G12" s="177"/>
      <c r="H12" s="177"/>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C1553-E0AB-494D-B88C-4230FAAFA5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2025-12-11T20:30:36Z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