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arl.positiva7\OneDrive - Secretaria Distrital de Gobierno\Documentos\SDG\Matrices de peligros 2025\"/>
    </mc:Choice>
  </mc:AlternateContent>
  <bookViews>
    <workbookView xWindow="0" yWindow="0" windowWidth="25125" windowHeight="12210"/>
  </bookViews>
  <sheets>
    <sheet name="FORMATO" sheetId="1" r:id="rId1"/>
    <sheet name="Instrucciones T - Calificacion" sheetId="2" r:id="rId2"/>
    <sheet name="Tabla de peligros" sheetId="3" r:id="rId3"/>
    <sheet name="AREAS ALSC" sheetId="4" r:id="rId4"/>
  </sheets>
  <definedNames>
    <definedName name="_xlnm.Print_Area" localSheetId="0">FORMATO!$A$1:$AE$75</definedName>
    <definedName name="NC">#REF!</definedName>
    <definedName name="ND">#REF!</definedName>
    <definedName name="NE">#REF!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73" i="1" l="1"/>
  <c r="P73" i="1" s="1"/>
  <c r="O74" i="1"/>
  <c r="P74" i="1" s="1"/>
  <c r="O75" i="1"/>
  <c r="R75" i="1" s="1"/>
  <c r="S75" i="1" s="1"/>
  <c r="T75" i="1" s="1"/>
  <c r="P75" i="1" l="1"/>
  <c r="R73" i="1"/>
  <c r="S73" i="1" s="1"/>
  <c r="T73" i="1" s="1"/>
  <c r="R74" i="1"/>
  <c r="S74" i="1" s="1"/>
  <c r="T74" i="1" s="1"/>
  <c r="O69" i="1"/>
  <c r="P69" i="1"/>
  <c r="R69" i="1"/>
  <c r="S69" i="1"/>
  <c r="T69" i="1" s="1"/>
  <c r="O70" i="1"/>
  <c r="P70" i="1"/>
  <c r="R70" i="1"/>
  <c r="S70" i="1"/>
  <c r="T70" i="1" s="1"/>
  <c r="O71" i="1"/>
  <c r="P71" i="1" s="1"/>
  <c r="O72" i="1"/>
  <c r="P72" i="1" s="1"/>
  <c r="R72" i="1"/>
  <c r="S72" i="1"/>
  <c r="T72" i="1" s="1"/>
  <c r="O68" i="1"/>
  <c r="R68" i="1" s="1"/>
  <c r="S68" i="1" s="1"/>
  <c r="T68" i="1" s="1"/>
  <c r="O66" i="1"/>
  <c r="R66" i="1" s="1"/>
  <c r="O67" i="1"/>
  <c r="R67" i="1" s="1"/>
  <c r="S67" i="1" s="1"/>
  <c r="T67" i="1" s="1"/>
  <c r="O65" i="1"/>
  <c r="R65" i="1" s="1"/>
  <c r="S65" i="1" s="1"/>
  <c r="T65" i="1" s="1"/>
  <c r="P65" i="1"/>
  <c r="O60" i="1"/>
  <c r="R60" i="1" s="1"/>
  <c r="S60" i="1" s="1"/>
  <c r="T60" i="1" s="1"/>
  <c r="O61" i="1"/>
  <c r="R61" i="1" s="1"/>
  <c r="S61" i="1" s="1"/>
  <c r="T61" i="1" s="1"/>
  <c r="O53" i="1"/>
  <c r="P53" i="1" s="1"/>
  <c r="O52" i="1"/>
  <c r="R52" i="1" s="1"/>
  <c r="S52" i="1" s="1"/>
  <c r="T52" i="1" s="1"/>
  <c r="O51" i="1"/>
  <c r="R51" i="1" s="1"/>
  <c r="S51" i="1" s="1"/>
  <c r="T51" i="1" s="1"/>
  <c r="O46" i="1"/>
  <c r="R46" i="1" s="1"/>
  <c r="S46" i="1" s="1"/>
  <c r="T46" i="1" s="1"/>
  <c r="O45" i="1"/>
  <c r="P45" i="1" s="1"/>
  <c r="R71" i="1" l="1"/>
  <c r="S71" i="1" s="1"/>
  <c r="T71" i="1" s="1"/>
  <c r="P67" i="1"/>
  <c r="P66" i="1"/>
  <c r="P68" i="1"/>
  <c r="P61" i="1"/>
  <c r="P60" i="1"/>
  <c r="R45" i="1"/>
  <c r="S45" i="1" s="1"/>
  <c r="T45" i="1" s="1"/>
  <c r="P51" i="1"/>
  <c r="P52" i="1"/>
  <c r="P46" i="1"/>
  <c r="O36" i="1"/>
  <c r="R36" i="1" s="1"/>
  <c r="O31" i="1"/>
  <c r="R31" i="1" s="1"/>
  <c r="S31" i="1" s="1"/>
  <c r="T31" i="1" s="1"/>
  <c r="O40" i="1"/>
  <c r="P40" i="1" s="1"/>
  <c r="O39" i="1"/>
  <c r="P39" i="1" s="1"/>
  <c r="O38" i="1"/>
  <c r="P38" i="1" s="1"/>
  <c r="O41" i="1"/>
  <c r="O42" i="1"/>
  <c r="O37" i="1"/>
  <c r="P37" i="1" s="1"/>
  <c r="O18" i="1"/>
  <c r="P18" i="1" s="1"/>
  <c r="O27" i="1"/>
  <c r="P27" i="1" s="1"/>
  <c r="O26" i="1"/>
  <c r="P26" i="1" s="1"/>
  <c r="O9" i="1"/>
  <c r="P9" i="1" s="1"/>
  <c r="O25" i="1"/>
  <c r="P25" i="1"/>
  <c r="O24" i="1"/>
  <c r="P24" i="1" s="1"/>
  <c r="R24" i="1"/>
  <c r="R22" i="1"/>
  <c r="R37" i="1" l="1"/>
  <c r="S37" i="1" s="1"/>
  <c r="T37" i="1" s="1"/>
  <c r="P36" i="1"/>
  <c r="P31" i="1"/>
  <c r="R39" i="1"/>
  <c r="S39" i="1" s="1"/>
  <c r="T39" i="1" s="1"/>
  <c r="R40" i="1"/>
  <c r="S40" i="1" s="1"/>
  <c r="T40" i="1" s="1"/>
  <c r="R18" i="1"/>
  <c r="S18" i="1" s="1"/>
  <c r="T18" i="1" s="1"/>
  <c r="O28" i="1"/>
  <c r="R28" i="1" s="1"/>
  <c r="S28" i="1" s="1"/>
  <c r="T28" i="1" s="1"/>
  <c r="O29" i="1"/>
  <c r="R29" i="1" s="1"/>
  <c r="S29" i="1" s="1"/>
  <c r="T29" i="1" s="1"/>
  <c r="P29" i="1" l="1"/>
  <c r="P28" i="1"/>
  <c r="O20" i="1"/>
  <c r="P20" i="1" s="1"/>
  <c r="X9" i="1"/>
  <c r="O19" i="1"/>
  <c r="P19" i="1" s="1"/>
  <c r="R20" i="1" l="1"/>
  <c r="S20" i="1" s="1"/>
  <c r="T20" i="1" s="1"/>
  <c r="R19" i="1"/>
  <c r="S19" i="1" s="1"/>
  <c r="T19" i="1" s="1"/>
  <c r="S66" i="1" l="1"/>
  <c r="T66" i="1" s="1"/>
  <c r="O63" i="1"/>
  <c r="P63" i="1" s="1"/>
  <c r="O64" i="1"/>
  <c r="P64" i="1" s="1"/>
  <c r="O62" i="1"/>
  <c r="R62" i="1" s="1"/>
  <c r="S62" i="1" s="1"/>
  <c r="T62" i="1" s="1"/>
  <c r="O49" i="1"/>
  <c r="P49" i="1" s="1"/>
  <c r="O48" i="1"/>
  <c r="P48" i="1" s="1"/>
  <c r="O47" i="1"/>
  <c r="P47" i="1" s="1"/>
  <c r="P57" i="1"/>
  <c r="P58" i="1"/>
  <c r="O54" i="1"/>
  <c r="P54" i="1" s="1"/>
  <c r="O55" i="1"/>
  <c r="O56" i="1"/>
  <c r="P56" i="1" s="1"/>
  <c r="O57" i="1"/>
  <c r="R57" i="1" s="1"/>
  <c r="S57" i="1" s="1"/>
  <c r="T57" i="1" s="1"/>
  <c r="O58" i="1"/>
  <c r="R58" i="1" s="1"/>
  <c r="S58" i="1" s="1"/>
  <c r="T58" i="1" s="1"/>
  <c r="O59" i="1"/>
  <c r="R59" i="1" s="1"/>
  <c r="S59" i="1" s="1"/>
  <c r="T59" i="1" s="1"/>
  <c r="O50" i="1"/>
  <c r="P50" i="1" s="1"/>
  <c r="R49" i="1" l="1"/>
  <c r="S49" i="1" s="1"/>
  <c r="T49" i="1" s="1"/>
  <c r="P55" i="1"/>
  <c r="R55" i="1"/>
  <c r="S55" i="1" s="1"/>
  <c r="P62" i="1"/>
  <c r="P59" i="1"/>
  <c r="R63" i="1"/>
  <c r="S63" i="1" s="1"/>
  <c r="T63" i="1" s="1"/>
  <c r="R64" i="1"/>
  <c r="S64" i="1" s="1"/>
  <c r="T64" i="1" s="1"/>
  <c r="R50" i="1"/>
  <c r="S50" i="1" s="1"/>
  <c r="T50" i="1" s="1"/>
  <c r="R47" i="1"/>
  <c r="S47" i="1" s="1"/>
  <c r="T47" i="1" s="1"/>
  <c r="R48" i="1"/>
  <c r="S48" i="1" s="1"/>
  <c r="T48" i="1" s="1"/>
  <c r="T55" i="1"/>
  <c r="R53" i="1"/>
  <c r="S53" i="1" s="1"/>
  <c r="T53" i="1" s="1"/>
  <c r="R56" i="1"/>
  <c r="S56" i="1" s="1"/>
  <c r="T56" i="1" s="1"/>
  <c r="R54" i="1"/>
  <c r="S54" i="1" s="1"/>
  <c r="T54" i="1" s="1"/>
  <c r="R41" i="1" l="1"/>
  <c r="S41" i="1" s="1"/>
  <c r="T41" i="1" s="1"/>
  <c r="R42" i="1"/>
  <c r="S42" i="1" s="1"/>
  <c r="T42" i="1" s="1"/>
  <c r="O43" i="1"/>
  <c r="R43" i="1" s="1"/>
  <c r="S43" i="1" s="1"/>
  <c r="T43" i="1" s="1"/>
  <c r="O44" i="1"/>
  <c r="R44" i="1" l="1"/>
  <c r="P44" i="1"/>
  <c r="P42" i="1"/>
  <c r="P43" i="1"/>
  <c r="P41" i="1"/>
  <c r="S44" i="1" l="1"/>
  <c r="T44" i="1" s="1"/>
  <c r="O30" i="1"/>
  <c r="R30" i="1" s="1"/>
  <c r="S30" i="1" s="1"/>
  <c r="T30" i="1" s="1"/>
  <c r="O32" i="1"/>
  <c r="O33" i="1"/>
  <c r="R33" i="1" s="1"/>
  <c r="S33" i="1" s="1"/>
  <c r="T33" i="1" s="1"/>
  <c r="O34" i="1"/>
  <c r="R34" i="1" s="1"/>
  <c r="S34" i="1" s="1"/>
  <c r="T34" i="1" s="1"/>
  <c r="O35" i="1"/>
  <c r="P35" i="1" s="1"/>
  <c r="S36" i="1"/>
  <c r="T36" i="1" s="1"/>
  <c r="P30" i="1" l="1"/>
  <c r="P32" i="1"/>
  <c r="R32" i="1"/>
  <c r="P34" i="1"/>
  <c r="P33" i="1"/>
  <c r="R38" i="1"/>
  <c r="S38" i="1" s="1"/>
  <c r="T38" i="1" s="1"/>
  <c r="R35" i="1"/>
  <c r="S35" i="1" s="1"/>
  <c r="T35" i="1" s="1"/>
  <c r="S32" i="1"/>
  <c r="T32" i="1" s="1"/>
  <c r="R27" i="1" l="1"/>
  <c r="S27" i="1" s="1"/>
  <c r="T27" i="1" s="1"/>
  <c r="R21" i="1"/>
  <c r="O23" i="1" l="1"/>
  <c r="P23" i="1" s="1"/>
  <c r="O22" i="1"/>
  <c r="P22" i="1" s="1"/>
  <c r="O21" i="1"/>
  <c r="P21" i="1" s="1"/>
  <c r="R25" i="1"/>
  <c r="O16" i="1"/>
  <c r="O13" i="1"/>
  <c r="R9" i="1"/>
  <c r="O10" i="1"/>
  <c r="R10" i="1" s="1"/>
  <c r="S10" i="1" s="1"/>
  <c r="O11" i="1"/>
  <c r="P16" i="1" l="1"/>
  <c r="R16" i="1"/>
  <c r="R11" i="1"/>
  <c r="S11" i="1" s="1"/>
  <c r="S16" i="1" l="1"/>
  <c r="T16" i="1" s="1"/>
  <c r="X26" i="1"/>
  <c r="X25" i="1"/>
  <c r="S25" i="1"/>
  <c r="T25" i="1" s="1"/>
  <c r="X24" i="1"/>
  <c r="S24" i="1"/>
  <c r="T24" i="1" s="1"/>
  <c r="X23" i="1"/>
  <c r="R23" i="1"/>
  <c r="S23" i="1" s="1"/>
  <c r="T23" i="1" s="1"/>
  <c r="X22" i="1"/>
  <c r="S22" i="1"/>
  <c r="T22" i="1" s="1"/>
  <c r="X21" i="1"/>
  <c r="O17" i="1"/>
  <c r="O15" i="1"/>
  <c r="O14" i="1"/>
  <c r="P14" i="1" s="1"/>
  <c r="R13" i="1"/>
  <c r="O12" i="1"/>
  <c r="R12" i="1" s="1"/>
  <c r="P11" i="1"/>
  <c r="T11" i="1"/>
  <c r="P10" i="1"/>
  <c r="T10" i="1"/>
  <c r="S9" i="1"/>
  <c r="T9" i="1" s="1"/>
  <c r="S12" i="1" l="1"/>
  <c r="T12" i="1" s="1"/>
  <c r="S13" i="1"/>
  <c r="T13" i="1" s="1"/>
  <c r="R26" i="1"/>
  <c r="S26" i="1" s="1"/>
  <c r="T26" i="1" s="1"/>
  <c r="R15" i="1"/>
  <c r="R17" i="1"/>
  <c r="S17" i="1" s="1"/>
  <c r="T17" i="1" s="1"/>
  <c r="S21" i="1"/>
  <c r="T21" i="1" s="1"/>
  <c r="R14" i="1"/>
  <c r="P12" i="1"/>
  <c r="P15" i="1"/>
  <c r="P13" i="1"/>
  <c r="P17" i="1"/>
  <c r="S14" i="1" l="1"/>
  <c r="T14" i="1" s="1"/>
  <c r="S15" i="1"/>
  <c r="T15" i="1" s="1"/>
</calcChain>
</file>

<file path=xl/sharedStrings.xml><?xml version="1.0" encoding="utf-8"?>
<sst xmlns="http://schemas.openxmlformats.org/spreadsheetml/2006/main" count="1252" uniqueCount="728">
  <si>
    <t>Sede</t>
  </si>
  <si>
    <t>Zona/Lugar</t>
  </si>
  <si>
    <t>Actividades</t>
  </si>
  <si>
    <t>Tareas</t>
  </si>
  <si>
    <t>Rutinario (Sí o No)</t>
  </si>
  <si>
    <t>Peligro</t>
  </si>
  <si>
    <t>Efectos posibles</t>
  </si>
  <si>
    <t>Controles existentes</t>
  </si>
  <si>
    <t>Evaluación del riesgo</t>
  </si>
  <si>
    <t>Valoración del riesgo</t>
  </si>
  <si>
    <t>Criterios para establecer controles</t>
  </si>
  <si>
    <t>Medidas de intervención</t>
  </si>
  <si>
    <t>Descripción</t>
  </si>
  <si>
    <t>Clasificación</t>
  </si>
  <si>
    <t>Clasificación (especifica)</t>
  </si>
  <si>
    <t>Fuente</t>
  </si>
  <si>
    <t>Medio</t>
  </si>
  <si>
    <t>Individuo</t>
  </si>
  <si>
    <t>Nivel de deficiencia</t>
  </si>
  <si>
    <t>Nivel de exposición</t>
  </si>
  <si>
    <t>Nivel de probabilidad (ND x NE)</t>
  </si>
  <si>
    <t>Interpretación del nivel de probabilidad</t>
  </si>
  <si>
    <t>Nivel de consecuencia</t>
  </si>
  <si>
    <t>Nivel de Riesgo (NR) e intervención</t>
  </si>
  <si>
    <t>Interpretación del NR</t>
  </si>
  <si>
    <t>Aceptabilidad del Riesgo</t>
  </si>
  <si>
    <t>N° expuestos</t>
  </si>
  <si>
    <t>Peor consecuencia</t>
  </si>
  <si>
    <t>Existe requisito legal específico (Sí o No)</t>
  </si>
  <si>
    <t>Eliminación</t>
  </si>
  <si>
    <t>Sustitución</t>
  </si>
  <si>
    <t>Controles de ingeniería</t>
  </si>
  <si>
    <t>Controles administrativos, señalización, advertencia</t>
  </si>
  <si>
    <t>Equipos/Elementos de protección personal</t>
  </si>
  <si>
    <t>Contratistas</t>
  </si>
  <si>
    <t>Planta</t>
  </si>
  <si>
    <t>Outsourcing</t>
  </si>
  <si>
    <t>Total expuestos</t>
  </si>
  <si>
    <t>Tablas de Calificación del Riesgo (GTC 45 Vs. 2012)</t>
  </si>
  <si>
    <t>Tabla 1. Determinación de nivel de deficiencia</t>
  </si>
  <si>
    <t>Nivel de Deficiencia (ND)</t>
  </si>
  <si>
    <t>Valor de ND</t>
  </si>
  <si>
    <t>Significado</t>
  </si>
  <si>
    <t>Muy Alto (MA)</t>
  </si>
  <si>
    <t>Se ha(n) detectado peligro(s) que determina(n) como posible la generación de incidentes o consecuencias muy significativas, o la eficacia del conjunto de medidas preventivas existentes respecto al riesgo es nula o no existe, o ambos</t>
  </si>
  <si>
    <t>Alto (A)</t>
  </si>
  <si>
    <t>Se ha(n) detectado algún(os) peligro(s) que pueden dar lugar a consecuencias significativa(s), o la eficacia del conjunto de medidas preventivas existentes es baja, o ambos.</t>
  </si>
  <si>
    <t>Medio (M)</t>
  </si>
  <si>
    <t>Se han detectado peligros que pueden dar lugar a consecuencias poco significativas o de menor importancia, o la eficacia del conjunto de medidas preventivas existentes es moderada, o ambos</t>
  </si>
  <si>
    <t>Bajo (B)</t>
  </si>
  <si>
    <t>No se detecta consecuencia alguna, o la eficacia del conjunto de medidas preventivas existentes es alta, o ambos. El riesgo está controlado.</t>
  </si>
  <si>
    <t>Tabla 2. Determinación de nivel de exposición</t>
  </si>
  <si>
    <t>Tabla 3. Determinación de nivel de probabilidad</t>
  </si>
  <si>
    <t>Nivel de Exposición  (NE)</t>
  </si>
  <si>
    <t>Valor de NE</t>
  </si>
  <si>
    <t>Niveles de Probabilidad (NP)
NP = ND x NE</t>
  </si>
  <si>
    <t>Nivel de Exposición (NE)</t>
  </si>
  <si>
    <t>Continua (EC)</t>
  </si>
  <si>
    <t>La situación de exposición se presenta sin interrupción o varias veces con tiempo prolongado durante la jornada laboral.</t>
  </si>
  <si>
    <t>Frecuente (EF)</t>
  </si>
  <si>
    <t>La situación de exposición se presenta varias veces durante la jornada laboral por tiempos cortos.</t>
  </si>
  <si>
    <t>MA - 40</t>
  </si>
  <si>
    <t>MA - 30</t>
  </si>
  <si>
    <t>A - 20</t>
  </si>
  <si>
    <t>A - 10</t>
  </si>
  <si>
    <t>Ocasional (EO)</t>
  </si>
  <si>
    <t>La situación de exposición se presenta alguna vez durante la jornada laboral y por un periodo de tiempo corto.</t>
  </si>
  <si>
    <t>MA - 24</t>
  </si>
  <si>
    <t>A - 18</t>
  </si>
  <si>
    <t>A - 12</t>
  </si>
  <si>
    <t>M - 6</t>
  </si>
  <si>
    <t>Esporádica (EE)</t>
  </si>
  <si>
    <t>La situación de exposición se presenta de manera eventual.</t>
  </si>
  <si>
    <t>M - 8</t>
  </si>
  <si>
    <t>B - 4</t>
  </si>
  <si>
    <t>B - 2</t>
  </si>
  <si>
    <t>Ver interpretación en Tabla 4</t>
  </si>
  <si>
    <t>Tabla 4. Significado de los diferentes niveles de probabilidad</t>
  </si>
  <si>
    <t>Nivel de Probabilidad (NP)</t>
  </si>
  <si>
    <t>Valor de NP</t>
  </si>
  <si>
    <t>Entre 40 y 24</t>
  </si>
  <si>
    <t>Situacion deficiente con exposicion continua, o muy deficiente con exposicion frecuente. Normalmente la materializacion del riesgo ocurre con frecuencia.</t>
  </si>
  <si>
    <t>Entre 20 y 10</t>
  </si>
  <si>
    <t>Situacion deficiente con exposicion frecuente u ocasional, o bien situacion muy deficiente con exposicion ocasional o esporadica. La materializacion del riesgo es posible que suceda varias veces en la vida laboral.</t>
  </si>
  <si>
    <t>Entre 8 y 6</t>
  </si>
  <si>
    <t>Situacion deficiente con exposicion esporadica, o bien situacion mejorable con exposicion continuada o frecuente. Es posible que suceda el daño alguna vez.</t>
  </si>
  <si>
    <t>Entre 4 y 2</t>
  </si>
  <si>
    <t>Situacion mejorable con exposicion ocasional o esporadica, o situacion sin anomalia destacable con cualquier nivel de exposicion. No es esperable que se materialice el riesgo, aunque puede ser concebible.</t>
  </si>
  <si>
    <t>Tabla 6. Determinación de nivel de Riesgo</t>
  </si>
  <si>
    <t>Tabla 5. Determinacion de Nivel de Consecuencias</t>
  </si>
  <si>
    <t>Niveles de Riesgo (NR)
NR = NP x NC</t>
  </si>
  <si>
    <t>Nivel de Consecuencias (NC)</t>
  </si>
  <si>
    <t>Valor de NC</t>
  </si>
  <si>
    <t>40-24</t>
  </si>
  <si>
    <t>20-10</t>
  </si>
  <si>
    <t>8-6</t>
  </si>
  <si>
    <t>4-2</t>
  </si>
  <si>
    <t>Mortal o Catastrofico (M)</t>
  </si>
  <si>
    <t>Muerte(s)</t>
  </si>
  <si>
    <t>I
4000-2400</t>
  </si>
  <si>
    <t>I
2000-1000</t>
  </si>
  <si>
    <t>I
800-600</t>
  </si>
  <si>
    <t>II
400-200</t>
  </si>
  <si>
    <t>Muy grave (MG)</t>
  </si>
  <si>
    <t>Lesiones o enfermedades graves irreparables (Incapacidad permamente parcial o invalidez).</t>
  </si>
  <si>
    <t>I
2400-1440</t>
  </si>
  <si>
    <t>I
1200-600</t>
  </si>
  <si>
    <t>II
480-360</t>
  </si>
  <si>
    <t>II 240
                       III120</t>
  </si>
  <si>
    <t>Grave (G)</t>
  </si>
  <si>
    <t>Lesiones o enfermedades con incapacidad laboral temporal (ILT).</t>
  </si>
  <si>
    <t>I
1000-600</t>
  </si>
  <si>
    <t>II
500-250</t>
  </si>
  <si>
    <t>II
200-150</t>
  </si>
  <si>
    <t>III
100-50</t>
  </si>
  <si>
    <t>Leve (L)</t>
  </si>
  <si>
    <t>Lesiones o enfermedades que no requieren incapacidad.</t>
  </si>
  <si>
    <t>I
400-240</t>
  </si>
  <si>
    <t>II 200
                      III 100</t>
  </si>
  <si>
    <t>III
80-60</t>
  </si>
  <si>
    <t>III 40
                        IV 20</t>
  </si>
  <si>
    <t>Para valorar la consecuencia, tenga en cuenta la consecuencia directa mas grave que se puede presentar en la actividad valorada.</t>
  </si>
  <si>
    <t>Ver interpretación en Tabla 7</t>
  </si>
  <si>
    <t>Tabla 7. Significado del nivel del Riesgo (NR)</t>
  </si>
  <si>
    <t>Nivel de Riesgo (NR)</t>
  </si>
  <si>
    <t>Valor de NR</t>
  </si>
  <si>
    <t>I</t>
  </si>
  <si>
    <t>4000 - 600</t>
  </si>
  <si>
    <t>Situacion critica. Suspender actividades hasta que el riesgo este bajo control. Intervencion urgente.</t>
  </si>
  <si>
    <t>II</t>
  </si>
  <si>
    <t>500 - 150</t>
  </si>
  <si>
    <t>Corregir y adoptar medidas de control inmediato</t>
  </si>
  <si>
    <t>III</t>
  </si>
  <si>
    <t>120 - 40</t>
  </si>
  <si>
    <t>Mejorar si es posible. Seria conveniente justificar la intervencion y su rentabilidad.</t>
  </si>
  <si>
    <t>IV</t>
  </si>
  <si>
    <t>Mantener las medidas de control existentes, pero se deberian considerar soluciones o mejoras y se deben hacer comprobaciones periodicas para asegurar que el riesgo aun es aceptable.</t>
  </si>
  <si>
    <t>Tabla 8. Aceptabilidad del Riesgo</t>
  </si>
  <si>
    <t>No Aceptable</t>
  </si>
  <si>
    <t>Situación critica, correción urgente</t>
  </si>
  <si>
    <t>No Aceptable o  Aceptable con control especifico</t>
  </si>
  <si>
    <t>Corregir o adoptar medidas de control</t>
  </si>
  <si>
    <t>Mejorable</t>
  </si>
  <si>
    <t>Mejorar el control existente</t>
  </si>
  <si>
    <t>Aceptable</t>
  </si>
  <si>
    <t>No intervenir, salvo que un analisis mas preciso lo justifique</t>
  </si>
  <si>
    <t xml:space="preserve">DESCRIPCIÓN </t>
  </si>
  <si>
    <t>Tabla de Peligros</t>
  </si>
  <si>
    <t>Clasificacion</t>
  </si>
  <si>
    <t>Biológico</t>
  </si>
  <si>
    <t>Físico</t>
  </si>
  <si>
    <t>Químico</t>
  </si>
  <si>
    <t>Psicosocial</t>
  </si>
  <si>
    <t>Biomecánicos</t>
  </si>
  <si>
    <t>Condiciones de Seguridad</t>
  </si>
  <si>
    <t>Fenómenos Naturales</t>
  </si>
  <si>
    <t>Virus</t>
  </si>
  <si>
    <t>Ruido (de impacto, intermitente y continuo)</t>
  </si>
  <si>
    <t>Polvos orgánicos inorgánicos</t>
  </si>
  <si>
    <t>Gestión organizacional (estilo de mando, pago, contratación, participación, inducción y capacitación, bienestar social, evaluación del desempeño, manejo de cambios.</t>
  </si>
  <si>
    <t>Posturas (prolongada, mantenida, forzada, antigravitacional).</t>
  </si>
  <si>
    <t>Mecánico (elementos o partes de máquinas, herramientas, equipos, piezas a trabajar, materiales proyectados sólidos o fluídos).</t>
  </si>
  <si>
    <t>Sismo</t>
  </si>
  <si>
    <t>Bacterias</t>
  </si>
  <si>
    <t>Iluminación (luz visible por exceso o deficiencia)</t>
  </si>
  <si>
    <t>Fibras</t>
  </si>
  <si>
    <t>Características de la organización del trabajo (comunicación, tecnología, organización del trabajo, demandas cualitativas y cuantitativas de la labor).</t>
  </si>
  <si>
    <t>Esfuerzo.</t>
  </si>
  <si>
    <t>Eléctrico (alta y baja tensión, estática).</t>
  </si>
  <si>
    <t>Terremoto</t>
  </si>
  <si>
    <t>Hongos</t>
  </si>
  <si>
    <t>Vibración (cuerpo entero, segmentada)</t>
  </si>
  <si>
    <t>Líquidos (nieblas y rocíos)</t>
  </si>
  <si>
    <t>Características del grupo social de trabajo (relaciones, cohesión, calidad de interacciones, trabajo en equipo).</t>
  </si>
  <si>
    <t>Movimiento repetitivo.</t>
  </si>
  <si>
    <t xml:space="preserve">Locativo (sistemas y medios de almacenamiento), superficies de trabajo (irregulares, deslizantes con diferencia del nivel), condiciones de orden  y aseo, ( caídas de objeto). </t>
  </si>
  <si>
    <t>Vendaval</t>
  </si>
  <si>
    <t>Ricketsias</t>
  </si>
  <si>
    <t>Temperaturas extremas (calor y frio)</t>
  </si>
  <si>
    <t>Gases y vapores</t>
  </si>
  <si>
    <t>Condiciones de la tarea (carga mental, contenido de la tarea, demandas emocionales, sistemas de control, definición de roles, monotonía, etc).</t>
  </si>
  <si>
    <t>Manipulación manual de cargas.</t>
  </si>
  <si>
    <t>Tecnológico (explosión, fuga, derrame, incendio).</t>
  </si>
  <si>
    <t>Inundación</t>
  </si>
  <si>
    <t>Parásitos</t>
  </si>
  <si>
    <t>Presión atmosférica (normal y ajustada)</t>
  </si>
  <si>
    <t>Humos metálicos no metálicos</t>
  </si>
  <si>
    <t>Interfase persona - tarea (conocimientos, habilidades en relación con la demanda de la tarea, iniciativa, autonomía y reconocimiento, identificación de la persona con la tarea y la organización).</t>
  </si>
  <si>
    <t>Accidentes de tránsito.</t>
  </si>
  <si>
    <t>Derrumbe</t>
  </si>
  <si>
    <t>Picaduras</t>
  </si>
  <si>
    <t>Radiaciones ionizantes (rayos x, gama, beta y alfa)</t>
  </si>
  <si>
    <t>Material partículado</t>
  </si>
  <si>
    <t>Jornada de trabajo (pausas, trabajo nocturno, rotación, horas extras, descansos).</t>
  </si>
  <si>
    <t>Públicos (robos, atracos, asaltos, atentados, de orden público, etc).</t>
  </si>
  <si>
    <t>Precipitaciones, (lluvias, granizadas, heladas)</t>
  </si>
  <si>
    <t>Mordeduras</t>
  </si>
  <si>
    <t>Radiaciones  no ionizantes (laser, ultravioleta infrarroja, radiofrecuencia, microondas)</t>
  </si>
  <si>
    <t>Trabajo en alturas.</t>
  </si>
  <si>
    <t>Fluidos o Excrementos</t>
  </si>
  <si>
    <t>Espacios confinados.</t>
  </si>
  <si>
    <t>* Tener en cuenta únicamente los peligros de fenómenos naturales que afectan  la seguridad y bienestar de las personas en el desarrollo de una actividad. En el Plan de Emergencia de cada empresa, se considerarán todos los fenómenos naturales que pudieran afectarla.</t>
  </si>
  <si>
    <t>MATRIZ DE IDENTIFICACIÓN DE RIESGOS Y PELIGROS</t>
  </si>
  <si>
    <t>Código: GCO-GTH -F010
Versión: 03
Vigencia: 21 de junio de 2024 
Caso HOLA: 53177</t>
  </si>
  <si>
    <t xml:space="preserve">Nombre profesional SST del Nivel Central / Referente SST Alcaldía Local: Alba Milena Rojas Avila </t>
  </si>
  <si>
    <t>CAMINA SEGURA</t>
  </si>
  <si>
    <t>MAS OPORTUNIDADES</t>
  </si>
  <si>
    <t xml:space="preserve">TERRITORIO SOCIAL </t>
  </si>
  <si>
    <t xml:space="preserve">MAS TERRITORIO </t>
  </si>
  <si>
    <t>INFRAESTRUCTURA</t>
  </si>
  <si>
    <t xml:space="preserve">Tejido Social </t>
  </si>
  <si>
    <t xml:space="preserve">Territorio confiable </t>
  </si>
  <si>
    <t xml:space="preserve">Educación </t>
  </si>
  <si>
    <t xml:space="preserve">Deportes </t>
  </si>
  <si>
    <t>Cultura</t>
  </si>
  <si>
    <t>productividad</t>
  </si>
  <si>
    <t>Menos pobreza</t>
  </si>
  <si>
    <t>IVC</t>
  </si>
  <si>
    <t>Dotaciones</t>
  </si>
  <si>
    <t>Derechos diferenciales</t>
  </si>
  <si>
    <t>Bien - Estar</t>
  </si>
  <si>
    <t>Ambiente confiable</t>
  </si>
  <si>
    <t>Cypa</t>
  </si>
  <si>
    <t>Mejores vías</t>
  </si>
  <si>
    <t xml:space="preserve">Parques activos </t>
  </si>
  <si>
    <t xml:space="preserve">Obras de mitigación </t>
  </si>
  <si>
    <t>Obras de vía</t>
  </si>
  <si>
    <t>Movilidad</t>
  </si>
  <si>
    <t xml:space="preserve">Despachos comisorios </t>
  </si>
  <si>
    <t>ALSC</t>
  </si>
  <si>
    <t xml:space="preserve">ADMINISTRATIVA </t>
  </si>
  <si>
    <t>CDI</t>
  </si>
  <si>
    <t>Contabilidad</t>
  </si>
  <si>
    <t>Financiera</t>
  </si>
  <si>
    <t>Piga</t>
  </si>
  <si>
    <t>SST</t>
  </si>
  <si>
    <t>Inspecciones</t>
  </si>
  <si>
    <t xml:space="preserve">Pyar - Riesgos </t>
  </si>
  <si>
    <t xml:space="preserve">Justica social y seguridad </t>
  </si>
  <si>
    <t xml:space="preserve">Almacén </t>
  </si>
  <si>
    <t>Participación</t>
  </si>
  <si>
    <t>Atención y orientación al ciudadano en trámites de justicia, convivencia, ambiente y control territorial.
Elaboración y revisión de documentos, informes y oficios administrativos.
Realización de visitas de verificación, seguimiento y control en el territorio (espacio público, establecimientos, actividades económicas, construcciones).
Apoyo en operativos interinstitucionales y actividades de sensibilización comunitaria.
Diligenciamiento de registros, bases de datos y sistemas de información.
Participación en reuniones de coordinación, planeación y seguimiento.
Actividades de campo en zonas rurales y de difícil acceso de la localidad (bosques, rondas de río, quebradas).
Erradicación manual y control de especies invasoras como retamo espinoso.
Intervención y acompañamiento en muros de contención y puntos críticos por riesgo de deslizamiento.
Apoyo en emergencias ambientales y comunitarias (incendios forestales, movimientos en masa, inundaciones).
Acompañamiento en procesos de recuperación y mitigación de impactos ambientales en el territorio.</t>
  </si>
  <si>
    <t>Atención, orientación y trámite a la ciudadanía en temas de justicia, convivencia, ambiente y control territorial.
Elaboración de documentos, informes y registros en sistemas de información.
Visitas técnicas de verificación, seguimiento y control en territorio urbano y rural.
Apoyo en operativos interinstitucionales y actividades comunitarias.
Erradicación manual de especies invasoras (retamo) y recuperación de áreas naturales.
Intervención en puntos críticos por riesgo (muros de contención, deslizamientos, inundaciones).
Apoyo en emergencias ambientales y comunitarias (incendios, movimientos en masa).
Coordinación y participación en reuniones técnicas y de planeación.</t>
  </si>
  <si>
    <t>SI</t>
  </si>
  <si>
    <t xml:space="preserve">Biológico </t>
  </si>
  <si>
    <t>Virus,  bacterias y hongos</t>
  </si>
  <si>
    <t xml:space="preserve">Presencia de microorganismos patológicos </t>
  </si>
  <si>
    <t>Infecciones, alergias, intoxicación, complicaciones respiratorias y sistémicas.</t>
  </si>
  <si>
    <t>No se evidencia</t>
  </si>
  <si>
    <t>Vectores y Animales (Mordeduras, picaduras)</t>
  </si>
  <si>
    <t>Radiación no ionizante</t>
  </si>
  <si>
    <t>Biomecánico</t>
  </si>
  <si>
    <t>Manipulación manual de cargas</t>
  </si>
  <si>
    <t xml:space="preserve">Condiciones de seguridad </t>
  </si>
  <si>
    <t xml:space="preserve">Las malas instalaciones eléctricas en áreas públicas y calles, como cables expuestos, conexiones deficientes entre otros, pueden exponer a los trabajadores a riesgos eléctricos. </t>
  </si>
  <si>
    <t>Accidente de tránsito</t>
  </si>
  <si>
    <t>Exposición a accidentes vehiculares con diferentes actores viales</t>
  </si>
  <si>
    <t xml:space="preserve">Público </t>
  </si>
  <si>
    <t>(violencia, robos, atracos, asaltos, atentados, de orden público, etc.)</t>
  </si>
  <si>
    <t>Procedimiento SOL( Seguridad, Orden y Limpieza)</t>
  </si>
  <si>
    <t>Limpieza y desinfección de manos</t>
  </si>
  <si>
    <t xml:space="preserve"> 1. Procedimiento para la realización de los exámenes médicos ocupacionales
2.  Programa DME.</t>
  </si>
  <si>
    <t>Pausa activas</t>
  </si>
  <si>
    <t>Autocuidado</t>
  </si>
  <si>
    <t xml:space="preserve">Locativo </t>
  </si>
  <si>
    <t>Caídas, lesiones por golpes con objetos, accidentes por condiciones inadecuadas.</t>
  </si>
  <si>
    <t>Prensa</t>
  </si>
  <si>
    <t>Innovación</t>
  </si>
  <si>
    <t>Infecciones virales comunes como la gripe (influenza).</t>
  </si>
  <si>
    <t>Ley 9 de 1979 - Ley 1562 de 2012  - Resolución 666 de 2020 - Resolución 223 de 2021</t>
  </si>
  <si>
    <t xml:space="preserve">Las infecciones graves pueden causar diarrea severa, vómitos, fiebre alta y deshidratación. </t>
  </si>
  <si>
    <t>Fatiga visual, dolor de cabeza, puede haber un mayor riesgo de caídas y accidentes, y la tarea puede volverse más difícil y menos eficiente.</t>
  </si>
  <si>
    <t>Lesiones Musculoesqueléticas: Dolores y lesiones en la espalda, Trastornos de cuello y hombros, Hernias de Disco, Dolores Lumbar Crónicos</t>
  </si>
  <si>
    <t>No aplica</t>
  </si>
  <si>
    <t>Aprovechar la sombra natural proporcionada por árboles y otras estructuras para minimizar la exposición directa al sol</t>
  </si>
  <si>
    <t>No Aplica</t>
  </si>
  <si>
    <t xml:space="preserve">Uso correcto de la dotación y/o ropa de trabajo, autocuidado, uso de protector solar personal, hidratación personal </t>
  </si>
  <si>
    <t xml:space="preserve">Continuar con el  Programa DME , asegurando que el programa se esté ejecutando según lo planeado y que se cumplan las políticas y procedimientos establecidos.
Promover la realización de las pausas activas físicas, cognitivas y visuales durante la jornada laboral.
Proporcionar formación sobre prácticas ergonómicas adecuadas y la importancia de una buena postura.
Revisiones médicas ocupacionales periódicas con énfasis en la salud osteomuscular.
</t>
  </si>
  <si>
    <t>1.Capacitación en medidas preventivas y de manejo del riesgo público   
2.Generar  programa de riesgo publico, incluir  protocolo de seguridad</t>
  </si>
  <si>
    <t>Lesión incapacitante</t>
  </si>
  <si>
    <t>Eliminación de cables sueltos o improvisados en zonas de circulación.
Retiro de mobiliario, estanterías o equipos en mal estado.
Cancelación de rutas o accesos no seguros después de lluvias intensas.
Retiro de escombros, ramas, piedras y obstáculos en las rutas de acceso a los puntos de trabajo.</t>
  </si>
  <si>
    <t>Reemplazar estanterías inestables por sistemas de almacenamiento metálico con anclaje seguro
Sustituir rutas de acceso peligrosas por caminos alternos más estables, aunque sean más largos.</t>
  </si>
  <si>
    <t xml:space="preserve">Instalación de pasamanos, barandas o cuerdas de seguridad en las rampas.
Demarcación visible de zonas de tránsito y de áreas prohibidas.
Cambio de cintas antideslizantes para las escaleras, rampas o zonas de mayor riesgo de caída con superficies lisas. </t>
  </si>
  <si>
    <t xml:space="preserve">Dar cumplimiento al plan de capacitación en percepción del riesgo, autocuidado y orden y aseo. </t>
  </si>
  <si>
    <t>Planeación, coordinación y ejecución de programas, proyectos y eventos comunitarios en educación, deporte, cultura, bienestar y participación ciudadana.
Orientación y acompañamiento a la ciudadanía en procesos de formación, recreación y promoción de derechos.
Apoyo logístico y operativo en actividades comunitarias, encuentros, campañas y eventos masivos.
Elaboración de informes, registros y material comunicativo sobre actividades desarrolladas.
Difusión de información institucional y gestión de prensa y comunicaciones locales.</t>
  </si>
  <si>
    <t>Dependencia / Alcaldía Local: San Cristóbal</t>
  </si>
  <si>
    <t>Atención y orientación a la ciudadanía en procesos de educación, deporte, cultura, bienestar y participación.
Planeación, organización y acompañamiento de eventos comunitarios (recreativos, culturales, deportivos, pedagógicos).
Apoyo logístico en el montaje, desarrollo y cierre de eventos.
Elaboración de documentos, actas, registros y reportes de gestión.
Manejo de sistemas de información, bases de datos y material audiovisual.
Coordinación de reuniones con comunidades, instituciones educativas y organizaciones sociales.
Actividades de campo en barrios, parques, escenarios deportivos y comunitarios.
Apoyo en jornadas de promoción de la salud, el bienestar y la participación ciudadana.
Producción, difusión y registro fotográfico/audiovisual de actividades para medios institucionales.</t>
  </si>
  <si>
    <t>Despacho</t>
  </si>
  <si>
    <t xml:space="preserve">Planeación </t>
  </si>
  <si>
    <t xml:space="preserve">Archivo </t>
  </si>
  <si>
    <t>Sistemas</t>
  </si>
  <si>
    <t xml:space="preserve">Mantenimiento </t>
  </si>
  <si>
    <t>si</t>
  </si>
  <si>
    <t>Radiaciones emitidas por dispositivos electrónicos como pantallas de computadora o monitores.</t>
  </si>
  <si>
    <t>Cansancio visual, dolor de cabeza, afectaciones visuales.</t>
  </si>
  <si>
    <t>Monitores de tecnología LCD o LED (Baja radiación)</t>
  </si>
  <si>
    <t xml:space="preserve"> Locativo</t>
  </si>
  <si>
    <t xml:space="preserve">Caídas a nivel durante transito peatonal por condiciones inseguras de almacenamiento, orden, aseo, Transito por escaleras fijas
superficies deslizantes y/o con diferencia de nivel </t>
  </si>
  <si>
    <t xml:space="preserve">Temperaturas extremas </t>
  </si>
  <si>
    <t>Instalación de toldos, carpas y áreas de sombra; señalización de zonas ruidosas.</t>
  </si>
  <si>
    <t>Realizar eventos bajo carpas, techos o espacios protegidos; usar amplificación de sonido con límites de exposición.</t>
  </si>
  <si>
    <t xml:space="preserve">Calzado cerrado anti deslizante 
Gorra de seguridad tipo casco 
Protector auditivo  tipo tapon 
Tapabocas
</t>
  </si>
  <si>
    <t>Pérdida de agudeza visual.</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</si>
  <si>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t>
  </si>
  <si>
    <t xml:space="preserve">
Procedimientos estandarizados de limpieza y desinfección de áreas de trabajo, vehículos y equipos.
Protocolos de higiene (lavado de manos obligatorio al inicio, durante y al finalizar actividades).
Coordinación con Secretaría de Salud para jornadas de vacunación (ej. tétano, hepatitis, influenza, COVID-19).
Protocolos de bioseguridad para actividades en campo y contacto con comunidades.</t>
  </si>
  <si>
    <t>Presupuestos</t>
  </si>
  <si>
    <t>Material particulado</t>
  </si>
  <si>
    <t>Planificación y ejecución de actividades culturales y artísticas.
Organización de eventos comunitarios (ferias, muestras, presentaciones).
Coordinación con gestores y artistas locales.
Promoción y difusión de programas culturales.
Acompañamiento en territorio (barrios, colegios, espacios públicos. 
Recepción, almacenamiento y entrega de bienes y suministros.
Control de inventarios y registros en sistema.
Custodia y verificación del estado de equipos y elementos.
Distribución de materiales a dependencias y funcionarios.</t>
  </si>
  <si>
    <t>Montaje y desmontaje de equipos (sonido, sillas, toldos, escenarios).
Elaboración de material informativo y divulgación.
Atención a comunidad y público en eventos.
Traslado de equipos y elementos logísticos.
Registro fotográfico y audiovisual de actividades.
Carga, descarga y transporte de bienes y equipos.
Organización y apilamiento en estanterías y bodegas.
Verificación física y documental de los elementos recibidos o entregados.
Desplazamientos dentro y fuera de la sede para entregas o traslados.
Apoyo logístico en actividades que requieren suministro de materiales.</t>
  </si>
  <si>
    <t>Iluminación</t>
  </si>
  <si>
    <t>Fatiga visual, molestias visuales, cefalea, destellos</t>
  </si>
  <si>
    <t xml:space="preserve">Fracturas y Lesiones Óseas, </t>
  </si>
  <si>
    <t>Resolución 2400 de 1979, Decreto 1072 de 2015</t>
  </si>
  <si>
    <t>Mantenimiento y revisión periódica de las superficies y condiciones ambientales de trabajo
Instalación de barandas, iluminación adecuada y señalización de zonas de riesgo.</t>
  </si>
  <si>
    <t>Dar cumplimiento al plan de capacitación en percepción del riesgo, autocuidado y orden y aseo. 
Cumplimiento del Programa de orden y aseo
Colocar señalizaciones que indiquen el uso adecuado de escaleras, advertencias sobre superficies resbaladizas y otros posibles riesgos.</t>
  </si>
  <si>
    <t>Funcionarios contratistas  profesionales, técnicos, asistenciales, con labores en áreas  (TEJIDO SOCIAL, PRODUCTIVIDAD, MENOS POBREZA, DOTACIONES, DERECHOS DIFERENCIALES)</t>
  </si>
  <si>
    <t>Planificación, ejecución y seguimiento de programas sociales y comunitarios.
Organización de jornadas, ferias y actividades de integración con la comunidad.
Acompañamiento a población vulnerable en procesos de acceso a programas y servicios.
Identificación, caracterización y atención de necesidades comunitarias.
Entrega, control y seguimiento de dotaciones y ayudas humanitarias.
Promoción de derechos diferenciales (niñez, juventud, mujeres, población diversa, adulto mayor, personas con discapacidad, etc.).
Apoyo a proyectos de productividad y generación de ingresos.
Elaboración de informes y registros de gestión.</t>
  </si>
  <si>
    <t>Tapabocas</t>
  </si>
  <si>
    <t xml:space="preserve">
Registro y sistematización de información de beneficiarios.
Atención directa a comunidad en puntos de información o jornadas.
Entrega y control de insumos, dotaciones y ayudas.
Desplazamiento a barrios y sectores de la localidad para actividades de campo.
Coordinación interinstitucional con otras entidades y organizaciones.
Elaboración de material pedagógico y divulgación en territorio.
Seguimiento a compromisos y diligenciamiento de formatos o aplicativos.</t>
  </si>
  <si>
    <t>Funcionarios contratistas  profesionales, técnicos, asistenciales, con labores en áreas  (CONTABILIDAD, FINANCIERA, PIGA, SST, INNOVACIÓN, SISTEMAS, DESPACHO, PLANEACIÓN, PRESUPUESTOS)</t>
  </si>
  <si>
    <t>Recepción, organización, clasificación, custodia y conservación de documentos físicos y digitales.
Digitalización y sistematización de archivos y bases de datos.
Consulta, préstamo y devolución de documentos e información.
Manejo de sistemas de gestión documental y software especializado.
Disposición final de documentos (transferencia, depuración o eliminación).
Elaboración de informes y reportes documentales.
Atención a usuarios internos o externos que requieren información.</t>
  </si>
  <si>
    <t>Apertura, foliado, rotulación y actualización de carpetas o expedientes.
Traslado de cajas y documentos a estanterías o depósitos.
Organización y limpieza de estanterías y bodegas documentales.
Digitalización de documentos (uso de escáner, computador, software).
Actualización de inventarios documentales en bases de datos.
Consulta y recuperación de información solicitada por las áreas.
Manejo de equipos de oficina: impresoras, fotocopiadoras, escáneres.
Atención personalizada a solicitudes de información.</t>
  </si>
  <si>
    <r>
      <t xml:space="preserve">Planeación, gestión y seguimiento de programas, proyectos y procesos administrativos.
Elaboración, revisión y control de informes, presupuestos y documentos contables/financieros.
Atención a usuarios internos y externos (información, trámites, asesoría).
Control y ejecución de programas institucionales (PIGA, SST, Planeación, Innovación).
Coordinación y apoyo a la toma de decisiones desde áreas misionales.
Desarrollo de herramientas tecnológicas y apoyo en innovación.
Gestión documental y archivo.
En Sistemas: soporte técnico a equipos de cómputo, redes y cableado estructurado.
</t>
    </r>
    <r>
      <rPr>
        <b/>
        <sz val="6"/>
        <rFont val="Garamond"/>
        <family val="1"/>
      </rPr>
      <t/>
    </r>
  </si>
  <si>
    <t xml:space="preserve">Digitación, transcripción y procesamiento de información en computador.
Revisión, análisis y elaboración de informes y reportes.
Participación en reuniones, comités y mesas de trabajo.
Manejo de archivos físicos y digitales.
Atención de requerimientos ciudadanos y de dependencias internas.
Elaboración de presentaciones y material técnico/administrativo.
En Sistemas:
Instalación y conexión de equipos de cómputo.
Mantenimiento preventivo y correctivo de hardware.
Instalación de cableado eléctrico y de red.
Manipulación de herramientas básicas (taladro, tester, escaleras).
Pruebas de conectividad y soporte en sitio.
</t>
  </si>
  <si>
    <t>Tapabocas
Guantes de nitrilo
bata blanca</t>
  </si>
  <si>
    <t>MANTENIMIENTO</t>
  </si>
  <si>
    <t>Ejecución de mantenimientos preventivos y correctivos en instalaciones físicas de la entidad.
Reparaciones eléctricas básicas (cableado, enchufes, luminarias, tableros).
Reparaciones locativas (goteras, humedades, filtraciones).
Pintura, resane, adecuaciones menores de infraestructura.
Mantenimiento de sistemas hidráulicos y sanitarios.
Instalación, ajuste y reparación de mobiliario y equipos.
Apoyo en montajes logísticos (estructuras, mobiliario, escenarios temporales).
Verificación periódica de condiciones de infraestructura y reporte de novedades.</t>
  </si>
  <si>
    <t>Uso de herramientas manuales y eléctricas.
Manipulación de materiales de construcción, pintura y solventes.
Trabajo en altura (escaleras, andamios, cubiertas bajas).
Revisión y cambio de luminarias y cableado.
Resane de paredes, aplicación de pintura, limpieza posterior.
Reparación de chapas, cerraduras, puertas y ventanas.
Desmonte, traslado e instalación de mobiliario.
Atención a requerimientos urgentes de mantenimiento (ej. goteras, cortos eléctricos).
Señalización provisional en áreas intervenidas.</t>
  </si>
  <si>
    <t>Condiciones de seguridad</t>
  </si>
  <si>
    <t>Adecuada iluminación en las diferentes áreas de trabajo</t>
  </si>
  <si>
    <t>Mecánico</t>
  </si>
  <si>
    <t xml:space="preserve">Golpes y contactos con objeto, cortes y laceraciones, atrapamiento, caída de objetos. Pinchazos y perforaciones, proyección de fragmentos y partículas </t>
  </si>
  <si>
    <t>Cortes y laceraciones, herídas punzantes y/o perforantes, contusiones y hematomas, atrapamientos, lesiones oculares, fracturas, esguinces, infecciones</t>
  </si>
  <si>
    <t>Almacenamiento seguro de materiales y herramientas</t>
  </si>
  <si>
    <t>Delimitación de zonas de trabajo para evitar ingreso de personas no autorizadas</t>
  </si>
  <si>
    <t>Uso de EPP</t>
  </si>
  <si>
    <t xml:space="preserve">Amputaciones, fracturas, traumatismos </t>
  </si>
  <si>
    <t>Decreto 1072 de 2015, Ley 1562 de 2012, Resolución 2400 de 1979 y la GTC 45</t>
  </si>
  <si>
    <t>*Retiro de herramientas o equipos en mal estado
*Evitar tareas inseguras (ej. improvisar escaleras o usar elementos no diseñados).</t>
  </si>
  <si>
    <t>Reemplazo de herramientas manuales peligrosas por versiones seguras (ej. destornilladores aislados, cuchillas retráctiles</t>
  </si>
  <si>
    <t>Áreas de trabajo delimitadas con barreras físicas o protecciones colectivas</t>
  </si>
  <si>
    <t xml:space="preserve">Señalización de áreas en mantenimiento: “Piso húmedo”, “Trabajo en altura”, “No pasar”.
Rotulado de herramientas y equipos en mal estado como fuera de servicio.
</t>
  </si>
  <si>
    <t>Señalizar escaleras, desniveles y superficies deslizantes
Iluminación adecuada en pasillos, bodegas y escaleras.</t>
  </si>
  <si>
    <t>Uso de EPP
Reporte oportuno de condiciones inseguras (pisos dañados, goteras, obstáculos).</t>
  </si>
  <si>
    <t>Fracturas, traumatismos</t>
  </si>
  <si>
    <t>Ley 9 de 1979, Resolución 2400 de 1979, Decreto 1072 de 2015, Resolución 0312 de 2019, GTC 45/NTC 3701.</t>
  </si>
  <si>
    <t>Retirar obstáculos y materiales innecesarios de pasillos, escaleras y zonas de tránsito</t>
  </si>
  <si>
    <t>Sustituir escaleras deterioradas por escaleras fijas seguras y con barandas</t>
  </si>
  <si>
    <t>Diseñar rutas de tránsito seguras y bien delimitadas.
Mejorar la iluminación en pasillos, escaleras y accesos.
Colocar barandas, pasamanos y bordillos de protección en escaleras y desniveles.</t>
  </si>
  <si>
    <t xml:space="preserve">Señalización de zonas de riesgo: “Piso mojado”, “Use pasamanos”, “Cuidado desnivel”.
Mantener implementación del programa SOL
</t>
  </si>
  <si>
    <t xml:space="preserve">Químico </t>
  </si>
  <si>
    <t xml:space="preserve">Gases y vapores
material particulado </t>
  </si>
  <si>
    <t>Irritación en los ojos, piel y vías respiratorias
Cefaleaa, mareos, nauseas, alergías, daño pulmonar</t>
  </si>
  <si>
    <t>Presencia de gases, vapores y material particulado en suspensión</t>
  </si>
  <si>
    <t>Ventilación general.
Almacenamiento seguro y ordenado.</t>
  </si>
  <si>
    <t>Elementos de protección personal</t>
  </si>
  <si>
    <t>Decreto 1072/2015 y Res. 0312/2019
SGA (Dec. 1496/2018 y Res. 0773/2021</t>
  </si>
  <si>
    <t>Capacitación en SGA</t>
  </si>
  <si>
    <t>Pictogramas SGA visibles en envases y áreas 
Uso obligatorio de EPP</t>
  </si>
  <si>
    <t>Fenomenos naturales</t>
  </si>
  <si>
    <t>Sismos, inundaciones, deslizamientos, vendavales, tormentas eléctricas</t>
  </si>
  <si>
    <t>Exposición a eventos naturales con afectación a la integridad de las personas, infraestructura y operación institucional</t>
  </si>
  <si>
    <t>*Lesiones graves, atrapamientos, fracturas, electrocución, incluso muerte.
*Daños en infraestructura y pérdida de información/documentación.
*Impacto psicosocial por emergencias.</t>
  </si>
  <si>
    <t>Plan de emergencias con rutas de evacuación claras, sistemas de alarma, señalización, brigadas de emergencia.</t>
  </si>
  <si>
    <t>Capacitación en evacuación, primeros auxilios, manejo de extintores y pistas de entrenamiento a la brigada</t>
  </si>
  <si>
    <t>Muerte de funcionarios o contratista  durante un evento natural severo (sismo, deslizamiento, tormenta eléctrica).</t>
  </si>
  <si>
    <t>*Decreto 1072 de 2015 (SG-SST) – Identificación y gestión de emergencias como parte de la matriz de peligros.
*Resolución 0312 de 2019 – Exige planes de emergencia y preparación ante desastres.
*Decreto 2157 de 2017 – Planes de gestión del riesgo de desastres.</t>
  </si>
  <si>
    <t>*Plan de emergencias actualizado
*Convenios con entidades de gestión del riesgo (IDIGER, Bomberos, Defensa Civil)</t>
  </si>
  <si>
    <t xml:space="preserve">*Señales visibles de rutas de evacuación y puntos de encuentro
*Alarmas sonoras/lumínicas para evacuación
</t>
  </si>
  <si>
    <t>Riesgos intralaborales y extralaborales</t>
  </si>
  <si>
    <t>Exposición a factores de carga mental, presión por resultados, trato con comunidades en conflicto, violencia en territorio, horarios extensos o nocturnos, inseguridad en desplazamientos.</t>
  </si>
  <si>
    <t>*Estrés crónico
*Cansancio mental y físico
*Conflictos interpersonales
*Exposición a violencia física o verbal</t>
  </si>
  <si>
    <t>*Diseño institucional con metas ajustadas a capacidad territorial
*distribución justa de carga de trabajo</t>
  </si>
  <si>
    <t>*Sistemas de rotación de personal en zonas críticas</t>
  </si>
  <si>
    <t>*Capacitación en manejo del estrés, resiliencia, inteligencia emocional
*pausas activas</t>
  </si>
  <si>
    <t>Incapacidad psicológica  (depresión, trastorno mental severo) o ausentismo que perjudique las  funciones institucionales</t>
  </si>
  <si>
    <t>*Decreto 1072 de 2015 / que obliga al empleador a gestionar los riesgos psicosociales como parte del SST
*Resolución 2764 de 2022 que ajusta disposiciones del riesgo psicosocial
*Decreto 0728 de 2025 promueve la salud mental
*Resolución 3461 de 2025 actualiza aspectos del Comité de Convivencia Laboral</t>
  </si>
  <si>
    <t xml:space="preserve">*Eliminar fuentes evitables de presión excesiva, metas poco realistas, cargas redundantes
</t>
  </si>
  <si>
    <t>*Rotar funciones críticas entre el personal</t>
  </si>
  <si>
    <t xml:space="preserve">Riesgo de contagio por contacto directo con personas, superficies, ambientes contaminados y agentes biológicos presentes en campo </t>
  </si>
  <si>
    <t xml:space="preserve">*Infecciones respiratorias agudas
*Enfermedades gastrointestinales de origen bacteriano o viral
*Enfermedades cutáneas por hongos y bacterias (dermatitis, micosis)
*Contagios por virus de alta transmisibilidad (ej. influenza, SARS-CoV-2)
</t>
  </si>
  <si>
    <t>Implementación de programas de vacunación institucional (influenza, COVID-19).</t>
  </si>
  <si>
    <t>*Procedimiento SOL (Seguridad, Orden y Limpieza)
*Ventilación natural  en oficinas y salas de atención</t>
  </si>
  <si>
    <t>Enfermedad grave de origen infeccioso que genere incapacidad prolongada o brote que afecte a varios funcionarios y/o contratistas, comprometiendo la prestación del servicio</t>
  </si>
  <si>
    <t>*Decreto 1072 de 2015
*Resolución 2404 de 2019 (SG-SST incluye el riesgo biológico)
*Resolución 692 de 2022, que la complementa para la prevención y control de la transmisión del virus COVID 19.  
*Normas locales de salud pública emitidas por Secretaría Distrital de Salud</t>
  </si>
  <si>
    <t>Evitar actividades en lugares con brotes activos hasta control epidemiológico</t>
  </si>
  <si>
    <t>Protocolos de bioseguridad, planes de contingencia en operativos, vacunación institucional, seguimiento epidemiológico, rotación del personal en zonas críticas</t>
  </si>
  <si>
    <t xml:space="preserve">
*Sensibilizaciones sobre biosegurdad, lavado de manor, limpieza y desinfección de las áreas. 
*Inclusión de pausas activas y protocolos de higiene (lavado de manos obligatorio al inicio, durante y al finalizar actividades).
*Coordinación con Secretaría de Salud o la Sub Red para jornadas de vacunación (ej. tétano, hepatitis, influenza, COVID-19).
</t>
  </si>
  <si>
    <t>Mordeduras, picaduras o contacto con animales e insectos transmisores de enfermedades (perros, gatos, roedores, aves, mosquitos, abejas, avispas, etc.).</t>
  </si>
  <si>
    <t xml:space="preserve">*Mordeduras con riesgo de infección y transmisión de rabia
*Picaduras de insectos con reacciones alérgicas, intoxicaciones o anafilaxia
*Lesiones cutáneas, inflamación, dolor local
</t>
  </si>
  <si>
    <t>Programas de control de vectores (fumigación, control de roedores y zancudos en zonas críticas).</t>
  </si>
  <si>
    <t>Mantenimiento de zonas verdes, poda y recolección de residuos en áreas públicas</t>
  </si>
  <si>
    <t xml:space="preserve">*Decreto 1072 de 2015
*Resolución 0312 de 2019 (estándares mínimos, gestión de riesgos biológicos).
*Resolución 2404 de 2019 (incluye vectores en identificación de peligros).
*ormativa distrital en control de vectores (planes de salud pública)
*Ley 9 de 1979 - Ley 1562 de 2012  </t>
  </si>
  <si>
    <t xml:space="preserve">*Retiro de panales, madrigueras o nidos en coordinación con entidades competentes
</t>
  </si>
  <si>
    <t>Adecuada disposición de residuos sólidos</t>
  </si>
  <si>
    <t>*Implementación de protocolos de ingreso a zonas críticas</t>
  </si>
  <si>
    <t>*Radiación ultravioleta (UV) natural proveniente del sol
*Radiación UV artificial (lámparas, equipos germicidas).
*Campos electromagnéticos de baja frecuencia (antenas, radios de comunicación)</t>
  </si>
  <si>
    <t>*Golpe de calor, deshidratación, fatiga por exposición prolongada al sol
*Quemaduras solares, envejecimiento prematuro de la piel, cáncer de piel.
*Afectación ocular: queratitis, cataratas, visión borrosa
*Cefaleas</t>
  </si>
  <si>
    <t>Instalación de carpas, sombrillas o espacios de sombra en actividades prolongadas al aire libre</t>
  </si>
  <si>
    <t>*Decreto 1072 de 2015
*Resolución 0312 de 2019 (estándares mínimos, identificación de peligros físicos).
*Normativa del Ministerio de Salud y Cancerología sobre exposición a radiación UV (guías de prevención).</t>
  </si>
  <si>
    <t>*Instalación de cubiertas, carpas, filtros de protección en luminarias</t>
  </si>
  <si>
    <t>*Permanencia prolongada de pie
*Permanencia prolongada sentado
*Posturas estáticas mantenidas en el tiempo</t>
  </si>
  <si>
    <t xml:space="preserve">*Fatiga muscular en miembros inferiores y espalda
*Dolor lumbar, cervical o en hombros
*Trastornos musculoesqueléticos crónicos (lumbalgias, cervicalgias)
*Várices y problemas circulatorios en miembros inferiores
</t>
  </si>
  <si>
    <t>Para trabajo en oficina, diseño ergonomico de mobiliario</t>
  </si>
  <si>
    <t>*Programa DME.
Rotación de tareas entre trabajo en campo y oficina</t>
  </si>
  <si>
    <t xml:space="preserve">*Pausa activas
*Escuelas terapeúticas
</t>
  </si>
  <si>
    <t>Trastorno musculoesquelético crónico y/o incapacidades recurrentes</t>
  </si>
  <si>
    <t>*Decreto 1072 de 2015 
*Resolución 0312 de 2019
Ley 1562 de 2012</t>
  </si>
  <si>
    <t>Terminar de incorporar mobiliario ergonómico y alternativas de trabajo dinámico (escritorios ajustables, sillas con soporte lumbar)</t>
  </si>
  <si>
    <t>Organización del Espacio de Trabajo (Sillas ergonómicas, Mesas ajustables,
Posición de la pantalla, reposa píes)</t>
  </si>
  <si>
    <t xml:space="preserve">Continuar con el  Programa DME, asegurando que el programa se esté ejecutando según lo planeado y que se cumplan las políticas y procedimientos establecidos.
Continuar con el programa de shots de energi
Proporcionar formación sobre prácticas ergonómicas adecuadas y la importancia de una buena postura.
Revisiones médicas ocupacionales periódicas con énfasis en la salud osteomuscular.
</t>
  </si>
  <si>
    <t>*Continuar con el  Programa DME, asegurando que el programa se esté ejecutando según lo planeado y que se cumplan las políticas y procedimientos establecidos.
*Continuar con el programa de shots de energia y seguir sensibilizando al personal sobre la importancia de realizar pausas activas. 
*Revisiones médicas ocupacionales periódicas con énfasis en la salud osteomuscular.</t>
  </si>
  <si>
    <t xml:space="preserve">*Posturas prolongadas
*Movimientos repetitivos </t>
  </si>
  <si>
    <t xml:space="preserve">*Levantamiento de cargas.
*Transporte manual de cargas
*Empuje y arrastre de cargas
</t>
  </si>
  <si>
    <t>*Dolor lumbar y dorsalgia aguda
*Lesiones musculoesqueléticas (lumbalgias, hernias discales, desgarros musculares).
*esiones osteoarticulares en rodillas, hombros y muñecas.</t>
  </si>
  <si>
    <t>*Pausa activas
*Exámenes médicos ocupacionales con enfasis osteomuscular
*Escuelas de ergonomía</t>
  </si>
  <si>
    <t>Incapacidad laboral permanente por lesión de columna (hernia discal o lesión vertebral)</t>
  </si>
  <si>
    <t>*Decreto 1072 de 2015 
*Resolución 0312 de 2019 (estándares mínimos).
*Resolución 2404 de 2019 (GTC 45, riesgos biomecánicos).
Guía Técnica Colombiana GTC 45 y Guía técnica de manipulación manual de cargas del Ministerio de Trabajo</t>
  </si>
  <si>
    <t>Incorporación de ayudas mecánicas (carretillas, elevadores portátiles, estanterías ergonómicas).</t>
  </si>
  <si>
    <t xml:space="preserve">Riesgo Eléctrico </t>
  </si>
  <si>
    <t>*Electrocución.
*Quemaduras eléctricas y térmicas.</t>
  </si>
  <si>
    <t>*Señalización de áreas con riesgo eléctrico</t>
  </si>
  <si>
    <t xml:space="preserve">Electrocución, que puede resultar en lesiones graves o fatales </t>
  </si>
  <si>
    <t>*Decreto 1072 de 2015
*Resolución 0312 de 2019
*RETIE – Reglamento Técnico de Instalaciones Eléctricas (2008 y actualizaciones).</t>
  </si>
  <si>
    <t>Retiro de cableado en mal estado, desconexión de equipos defectuosos</t>
  </si>
  <si>
    <t>Cambio de extensiones improvisadas por canalizaciones</t>
  </si>
  <si>
    <t xml:space="preserve">*Terminar de instalar señalización de riesgo eléctrico en tableros, avisos de “No manipular – solo personal autorizado”.
*Continuar con las sensibilizaciones para que se reporten condiciones inseguras como instalaciones electricas defectuosas.
*En campo realizar siempre una validación de la zona para evitar accidentes relacionadas con este riesgo.  
</t>
  </si>
  <si>
    <t>*Lesiones personales leves, graves o mortales
*Invalidez temporal o permanente
*Impacto psicosocial posterior al accidente</t>
  </si>
  <si>
    <t>*Mantenimiento preventivo y correctivo de vehículos</t>
  </si>
  <si>
    <t xml:space="preserve">*Capacitación en el Plan Estratégico de Seguridad Vial (PESV) y sensibilizaciones a todos los actores viales </t>
  </si>
  <si>
    <t xml:space="preserve">*Vehiculos de la Alcaldía al servicio de las áreas para hacer recorridos en territorio </t>
  </si>
  <si>
    <t>*Accidente grave 
*Lesión incapacitante hasta la muerte</t>
  </si>
  <si>
    <t xml:space="preserve">
*Resolución 1565 de 2014 – Lineamientos del PESV.
*Decreto 1079 de 2015 – Reglamentación sector transporte.
*Resolución 40595 de 2022 – Estándares mínimos del PESV en entidades públicas.
</t>
  </si>
  <si>
    <t>Coordinar eficientemente el  transporte institucional colectivo para disminuir la exposición individual.</t>
  </si>
  <si>
    <t xml:space="preserve">
Instalación de GPS y limitadores de velocidad en vehículos institucionales, sistemas de georreferenciación para control de rutas.</t>
  </si>
  <si>
    <t xml:space="preserve">Dar continuidad al PESV, socializar PON para la atención por accidente vial.
Continuar con la divulgación de la Políticas de seguridad vial: Establecer y comunicar políticas claras sobre la conducción segura y el uso de vehículos de la empresa.
Seguir fortaleciendo el plan de capacitación a todos los actores viales. 
</t>
  </si>
  <si>
    <t>*Caídas a nivel (superficies deslizantes, irregulares, con desniveles, pisos húmedos o en mal estado
*Caídas a diferente nivel (uso de escaleras fijas, portátiles o tránsito en pendientes).
*Golpes o choques contra objetos mal almacenados, mobiliario o estructuras.
*Tropiezos por deficiente orden y aseo en pasillos y áreas de trabajo.
*Desplazamientos en superficies externas (andén, patios, zonas verdes, senderos con superficies irregulares</t>
  </si>
  <si>
    <t>*Golpes, contusiones y esguinces.
*Fracturas por caídas al mismo o diferente nivel.
*Lesiones craneoencefálicas.</t>
  </si>
  <si>
    <t xml:space="preserve">*Mantenimiento correctivo y preventivo de infraestructura
</t>
  </si>
  <si>
    <t>*Señalización de áreas de tránsito</t>
  </si>
  <si>
    <t xml:space="preserve">* Sensibilizaciones para promover el autocuidado
*Brigadas de orden y aseo en el marco del programa SOL  </t>
  </si>
  <si>
    <t xml:space="preserve"> *Decreto 1072 de 2015
*Resolución 0312 de 2019 – Estándares mínimos
</t>
  </si>
  <si>
    <t>NOTIFICADORES</t>
  </si>
  <si>
    <t>*Aglomeraciones de público (eventos masivos, actividades en territorio, ferias, reuniones comunitarias).
*Actos de violencia física o verbal (agresiones, enfrentamientos, altercados).
*Robo, hurto o intimidación en la vía pública.</t>
  </si>
  <si>
    <t>*Lesiones físicas por golpes, empujones, caídas o agresiones.</t>
  </si>
  <si>
    <t>Definición de protocolos de ingreso y aforo en eventos o intervenciones comunitarias</t>
  </si>
  <si>
    <t>Lesiones graves, incapacidades permanentes</t>
  </si>
  <si>
    <t xml:space="preserve"> *Decreto 1072 de 2015 
*Resolución 0312 de 2019
Ley 1801 de 2016 – Código Nacional de Policía y Convivencia (orden público).
</t>
  </si>
  <si>
    <t>*En la planeación de las actividades disponer de barreras de protección, puntos de control de ingreso</t>
  </si>
  <si>
    <t>Exposición a temperaturas elevadas o bajas durante actividades en campo, a la intemperie, o por condiciones ambientales en oficinas con deficiente ventilación, generando malestar fisiológico y afectaciones a la salud.</t>
  </si>
  <si>
    <t>*Fatiga, cefalea, mareos, desmayos.
*Quemaduras solares o lesiones en piel.
*Deshidratación, calambres musculares.
*Hipotermia o enfermedades respiratorias por bajas temperaturas o humedad.</t>
  </si>
  <si>
    <t>Definición de protocolos de suspensión en caso de condiciones climáticas extremas.</t>
  </si>
  <si>
    <t xml:space="preserve">Uso de protección solar, sombreros, Uso de ropa adecuada para el clima (prendas frescas o de abrigo, según necesidad). </t>
  </si>
  <si>
    <t>Golpe de calor con pérdida de conciencia, hospitalización e incluso riesgo vital; en frío, hipotermia severa con complicaciones médicas.</t>
  </si>
  <si>
    <t>*Decreto 1072 de 2015
*Resolución 0312 de 2019
*Resolución 2400 de 1979
Normas Técnicas Colombianas (NTC) aplicables a edificaciones.</t>
  </si>
  <si>
    <t xml:space="preserve">*Instalación de toldos, techos temporales, protección acústica, señalización de exposición a ruido o cambios de temperatura.
</t>
  </si>
  <si>
    <t xml:space="preserve">
*Protocolos para hidratación
Continuar con el programa de pausas activas rotación de personal expuesto en la medida de lo posible.
</t>
  </si>
  <si>
    <t xml:space="preserve">Posturas prolongadas
Movimientos repetitivos </t>
  </si>
  <si>
    <t>Exposición a posturas mantenidas por tiempo prolongado (sentado o de pie) y realización de movimientos repetitivos en actividades administrativas, de digitación, atención a público o dinámicas en campo, que generan fatiga y sobrecarga musculoesquelética.</t>
  </si>
  <si>
    <t>*Dolor lumbar, cervical y dorsal.
*Fatiga muscular, calambres.
*Tendinitis, síndrome del túnel carpiano, lesiones por esfuerzo repetitivo 
*Trastornos músculo-esqueléticos crónicos.</t>
  </si>
  <si>
    <t>*Dotación de mobiliario ergonómico en oficinas
*Adecuación de espacios de trabajo con iluminación y superficies apropiadas.</t>
  </si>
  <si>
    <t>Rotación de actividades para disminuir repetitividad.</t>
  </si>
  <si>
    <t>*Pausa activas
*escuelas de ergonomía para aliviar la sintomatología que se reporta</t>
  </si>
  <si>
    <t>*Decreto 1072 de 2015
*Resolución 0312 de 2019
*Resolución 2400 de 1979 (condiciones locativas y de trabajo).
*Ley 1562 de 2012 (riesgos laborales).</t>
  </si>
  <si>
    <t>*Organización del *Continuar con Puestos de trabajo ergonómicos, apoyos para brazos, reposapiés, soportes de equipos.</t>
  </si>
  <si>
    <t xml:space="preserve">*Continuar con el  Programa DME , asegurando que el programa se esté ejecutando según lo planeado y que se cumplan las políticas y procedimientos establecidos.
Seguir promoviendo la realización de las pausas activas bajo el programa de shots de energia. 
Revisiones médicas ocupacionales periódicas con énfasis en la salud osteomuscular.
</t>
  </si>
  <si>
    <t xml:space="preserve">*Sensibilizaciones para promover el autocuidado
*Brigadas de orden y aseo en el marco del programa SOL  </t>
  </si>
  <si>
    <t>Funcionarios contratistas  profesionales, técnicos, asistenciales, con labores en áreas  (JUSTICIA SOCIAL Y SEGURIDAD, TERRITORIO CONFIABLE, PYAR - RIESGOS, AMBIENTE, IVC, DESPACHOS COMISORIOS, INSPECCIONES, INFRAESTRUCTURA, CYPA)</t>
  </si>
  <si>
    <t>Funcionarios contratistas  profesionales, técnicos, asistenciales, con labores en áreas  (EDUCACIÓN, DEPORTES, BIEN-ESTAR, PARTICIPACIÓN, PRENSA, ALMACÉN)</t>
  </si>
  <si>
    <t>Funcionarios contratistas  profesionales, técnicos, asistenciales, con labores en áreas  (CULTURA)</t>
  </si>
  <si>
    <t xml:space="preserve">Mecaníco (aplica solo para el área de Ambiente) </t>
  </si>
  <si>
    <t>Exposición a riesgos mecánicos derivados de la operación de guadañas para corte de césped y vegetación en zonas verdes y espacios públicos, donde se pueden generar proyecciones, atrapamientos, cortes y contacto con partes móviles</t>
  </si>
  <si>
    <t>*Heridas superficiales y profundas.
*Lesiones oculares por partículas proyectadas.
*Amputaciones parciales.
Contusiones y hematomas.
*Trastornos músculo-esqueléticos por vibración o esfuerzo prolongado.</t>
  </si>
  <si>
    <t>NO</t>
  </si>
  <si>
    <t>Amputación, pérdida de visión, invalidez permanente o fallecimiento por accidente grave con la máquina.</t>
  </si>
  <si>
    <t>*Decreto 1072 de 2015
*Resolución 0312 de 2019 - Estándar 3.1.6: el empleador debe asegurar que se implementen medidas de control específicas para tareas críticas o de alto riesgo
*Resolución 5018 de 2019 - Recomienda el ATS como herramienta clave para la gestión de riesgos de alto impacto
*NTC 5831:2019 (Seguridad en uso de guadañas): establece la necesidad de procedimientos escritos y capacitación previa para uso seguro</t>
  </si>
  <si>
    <t>Dado que las actividades de alto riesgo (ej. trabajos eléctricos, uso de guadaña, trabajo en alturas etc.) no cuentan con análisis de trabajo seguro documentado en la entidad, se determina como medida de intervención la eliminación del riesgo mediante la no ejecución directa de dichas labores por parte de los funcionarios y/o contratistas.
En coherencia con las directrices institucionales, se recomienda la tercerización de estas actividades a proveedores especializados que cuenten con la competencia técnica, el personal entrenado y los procedimientos de seguridad exigidos por la normatividad vigente, garantizando así el control efectivo del riesgo.</t>
  </si>
  <si>
    <t>-</t>
  </si>
  <si>
    <r>
      <t xml:space="preserve">Estos elementos aplican especialmente para Gestores; 
*Gorra de seguridad tipo casco. 
*Casco de seguridad con barbuquejo
*Gafas de seguridad
* Careta con esmeril para Ambiente
*Protector auditivo tipo copa 
*Protector auditivo tipo tapon 
* Peto
*Mascarilla N95
*Guantes de vaqueta
*Guantes de caucho 
*Tapabocas
*Botas de caucho 
*Botas dielectricas con punta de seguridad
*Arnes para guadaña - </t>
    </r>
    <r>
      <rPr>
        <b/>
        <sz val="6"/>
        <rFont val="Garamond"/>
        <family val="1"/>
      </rPr>
      <t>Ver medidas de intervención de eliminación</t>
    </r>
    <r>
      <rPr>
        <sz val="6"/>
        <rFont val="Garamond"/>
        <family val="1"/>
      </rPr>
      <t xml:space="preserve">.  
</t>
    </r>
  </si>
  <si>
    <t>Exposición al riesgo durante el montaje y desmontaje de escenarios y estructuras, que puede implicar caídas a distinto nivel, atrapamientos, golpes por objetos en movimiento o mal asegurados.</t>
  </si>
  <si>
    <t>Trabajo en alturas</t>
  </si>
  <si>
    <t>*Caídas de altura.
*Lesiones graves (fracturas, contusiones, trauma craneoencefálico).
*Incapacidades temporales o permanentes.
*Muerte en caso de caída de altura significativa.</t>
  </si>
  <si>
    <t>Muerte por caída de alturas o golpes severos durante montaje/desmonte.</t>
  </si>
  <si>
    <r>
      <t>*Gorra tipo casco 
*Casco de seguridad 
*Casco 
*Protector auditivo 
*Tapabocas
*Guantes de nitrilo 
*Guantes de vaqueta
*Guantes recubiertos de nitrilo 
*Botas punta de acero 
*Arnes de cuerpo completo - V</t>
    </r>
    <r>
      <rPr>
        <b/>
        <sz val="6"/>
        <rFont val="Garamond"/>
        <family val="1"/>
      </rPr>
      <t>er medidas de intervención de eliminación</t>
    </r>
    <r>
      <rPr>
        <sz val="6"/>
        <rFont val="Garamond"/>
        <family val="1"/>
      </rPr>
      <t xml:space="preserve">
*Eslingas con absorvedor de energia  - </t>
    </r>
    <r>
      <rPr>
        <b/>
        <sz val="6"/>
        <rFont val="Garamond"/>
        <family val="1"/>
      </rPr>
      <t>Ver medidas de intervención de eliminación</t>
    </r>
    <r>
      <rPr>
        <sz val="6"/>
        <rFont val="Garamond"/>
        <family val="1"/>
      </rPr>
      <t xml:space="preserve">
</t>
    </r>
  </si>
  <si>
    <t xml:space="preserve">Ruido </t>
  </si>
  <si>
    <t>Exposición ocupacional a ruido ambiental y ocupacional (fuentes mecánicas, electrónicas y de amplificación sonora).</t>
  </si>
  <si>
    <t>*Pérdida auditiva inducida por ruido (hipoacusia).
*Estrés, fatiga, irritabilidad y disminución de la concentración.</t>
  </si>
  <si>
    <t xml:space="preserve">No se evidencia </t>
  </si>
  <si>
    <t>Pérdida auditiva</t>
  </si>
  <si>
    <t xml:space="preserve">*Decreto 1072 de 2015 – Sistema de Gestión de la SST.
*NTC 4888 – Protección auditiva, requisitos de desempeño
*Resolución 1792 de 1990 – Límites permisibles de exposición ocupacional a ruido en Colombia.
</t>
  </si>
  <si>
    <t xml:space="preserve">*Seguimiento a programas de vigilancia epidemiologico y examenes ocupacioanales complementarios como audiometrías para las personas expuestas a este riesgo. 
*Uso de EPP </t>
  </si>
  <si>
    <t xml:space="preserve">Electrocución, que puede resultar en lesiones graves </t>
  </si>
  <si>
    <t>iesgo eléctrico por contacto directo, indirecto o arco eléctrico en actividades de montaje, conexión y manipulación de equipos.</t>
  </si>
  <si>
    <t xml:space="preserve">Capacitación básica al personal de Cultura en uso seguro de extensiones, protecciones y distribución de carga.
*En campo realizar siempre una validación de la zona para evitar accidentes relacionadas con este riesgo.
Etiquetar extensiones y equipos “uso exclusivo evento”.  
</t>
  </si>
  <si>
    <t>*Heridas, lesiones, traumatismos
*Riesgo de accidentes colectivos (aglomeraciones, estampidas).</t>
  </si>
  <si>
    <t>Coordinación con Policía y gestores de convivencia para control de aglomeraciones</t>
  </si>
  <si>
    <t xml:space="preserve">*Decreto 1072 de 2015
*Resolución 0312 de 2019 – Estándares mínimos SG-SST.
</t>
  </si>
  <si>
    <t>*Instalación de vallas, tarimas seguras y separadores físicos.
*Implementación de puntos de control de ingreso con conteo de aforo.</t>
  </si>
  <si>
    <t>Capacitación en medidas preventivas y de manejo del riesgo público y autocuidado. 
Coordinación con Autoridades Locales: Colaboración estrecha con las autoridades locales de seguridad pública para obtener información actualizada sobre áreas de alto riesgo y recibir apoyo en la implementación de medidas de seguridad.
Definir canales de comunicación efectivos y un Plan de contingencia para eventos masivos.</t>
  </si>
  <si>
    <t>Riesgo locativo por caídas, tropiezos, golpes, desplome parcial de estructuras o deficiencias en orden y aseo.</t>
  </si>
  <si>
    <t>*Lesiones osteomusculares (fracturas, esguinces, contusiones).
*Golpes en cabeza o extremidades.
*Incapacidades temporales o permanentes.</t>
  </si>
  <si>
    <t>Lesiones graves con incapacidad permanente</t>
  </si>
  <si>
    <t>Exposición a condiciones de iluminación inadecuada (deficiente o excesiva), tanto en oficinas como en espacios de atención al público o en eventos en territorio.</t>
  </si>
  <si>
    <t xml:space="preserve">*Cortinas y persianas instaladas en ciertas áreas para controlar reflejos
*Manteniumiento de luminarias
</t>
  </si>
  <si>
    <t>Deterioro crónico de la visión (ej. fatiga visual severa, trastornos visuales permanentes).</t>
  </si>
  <si>
    <t>*Decreto 1072 de 2015 (compilatorio de normas del sector trabajo, establece la obligatoriedad del SG-SST).
*Resolución 0312 de 2019 (estándares mínimos del SG-SST, exige identificación y control de riesgos, incluyendo físicos).
*Resolución 773 de 2021 (niveles de iluminación exigidos en puestos de trabajo).</t>
  </si>
  <si>
    <t xml:space="preserve">*Implementar luminarias con niveles de iluminación conforme a la NTC 4595
</t>
  </si>
  <si>
    <t>*Continuar con las capacitación en higiene visual y pausas activas oculares.</t>
  </si>
  <si>
    <t>Exposición a radiaciones no ionizantes generadas por pantallas de visualización (computadores, tablets, celulares), asociadas al uso continuo de dispositivos electrónicos en actividades administrativas y de atención al público.</t>
  </si>
  <si>
    <t>*Fatiga visual, visión borrosa, resequedad ocular.
*Dolor de cabeza, mareos.</t>
  </si>
  <si>
    <t>*Monitores de tecnología LCD o LED (Baja radiación)
*Ajustes de brillo y contraste en pantallas.</t>
  </si>
  <si>
    <t>*Procedimiento para exámenes médicos ocupacionales
*Ubicación ergonómica de los equipos (pantallas a la altura de los ojos y sin deslumbramiento).</t>
  </si>
  <si>
    <t>Capacitación sobre higiene visual y pausas activas.</t>
  </si>
  <si>
    <t>Enfermedades laborales relacionadas con visión</t>
  </si>
  <si>
    <t xml:space="preserve">*Decreto 1072 de 2015 (marco general SG-SST, aplicable de manera transversal).
*Resolución 312 de 2019 (estándares mínimos SG-SST, obliga control de riesgos físicos).
Resolución 773 de 2021 (niveles de iluminación en puestos de trabajo).
</t>
  </si>
  <si>
    <t>Continuar con la implementación de equipos con tecnología de baja emisión y pantallas con filtros.</t>
  </si>
  <si>
    <t xml:space="preserve">*Continuar con el programa de pausas activas.  *Capacitación en cuidado visual
</t>
  </si>
  <si>
    <t>Ejecución de tareas administrativas y de atención al público en posiciones estáticas (sentado frente al computador o de pie en recepción/eventos) por largos periodos, así como la repetición de movimientos manuales (digitación, uso de mouse, escritura, manipulación de documentos).</t>
  </si>
  <si>
    <t>*Dolor y fatiga muscular en cuello, espalda, hombros y extremidades.
*Trastornos musculoesqueléticos (lumbalgias, cervicalgias, tendinitis, síndrome del túnel carpiano).
osible desarrollo de enfermedad laboral por desórdenes osteomusculares (DME).</t>
  </si>
  <si>
    <t xml:space="preserve">*Dotación de moviliario  ergonómico.
</t>
  </si>
  <si>
    <t>*Pausa activas
*Capacitación en ergonomía y autocuidado postural.</t>
  </si>
  <si>
    <t>Desarrollo de enfermedades laborales crónicas musculoesqueléticas que pueden generar incapacidad prolongada, pérdida de capacidad laboral o reubicación.</t>
  </si>
  <si>
    <t>Continuar con la organización del Espacio de Trabajo (Sillas ergonómicas, Mesas ajustables,
Posición de la pantalla)</t>
  </si>
  <si>
    <t xml:space="preserve">*Decreto 1072 de 2015 
*Resolución 0312 de 2019 (estándares mínimos SG-SST, exige control de riesgos biomecánicos).
GTC 924:2010 (Ergonomía en trabajos de oficina – uso de computadores).
</t>
  </si>
  <si>
    <t>Exposición a caídas, golpes o tropiezos durante el tránsito en oficinas y espacios de atención al público debido a pisos húmedos, superficies deslizantes, desniveles, escaleras, deficiencias en orden y almacenamiento de materiales, cableado suelto o inadecuado.</t>
  </si>
  <si>
    <t xml:space="preserve">*Lesiones leves (raspones, contusiones, esguinces).
*Fracturas o traumas craneales.
</t>
  </si>
  <si>
    <t>*Reparación de filtraciones y goteras para evitar encharcamientos.
*Mantenimiento de pisos, escaleras y superficies de tránsito.</t>
  </si>
  <si>
    <t>Señalización temporal de superficies húmedas o en reparación.</t>
  </si>
  <si>
    <t>*Capacitación en hábitos de orden y limpieza (SOL).
*Inspecciones constantes para identificar condiciones inseguras</t>
  </si>
  <si>
    <t xml:space="preserve">
*Decreto 1072 de 2015 (marco general SG-SST).
*Resolución 0312 de 2019 (estándares mínimos del SG-SST, exige control de riesgos locativos).
*Resolución 1401 de 2007 (investigación de accidentes de trabajo).</t>
  </si>
  <si>
    <t>*Retiro de elementos innecesarios que generen riesgo de tropiezos u obstrucciones</t>
  </si>
  <si>
    <t>*Mantenimiento y revisión periódica de las superficies y condiciones ambientales de trabajo
*Instalación de pasamanos, rampas, bandas antideslizantes, mejoramiento del drenaje.</t>
  </si>
  <si>
    <t>Dar cumplimiento al plan de capacitación en percepción del riesgo, autocuidado y orden y aseo. 
Continuar con el programa de inspecciones periódicas de condiciones locativas, plan de orden y limpieza (SOL), protocolos de reporte de riesgos.
Colocar señalizaciones que indiquen el uso adecuado de escaleras, advertencias sobre superficies resbaladizas y otros posibles riesgos.</t>
  </si>
  <si>
    <t>Exposición a eventos naturales que pueden afectar la integridad de los trabajadores durante sus labores en sedes administrativas o en actividades en territorio, generando emergencias súbitas con riesgo para la vida y bienes.</t>
  </si>
  <si>
    <t xml:space="preserve">*Lesiones físicas por caídas de objetos o colapso estructural.
*Electrocución por descargas atmosféricas.
</t>
  </si>
  <si>
    <t>*Revisión  periódica de las condiciones estructurales de las sedes.
*Ubicación de actividades en áreas de menor riesgo cuando sea posible.</t>
  </si>
  <si>
    <t>*Planes de emergencia y contingencia actualizados.
Señalización de rutas de evacuación.</t>
  </si>
  <si>
    <t>*Divulgación de planes de emergencia
*Participación en simulacros de emergencia.</t>
  </si>
  <si>
    <t>Muerte múltiple de funcionarios y/o comunidad atendida debido al colapso estructural, arrastre por deslizamiento o impacto directo de fenómenos naturales.</t>
  </si>
  <si>
    <t>*Decreto 1072 de 2015: marco del SG-SST, exige incluir emergencias dentro de la identificación de peligros.
*Resolución 0312 de 2019: estándares mínimos, obliga a contar con plan de emergencias y control de riesgos.
*Ley 1523 de 2012: adopta la Política Nacional de Gestión del Riesgo de Desastres.</t>
  </si>
  <si>
    <t>*Refuerzo estructural de las edificaciones en la medida de lo posible, teniendo en cuenta que son instalaciones muy antiguas</t>
  </si>
  <si>
    <t xml:space="preserve">*Plan de emergencias actualizado, mapas de riesgo, protocolos para suspensión de actividades en condiciones climáticas extremas.
*Rutas de evacuación demarcadas, avisos en zonas de amenaza. </t>
  </si>
  <si>
    <t xml:space="preserve">*Sobrecarga de trabajo.
*Demandas emocionales.
*Falta de claridad en roles y funciones.
*Exposición a conflictos con usuarios de la comunidad.
*Jornadas extensas de trabajo </t>
  </si>
  <si>
    <t>*Estrés crónico.
*Fatiga mental y física.
*Ansiedad, irritabilidad y desmotivación.
Síndrome de burnout.</t>
  </si>
  <si>
    <t>Definición de perfiles de cargo con funciones claras.</t>
  </si>
  <si>
    <t>*Política de Seguridad y Salud en el Trabajo que incluye la gestión de riesgos psicosociales.
*Aplicación de la batería de riesgo psicosocial (Resolución 2646 de 2008).</t>
  </si>
  <si>
    <t>*Capacitación en manejo del estrés y autocuidado, comunicación asertiva</t>
  </si>
  <si>
    <t>Discapacidad laboral por trastorno de salud mental (depresión, ansiedad severa o burnout) con impacto directo en la productividad y bienestar integral del trabajador.</t>
  </si>
  <si>
    <t>*Decreto 1072 de 2015: marco del SG-SST, incluye gestión integral de riesgos psicosociales.
*Resolución 0312 de 2019: estándares mínimos, exige programas de vigilancia epidemiológica de factores de riesgo psicosocial.
*Resolución 2404 de 2019: acciones para entornos laborales saludables.
Resolución 2646 de 2008: establece disposiciones para la identificación, evaluación, prevención e intervención de riesgos psicosociales.
**Resolución 3461 de 2025 actualiza aspectos del Comité de Convivencia Laboral</t>
  </si>
  <si>
    <t xml:space="preserve">*Organización de las actividades para conseguir una adecuada carga laboral. 
</t>
  </si>
  <si>
    <t>Exposición a condiciones de iluminación inadecuadas en oficinas (deficiente, excesiva o deslumbrante), lo que puede afectar la visibilidad, generar fatiga visual y contribuir a errores en las labores administrativas y de análisis.</t>
  </si>
  <si>
    <t xml:space="preserve">*Fatiga visual (astenopía).
*Cefaleas y migrañas.
*Irritación ocular, visión borrosa o doble.
</t>
  </si>
  <si>
    <t>Luminarias instaladas en oficinas con distribución general.</t>
  </si>
  <si>
    <t>*Uso de persianas y cortinas para regular deslumbramiento.
*Mantenimiento básico de bombillas y luminarias.</t>
  </si>
  <si>
    <t>*Pausa activas
*Uso de protectores de pantalla o filtros de luz.</t>
  </si>
  <si>
    <t>*Decreto 1072 de 2015: implementación del SG-SST, incluyendo control de riesgos físicos.
*RETILAP Resolución 180540 de 2010 Capítulo 4 Tabla 410.1 /NTC 2050
Resolución 2400 de 1979
Decreto 1477 de 2014
*Resolución 0312 de 2019: estándares mínimos en Seguridad y Salud en el Trabajo.</t>
  </si>
  <si>
    <t>*Capacitaciones en higiene visual y pausas activas.
Realizar evaluaciones periódicas de la vista y proporcionar información sobre la importancia de la salud visual.</t>
  </si>
  <si>
    <t>Exposición continua a radiación no ionizante de baja intensidad generada por el uso prolongado de pantallas de visualización (monitores de computador, tablets, celulares), que puede producir fatiga visual y molestias asociadas al síndrome visual informático.</t>
  </si>
  <si>
    <t>*Fatiga visual y ocular.
*Sequedad ocular y visión borrosa.
*Dolores de cabeza y mareos.
*Trastornos musculoesqueléticos asociados (por posturas inadecuadas frente a la pantalla).</t>
  </si>
  <si>
    <t>*Disposición ergonómica del mobiliario (distancia y altura adecuada).</t>
  </si>
  <si>
    <t xml:space="preserve">*Decreto 1072 de 2015: implementación del SG-SST, que incluye riesgos físicos.
*Resolución 0312 de 2019: estándares mínimos del SG-SST.
*NTC 5854 (2011): ergonomía en puestos de trabajo con PVD (referencia técnica).
*Resolución 2400 de 1979
</t>
  </si>
  <si>
    <t>Continuar con la sistitución de equipos antiguos por monitores de nueva generación con certificación de bajo deslumbramiento y reducción de luz azul.</t>
  </si>
  <si>
    <t xml:space="preserve">Continuar con la revisión periódica de la distribución ergonómica de estaciones de trabajo.
</t>
  </si>
  <si>
    <t>*Continuar con el programación de pausas activas visuales.
*Capacitación en higiene visual y ergonomía digital.</t>
  </si>
  <si>
    <t xml:space="preserve">ARCHIVO 
</t>
  </si>
  <si>
    <t>ALSC 
Y 
SEDE 
GUACAMAYAS</t>
  </si>
  <si>
    <t>*Alergias respiratorias (rinitis, sinusitis).
*Enfermedades respiratorias (bronquitis, asma ).
*Irritación ocular y de piel.
*Infecciones por exposición a microorganismos patógenos.</t>
  </si>
  <si>
    <t>Enfermedad respiratoria crónica o incapacidad laboral por sensibilización respiratoria (asma ocupacional).</t>
  </si>
  <si>
    <t xml:space="preserve">*Decreto 1072 de 2015, Libro 2, Parte 2, Título 4, Capítulo 6: organización y funcionamiento del SG-SST.
*Resolución 0312 de 2019: estándares mínimos SG-SST, incluye prevención de riesgos biológicos.
*Resolución 2400 de 1979, arts. 106-108: condiciones higiénicas y de almacenamiento.
</t>
  </si>
  <si>
    <t xml:space="preserve">*Continuar con Implementación de la digitalización progresiva de documentos para disminuir la manipulación de documentos </t>
  </si>
  <si>
    <t>*Implementar un sistema de ventilación y filtrado de aíre
*Estanterías metálicas con recubrimiento anticorrosivo para evitar hongos.</t>
  </si>
  <si>
    <t xml:space="preserve">
Continuar cumpliendo con los protocolos de limpieza y desinfección de las instalaciones y cuidado personal. 
Dar continuidad al plan de capacitación, que incluya prácticas de higiene personal rigurosas, como el lavado frecuente de manos y la correcta desinfección de equipos utilizados.
Recomendar vacunación para enfermedades transmisibles.
Activar procedimientos de emergencia en caso de brotes o epidemias en áreas de trabajo
*Señalización de uso obligatorio de EPP</t>
  </si>
  <si>
    <t>Manipulación manual de cargas (levantamiento, empuje, tracción, transporte y almacenamiento de cajas y documentos).</t>
  </si>
  <si>
    <t>*Lumbalgias y dorsalgias.
*Lesiones osteomusculares (esguinces, distensiones, hernias discales).
*Golpes por caída de cajas o expedientes.
*Atrapamientos o aplastamientos menores.</t>
  </si>
  <si>
    <t>*Disponibilidad de ayudas mecánicas (carretillas, estibadores).
*Espacios despejados para el tránsito en depósitos.</t>
  </si>
  <si>
    <t>*Capacitación en técnicas de levantamiento seguro de cargas.
*Pausas activas</t>
  </si>
  <si>
    <t>* Decreto 1072 de 2015 
Resolución 0312 de 2019: estándares mínimos en prevención de riesgos mecánicos y ergonómicos.</t>
  </si>
  <si>
    <t xml:space="preserve">*Digitalización documental y reducción progresiva del archivo físico.
</t>
  </si>
  <si>
    <t>*Uso de cajas plásticas livianas y con asas en lugar de cajas de cartón pesadas.</t>
  </si>
  <si>
    <t>Siempre disponer de quipos de asistencia mecánica para la manipulación y levantamiento de cargas que excedan los límites establecidos como seguros para una persona</t>
  </si>
  <si>
    <t>*Continuar con el  Programa DME, asegurando que el programa se esté ejecutando según lo planeado y que se cumplan las políticas y procedimientos establecidos.
*Dar cumplimiento al  estándares de seguridad del limite permitido para el levantamiento de carga
*Promover la realización de las pausas activas y de estiramiento durante la jornada laboral.
*Proporcionar formación sobre prácticas ergonómicas adecuadas y la importancia de una buena postura.
*Revisiones médicas ocupacionales periódicas con énfasis en la salud osteomuscular.
*Instrucciones visibles en bodegas sobre manipulación segura.</t>
  </si>
  <si>
    <t>Material particulado (polvo y fibras derivadas de papel, cartón y suciedad acumulada).</t>
  </si>
  <si>
    <t>*Irritación ocular, nasal y faríngea.
*Alergias respiratorias (rinitis, bronquitis).
*Enfermedades respiratorias crónicas (asma ocupacional).
*Dermatitis por contacto con partículas finas.</t>
  </si>
  <si>
    <t xml:space="preserve">*Protección respiratoria
*Uso de guantes de nitrilo o algodón según la tarea.
</t>
  </si>
  <si>
    <t>Enfermedad respiratoria crónica con incapacidad laboral permanente (asma ocupacional, enfermedad pulmonar obstructiva crónica).</t>
  </si>
  <si>
    <t>*Decreto 1072 de 2015, SG-SST: identificación, evaluación y control de agentes químicos.
*Resolución 0312 de 2019: estándares mínimos para la gestión de riesgos químicos.
*Resolución 2404 de 2019: valores límite permisibles para exposición ocupacional a agentes químicos en Colombia.</t>
  </si>
  <si>
    <t>*Digitalización documental y reducción progresiva del archivo físico.</t>
  </si>
  <si>
    <t xml:space="preserve">*Uso de cajas plásticas livianas con tapa para reducir la emisión de polvo </t>
  </si>
  <si>
    <t>*Instalación de sistemas de ventilación con filtros de aire.</t>
  </si>
  <si>
    <t>Autocuidado, uso de tapabocas cuando sienta la necesidad
Dar cumplimiento al Procedimiento SOL (Seguridad, Orden y Limpieza)
Humedecer regularmente las áreas de trabajo no pavimentadas para reducir la cantidad de polvo suspendido en el aire.</t>
  </si>
  <si>
    <t>Exposición a condiciones inadecuadas de iluminación natural o artificial durante la manipulación, organización, digitalización y consulta de documentos en bodegas, depósitos y áreas de oficina, lo que puede afectar la salud visual, el confort y el desempeño laboral.</t>
  </si>
  <si>
    <t xml:space="preserve">*Fatiga visual
*Dolor de cabeza y visión borrosa.
*Estrés visual (síndrome visual informático en labores con pantallas). </t>
  </si>
  <si>
    <t>*Mantenimiento preventivo de lámparas para evitar parpadeo o fallas.
*Limpieza periódica de luminarias, techos y estanterías para garantizar niveles óptimos de luz.</t>
  </si>
  <si>
    <t>*Decreto 1072 de 2015, Libro 2, Parte 2, Título 4, Capítulo 6.
*NTC 5854 (2011): niveles de iluminancia en interiores.
*Resolución 773 de 2021: valores de referencia para riesgo físico – iluminación.</t>
  </si>
  <si>
    <t>Sustitución total de luminarias fluorescentes por tecnología LED de alta eficiencia y mayor vida útil.</t>
  </si>
  <si>
    <t>Implementación de sensores de movimiento o temporizadores para mantener iluminación adecuada en depósitos.</t>
  </si>
  <si>
    <t xml:space="preserve">Reconfigura la distribución de luminarias o agrega fuentes de luz adicionales para lograr una iluminación uniforme y adecuada.
Sustituye las bombillas actuales por lámparas LED para mejorar la eficiencia energética, la calidad de la luz y reducir el mantenimiento.
Redistribución de mobiliario para aprovechar mejor la luz natural.
</t>
  </si>
  <si>
    <t>*Continuar con capacitaciones en cuidado visual
*Establecer y seguir un plan de mantenimiento para luminarias.
Realizar evaluaciones periódicas de la vista y proporcionar información sobre la importancia de la salud visual.</t>
  </si>
  <si>
    <t xml:space="preserve">*Rediseño ergonómico de puestos de digitalización y captura documental.
</t>
  </si>
  <si>
    <t>*Capacitación en cuidado visual e higiene postural 
*Continuar con el programa de mantemiento para luminarias.
*Realizar evaluaciones periódicas de la vista y proporcionar información sobre la importancia de la salud visual.</t>
  </si>
  <si>
    <t>Actividades de digitación en computador, digitalización de documentos en escáner, foliado, rotulación, organización en estanterías y consulta de información que requieren posturas estáticas frente a pantallas y movimientos repetitivos de manos, muñecas y brazos.</t>
  </si>
  <si>
    <t xml:space="preserve">*Fatiga muscular
*Dolores lumbares, cervicales y dorsales.
*Trastornos musculoesqueléticos en manos y muñecas (tendinitis, síndrome del túnel carpiano).
*Dolor de hombros y rigidez articular.
</t>
  </si>
  <si>
    <t>*Dotación de mobiliario ergonómico (sillas y escritorios ajustables).
*Pantallas y teclados de diseño ergonómico.</t>
  </si>
  <si>
    <t>*Procedimiento para exámenes médicos ocupacionales
*Pausas activasd</t>
  </si>
  <si>
    <t>Desarrollo de enfermedades laborales musculoesqueléticas crónicas (trastornos osteomusculares de origen laboral – TME), incapacidad parcial o permanente.</t>
  </si>
  <si>
    <t>*Decreto 1072 de 2015 
*Resolución 0312 de 2019, estándares mínimos del SG-SST (numeral 2.5.1: peligros biomecánicos).
*NTC 5693-1 (ISO 11226): ergonomía en posturas de trabajo estáticas.</t>
  </si>
  <si>
    <t>Automatización parcial de procesos documentales (uso de software de gestión documental para reducir foliado/manualidades repetitivas).</t>
  </si>
  <si>
    <t xml:space="preserve">*Continuar con el  Programa DME , asegurando que el programa se esté ejecutando según lo planeado y que se cumplan las políticas y procedimientos establecidos.
*Continuar con el programa de shots de energia
*Proporcionar formación sobre prácticas ergonómicas adecuadas y la importancia de una buena postura.
*Revisiones médicas ocupacionales periódicas con énfasis en la salud osteomuscular.
</t>
  </si>
  <si>
    <t>*Implementación de estaciones ergonómicas con mobiliario ajustable.
+AC58</t>
  </si>
  <si>
    <t>Riesgo locativo (caídas a nivel, caídas de objetos, tropiezos, golpes contra objetos).</t>
  </si>
  <si>
    <t>*Contusiones y golpes.
*Esguinces o fracturas por caídas.
*Atrapamientos menores.
*Golpes en cabeza, hombros o extremidades.</t>
  </si>
  <si>
    <t>*Procedimiento SOL( Seguridad, Orden y Limpieza)
*Iluminación adecuada en pasillos y depósitos.</t>
  </si>
  <si>
    <t>*Pausa activas
*Capacitación en manipulación segura de cargas y almacenamiento.</t>
  </si>
  <si>
    <t>Fracturas graves, traumatismo craneoencefálico, incapacidad temporal o permanente.</t>
  </si>
  <si>
    <t>*Decreto 1072 de 2015 
*Resolución 0312 de 2019, estándares mínimos del SG-SST (numeral 2.5.2: peligros locativos).
*Resolución 2400 de 1979, arts. 11-25, 176-202: condiciones de seguridad locativas.</t>
  </si>
  <si>
    <t>Reemplazo de estanterías deterioradas o pisos en mal estado.</t>
  </si>
  <si>
    <t>*Mantenimiento y revisión periódica de las superficies y condiciones ambientales de trabajo
*Asegurar las estanterías con anclaje a pared o piso.</t>
  </si>
  <si>
    <t>*Continuar con las inspecciones periódicas bajo el programa SOL 
*Colocar señalizaciones que indiquen el uso adecuado de escaleras, advertencias sobre superficies resbaladizas y otros posibles riesgos.</t>
  </si>
  <si>
    <t>Riesgos naturales (sísmicos, hidrometeorológicos y geológicos).</t>
  </si>
  <si>
    <t>*Lesiones por caída de objetos, colapso de estanterías o estructuras.
*Contusiones, fracturas y atrapamientos.
*Electrocuciones por contacto con instalaciones eléctricas afectadas.</t>
  </si>
  <si>
    <t>*Simulacros de evacuación periódicos.</t>
  </si>
  <si>
    <t>*Capacitación en respuesta a emergencias
*Señalización de rutas de evacuación</t>
  </si>
  <si>
    <t>Muerte por colapso estructural, atrapamiento o electrocución; destrucción total de archivos esenciales.</t>
  </si>
  <si>
    <t>*Decreto 1072 de 2015, SG-SST, 
*Resolución 0312 de 2019, estándares mínimos 
*Ley 1523 de 2012, por la cual se adopta la Política Nacional de Gestión del Riesgo de Desastres.</t>
  </si>
  <si>
    <t xml:space="preserve">*Asegurar elementos inestables o mal asegurados en estanterías y bodegas.
</t>
  </si>
  <si>
    <t>*Reemplazo de estanterías en mal estado por sistemas modulares resistentes y anclados.</t>
  </si>
  <si>
    <t>*Anclaje de estanterías y equipos pesados.</t>
  </si>
  <si>
    <t>*Documentar el plan de emergencias para la Sede Guacamayas</t>
  </si>
  <si>
    <t>Intralaborales: carga laboral, monotonía, presión de tiempo, falta de pausas activas, relaciones laborales tensas.
Extralaborales: factores externos que influyen en el trabajador (estrés familiar o económico).</t>
  </si>
  <si>
    <t>*Estrés laboral y ansiedad.
*Fatiga crónica.
*Riesgo de síndrome de burnout.
*Insomnio o alteraciones del sueño.</t>
  </si>
  <si>
    <t>*Capacitaciones en manejo del estrés y autocuidado.</t>
  </si>
  <si>
    <t>Desarrollo de enfermedades laborales de origen psicosocial (trastornos de ansiedad, depresión, burnout)</t>
  </si>
  <si>
    <t>*Decreto 1072 de 2015
*Resolución 0312 de 2019, estándares mínimos
*Resolución 2404 de 2019, protocolos para la vigilancia de factores de riesgo psicosocial.</t>
  </si>
  <si>
    <t>*Adecuar areas de descanso y bienestar en la entidad.</t>
  </si>
  <si>
    <t>*Uso de plataformas técnologicas que mejoren el nivel de afrontamiento a diferentes situaciones tanto intralaborales y extralaborales
**Adecuar areas de descanso y bienestar en la entidad.</t>
  </si>
  <si>
    <t>*Uso de plataformas técnologicas que mejoren el nivel de afrontamiento a diferentes situaciones tanto intralaborales y extralaborales
*Adecuar areas de descanso y bienestar en la entidad.</t>
  </si>
  <si>
    <t>*Información visible sobre rutas de atención psicosocial.</t>
  </si>
  <si>
    <t>*Continuar con estrategias de prevención del estrés (talleres, capacitaciones, jornadas de bienestar).
*Fortalecimiento del liderazgo positivo.
*Información visible sobre rutas de atención psicosocial.</t>
  </si>
  <si>
    <t>Campañas internas de sensibilización (La salud mental importa), recordatorios de pausas, difusión de canales de apoyo
**Información visible sobre rutas de atención psicosocial.</t>
  </si>
  <si>
    <t>*Campañas internas de sensibilización (La salud mental importa), recordatorios de pausas, difusión de canales de apoyo
*Información visible sobre rutas de atención psicosocial.</t>
  </si>
  <si>
    <r>
      <t>Gorra tipo casco
Casco de seguridad
Gafas de seguridad 
Protector auditivo tipo tapón
Overol 
Respirador 
Guantes de nitrilo
Guantes de vaqueta
Guantes de caucho 
Guantes recubiertos de nitrilo
Impermeable
Bota industrial de caucho con puntera de seguridad 
Bota punta de acero dielectrica 
*Arnes de cuerpo completo -</t>
    </r>
    <r>
      <rPr>
        <b/>
        <sz val="6"/>
        <rFont val="Garamond"/>
        <family val="1"/>
      </rPr>
      <t xml:space="preserve"> Ver medidas de intervención de eliminación</t>
    </r>
    <r>
      <rPr>
        <sz val="6"/>
        <rFont val="Garamond"/>
        <family val="1"/>
      </rPr>
      <t xml:space="preserve">
*Eslingas con absorvedor de energia  - </t>
    </r>
    <r>
      <rPr>
        <b/>
        <sz val="6"/>
        <rFont val="Garamond"/>
        <family val="1"/>
      </rPr>
      <t xml:space="preserve">Ver medidas de intervención de eliminación
</t>
    </r>
    <r>
      <rPr>
        <sz val="6"/>
        <rFont val="Garamond"/>
        <family val="1"/>
      </rPr>
      <t xml:space="preserve">
</t>
    </r>
  </si>
  <si>
    <t>Procedimiento SOL ( Seguridad, Orden y Limpieza)</t>
  </si>
  <si>
    <t xml:space="preserve">Eléctrico </t>
  </si>
  <si>
    <t>Contacto directo o indirecto con energía eléctrica en instalaciones, equipos, cableado y tableros.</t>
  </si>
  <si>
    <t xml:space="preserve">*Electrocución.
*Quemaduras eléctricas y térmicas.
*Caídas asociadas a descargas.
</t>
  </si>
  <si>
    <t>Muerte por electrocución, quemaduras graves, incapacidad permanente o incendio mayor</t>
  </si>
  <si>
    <t>*Decreto 1072 de 2015 – Sistema de Gestión en SST: proteger frente a peligros eléctricos.
*Resolución 0312 de 2019 – estándares mínimos, exige gestión de riesgos críticos (electricidad incluido).
*Resolución 5018 de 2019 (RETIE) – obligatorio en instalaciones nuevas o modificaciones, pero sirve como referente técnico mínimo.</t>
  </si>
  <si>
    <t>Caídas a distinto nivel, lesiones graves (fracturas, trauma craneoencefálico), discapacidad permanente, muerte.</t>
  </si>
  <si>
    <t>Trabajo en alturas (riesgo crítico).</t>
  </si>
  <si>
    <t>Enfermedad profesional grave, discapacidad</t>
  </si>
  <si>
    <t>Muerte del trabajador por caída a distinto nivel.</t>
  </si>
  <si>
    <t xml:space="preserve">*Resolución 4272 de 2021 (reglamenta trabajo en alturas, deroga la 1409 de 2012).
*Decreto 1072 de 2015, Libro 2, Parte 2, Título 4, Cap. 6 (SG-SST).
*Resolución 2400 de 1979 (art. 176 y protección en alturas).
</t>
  </si>
  <si>
    <t>Recepción y custodia de documentos oficiales para notificación.
Planificación de recorridos o rutas de entrega en el territorio asignado.
Conducción de motocicleta en vía pública.
Entrega de notificaciones a ciudadanos, empresas o instituciones.
Registro y reporte de entregas realizadas y pendientes.
Diligenciamiento de planillas de control de gestión.
Atención básica a la ciudadanía frente a la notificación.</t>
  </si>
  <si>
    <t>Entregar documentos personalmente, solicitar firma o constancia de recibido.
Tomar evidencias de entrega (fotografía, registro electrónico, copia firmada).
Reportar novedades como direcciones erradas, ciudadanos ausentes o rechazos.
Entregar en la Alcaldía los documentos devueltos y planillas diligenciadas.
Informar a la supervisión sobre incidentes de tránsito o situaciones de riesgo en territorio.</t>
  </si>
  <si>
    <t>virus, bacterias, hongos, vectores y animales</t>
  </si>
  <si>
    <t>Exposición a agentes biológicos patógenos (virus, bacterias, hongos) y a vectores/animales (mordeduras, picaduras).</t>
  </si>
  <si>
    <t xml:space="preserve">*Infecciones respiratorias, gastrointestinales o dérmicas.
*Enfermedades transmisibles (COVID-19, influenza, hepatitis, rabia, dengue, entre otras).
*Lesiones por mordeduras de perros u otros animales.
*Alergias o reacciones adversas a picaduras de insectos.
</t>
  </si>
  <si>
    <t>Campañas de vacunación masiva (influenza, tétanos, rabia cuando corresponde).</t>
  </si>
  <si>
    <t xml:space="preserve">*Decreto 1072 de 2015 (SG-SST).
*Resolución 0312 de 2019 (estándares mínimos SG-SST, prevención biológica).
</t>
  </si>
  <si>
    <t>Implementación de sistemas de georreferenciación para evitar desplazamientos innecesarios.</t>
  </si>
  <si>
    <t>Complicación severa de mordedura/picadura/virus</t>
  </si>
  <si>
    <t>*Continuar con protocolos de bioseguridad y autocuidado</t>
  </si>
  <si>
    <t xml:space="preserve">*Casco para motorizado
*Chaqueta para motorizado
*Guantes para motorizado
*Rodilleras para motorizado
*Botas para motorizado
*Impermeable para motorizado </t>
  </si>
  <si>
    <t>Fisico</t>
  </si>
  <si>
    <t>Exposición a altos niveles de ruido ambiental (tráfico vehicular, pitos, sirenas, obras civiles, motocicleta en operación).</t>
  </si>
  <si>
    <t>*Irritabilidad y estrés.
*Fatiga auditiva.
*Dificultad de concentración.
*Dolor de cabeza.</t>
  </si>
  <si>
    <t>Hipoacusia (pérdida auditiva irreversible), alteraciones del sueño, fatiga crónica.</t>
  </si>
  <si>
    <t xml:space="preserve">*Decreto 1072 de 2015.
</t>
  </si>
  <si>
    <t xml:space="preserve">*Rotación de rutas y zonas de alta exposición
Uso de EPP
</t>
  </si>
  <si>
    <t>Mantenimiento de posturas estáticas prolongadas en la conducción de motocicleta.</t>
  </si>
  <si>
    <t>*Dolor lumbar y cervical.
*Adormecimiento en extremidades.
*Fatiga muscular.</t>
  </si>
  <si>
    <t>Pausas activas</t>
  </si>
  <si>
    <t>Lumbalgia crónica, hernias discales, lesiones osteomusculares incapacitantes.</t>
  </si>
  <si>
    <t>Programar recorridos alternando rutas y tiempos de exposición, incluir pausas obligatorias.</t>
  </si>
  <si>
    <t xml:space="preserve">Mecánico </t>
  </si>
  <si>
    <t xml:space="preserve">*Contusiones, fracturas, heridas cortopunzantes.
*Lesiones graves por accidente de tránsito.
</t>
  </si>
  <si>
    <t>Uso de casco certificado, chaleco reflectivo, guantes, botas; cumplimiento de normas de tránsito.</t>
  </si>
  <si>
    <t>Accidente fatal.</t>
  </si>
  <si>
    <t xml:space="preserve">*Decreto 1072 de 2015.
*Resolución 0312 de 2019 (estándares mínimos del SG-SST).
</t>
  </si>
  <si>
    <t xml:space="preserve">*Decreto 1072 de 2015.
*Resolución 0312 de 2019 (estándares mínimos del SG-SST).
*Resolución 1565 de 2014 (Plan 
Estratégico de Seguridad Vial – PESV).
</t>
  </si>
  <si>
    <t>Capacitación en conducción segura, inclusión en el PESV, programación de rutas seguras, pausas activas durante recorridos.</t>
  </si>
  <si>
    <t xml:space="preserve">Accidentes de transito </t>
  </si>
  <si>
    <t>*Contusiones, fracturas, politraumatismos.
*Lesiones de cráneo y columna.
*Incapacidad permanente parcial o total.</t>
  </si>
  <si>
    <t>Señalización vial existente, semaforización, normas de tránsito vigentes</t>
  </si>
  <si>
    <t>Plan Estratégico de Seguridad Vial de la entidad, rutas preestablecidas, mantenimiento preventivo de motocicletas.</t>
  </si>
  <si>
    <t>Uso de casco certificado, chaleco reflectivo, botas y guantes; respeto a límites de velocidad; aplicación de normas de tránsito; participación en capacitaciones en conducción segura.</t>
  </si>
  <si>
    <t>Muerte por accidente vial.</t>
  </si>
  <si>
    <t>*Decreto 1072 de 2015 (SG-SST).
*Resolución 0312 de 2019 (estándares mínimos).
*Resolución 1565 de 2014 (Plan Estratégico de Seguridad Vial – PESV).
*Ley 1503 de 2011 (estrategias de seguridad vial).
*Código Nacional de Tránsito – Ley 769 de 2002.</t>
  </si>
  <si>
    <t>Capacitación en manejo defensivo, integración en el PESV, gestión de pausas durante recorridos largos, definición de rutas seguras, control de fatiga y horas de conducción.</t>
  </si>
  <si>
    <t>Instalación de dispositivos de seguridad en motocicletas</t>
  </si>
  <si>
    <t>*Atrapamientos de extremidades con partes móviles de la moto.
*Golpes y fracturas por caída o colisión.
*Atropellamiento por terceros en la vía.</t>
  </si>
  <si>
    <t>*Colisión con otros vehículos.
*Atropellamiento de peatones.
*Choque contra objetos fijos.
*Caídas por pérdida de control.</t>
  </si>
  <si>
    <t>PERSONAL CON DISCAPACIDAD</t>
  </si>
  <si>
    <t>Ejecución de labores administrativas, técnicas y operativas en oficinas y territorio.
Participación en reuniones, capacitaciones, eventos institucionales y actividades comunitarias.
Desplazamiento dentro de las instalaciones o hacia puntos de atención en territorio.
Uso de herramientas tecnológicas y equipos de oficina para el cumplimiento de funciones.</t>
  </si>
  <si>
    <t>Digitación, elaboración y revisión de documentos.
Movilización en zonas comunes, escaleras, rampas o exteriores de la entidad.
Manipulación ligera de objetos, carpetas o equipos de oficina.
Interacción con equipos electrónicos: computadores, impresoras, teléfonos, entre otros.
Participación en espacios de capacitación o bienestar institucional.</t>
  </si>
  <si>
    <t>Presencia de superficies irregulares, pisos resbaladizos, desniveles, escaleras sin pasamanos, mobiliario mal ubicado, puertas pesadas, cableado expuesto o falta de rampas y señalización accesible, lo cual puede afectar el desplazamiento seguro de los trabajadores, especialmente de aquellos con discapacidad física, visual o auditiva.</t>
  </si>
  <si>
    <t>*Golpes, tropiezos, caídas al mismo o diferente nivel
*Ffracturas, esguinces, contusiones, *Lesiones musculares o articulares, atrapamientos o accidentes por pérdida de equilibrio.</t>
  </si>
  <si>
    <t>*Mantenimiento preventivo y correctivo de pisos, escaleras y pasamanos.
*Reparación de grietas, baldosas levantadas o superficies deterioradas.</t>
  </si>
  <si>
    <t>*Iluminación general en áreas de tránsito.</t>
  </si>
  <si>
    <t>*Decreto 1072 de 2015
*Ley 1618 de 2013: garantías de accesibilidad e inclusión para personas con discapacidad.
*NTC 6047:2013: accesibilidad al medio físico – requisitos.</t>
  </si>
  <si>
    <t xml:space="preserve">*Retirar obstáculos y objetos del tránsito peatonal
</t>
  </si>
  <si>
    <t>Accidente grave que genere incapacidad temporal o permanente</t>
  </si>
  <si>
    <t>*Adecuar rampas con pendiente reglamentaria y pasamanos dobles.
*Instalar cintas antideslizantes y nivelar superficies irregulares.
*Incorporar señalización táctil</t>
  </si>
  <si>
    <t>Biomecanico</t>
  </si>
  <si>
    <t>Posturas (prolongada, mantenida, forzada</t>
  </si>
  <si>
    <t>Adopción de posturas estáticas o inadecuadas durante la ejecución de labores administrativas, atención al público, digitación o archivo; así como posiciones mantenidas de pie o sentadas por periodos prolongados, o posturas forzadas durante el alcance o manipulación de documentos y equipos.</t>
  </si>
  <si>
    <t>*Fatiga muscular, dolor lumbar, rigidez articular
*calambres, tendinitis, molestias cervicales, dorsales o lumbares, várices, edemas en miembros inferiores
*trastornos musculoesqueléticos por sobrecarga o compresión postural.</t>
  </si>
  <si>
    <t>*Disponibilidad de mobiliario ergonómico en algunos puestos de trabajo (sillas ajustables, escritorios con altura estándar).
*Reubicación parcial de puestos de trabajo según necesidades físicas.</t>
  </si>
  <si>
    <t>*Disposición de espacios para circulación y maniobra de sillas de ruedas.
*</t>
  </si>
  <si>
    <t xml:space="preserve">*Promoción del autocuidado y reporte de condiciones inseguras.
*Inspecciones bajo el programa SOL
</t>
  </si>
  <si>
    <t>*Pausas activas
*PVE - DME
*Escuelas de ergonomía</t>
  </si>
  <si>
    <t>Trastornos músculo-esqueléticos crónicos o degenerativos (como lumbalgia crónica, hernias discales, síndrome del túnel carpiano o escoliosis) que generen incapacidad permanente parcial o total.</t>
  </si>
  <si>
    <t>*Decreto 1072 de 2015
*Resolución 4272 de 2021: define lineamientos para identificación y gestión de factores de riesgo ergonómico.
*ey 1618 de 2013: accesibilidad y ajustes razonables para personas con discapacidad.</t>
  </si>
  <si>
    <t>*Retirar mobiliario deteriorado.</t>
  </si>
  <si>
    <t>*Incorporar apoyapiés, descansabrazos y soportes de monitor ajustables.</t>
  </si>
  <si>
    <t>*Continuar con el programa de pausas activas.  
*Divulgar piezas comunicativas  sobre higiene postural</t>
  </si>
  <si>
    <t>*Realizar capacitaciones al personal en asistencia a personas con discapacidad.
*Priorizar la accesibilidad en contratos de mantenimiento locativo.
*Reforzar señalización para que sea más visible y contrastante en zonas de tránsito y riesgo.</t>
  </si>
  <si>
    <t xml:space="preserve">Psicosocial </t>
  </si>
  <si>
    <t>Exposición a factores derivados de la organización, las condiciones y las relaciones laborales que pueden afectar la salud mental, emocional y física de los trabajadores</t>
  </si>
  <si>
    <t>*Estrés laboral, ansiedad, agotamiento emocional
*desmotivación, bajo rendimiento, ausentismo, irritabilidad</t>
  </si>
  <si>
    <t>Trastornos de salud mental severos (síndrome de burnout, depresión mayor, crisis de ansiedad generalizada) que pueden derivar en incapacidad temporal o permanente, conflictos laborales graves o ausentismo prolongado.</t>
  </si>
  <si>
    <t>*Resolución 2764 de 2022: adopta la Batería de Instrumentos para la Evaluación de Factores de Riesgo Psicosocial y define medidas de intervención.
*Resolución 2646 de 2008: establece disposiciones para la identificación, evaluación, prevención, intervención y monitoreo de los factores de riesgo psicosocial.
*Decreto 1072 de 2015: reglamenta el SG-SST
*Ley 1616 de 2013: promueve la salud mental y el bienestar emocional.
*Resolución 0312 de 2019: estándares mínimos del SG-SST.</t>
  </si>
  <si>
    <t>*Evaluaciones periódicas de factores psicosociales conforme a Resolución 2764 de 2022.
*Implementación  del Plan de Intervención Psicosocial.</t>
  </si>
  <si>
    <t>*Apoyo de programas de bienestar social al servidor público.</t>
  </si>
  <si>
    <t>*Capacitaciones para mejorar el nivel de afrontamiento frente a diferentes situaciones</t>
  </si>
  <si>
    <t xml:space="preserve">*Fortalecer las estrategias de comunicación interna y participación
*Habilitar la sala de bienestar </t>
  </si>
  <si>
    <t>Promoción de mensajes institucionales sobre autocuidado, respeto y trabajo en equipo.</t>
  </si>
  <si>
    <t>Fecha de actualización: Noviembre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</si>
</sst>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43" formatCode="_-* #,##0.00_-;\-* #,##0.00_-;_-* &quot;-&quot;??_-;_-@_-"/>
    <numFmt numFmtId="164" formatCode="_-&quot;$&quot;* #,##0.00_-;\-&quot;$&quot;* #,##0.00_-;_-&quot;$&quot;* &quot;-&quot;??_-;_-@_-"/>
    <numFmt numFmtId="165" formatCode="_(* #,##0.00_);_(* \(#,##0.00\);_(* &quot;-&quot;??_);_(@_)"/>
    <numFmt numFmtId="166" formatCode="_-* #,##0.00\ _P_t_s_-;\-* #,##0.00\ _P_t_s_-;_-* &quot;-&quot;??\ _P_t_s_-;_-@_-"/>
    <numFmt numFmtId="167" formatCode="_-* #,##0\ _P_t_s_-;\-* #,##0\ _P_t_s_-;_-* &quot;-&quot;\ _P_t_s_-;_-@_-"/>
    <numFmt numFmtId="168" formatCode="_([$€]* #,##0.00_);_([$€]* \(#,##0.00\);_([$€]* \-??_);_(@_)"/>
  </numFmts>
  <fonts count="26">
    <font>
      <sz val="10"/>
      <name val="Arial"/>
    </font>
    <font>
      <sz val="11"/>
      <color indexed="8"/>
      <name val="Calibri"/>
      <family val="2"/>
    </font>
    <font>
      <sz val="11"/>
      <color indexed="17"/>
      <name val="Calibri"/>
      <family val="2"/>
    </font>
    <font>
      <sz val="10"/>
      <name val="Arial"/>
      <family val="2"/>
    </font>
    <font>
      <sz val="12"/>
      <name val="Tahoma"/>
      <family val="2"/>
    </font>
    <font>
      <sz val="11"/>
      <color indexed="60"/>
      <name val="Calibri"/>
      <family val="2"/>
    </font>
    <font>
      <sz val="10"/>
      <color indexed="8"/>
      <name val="MS Sans Serif"/>
      <family val="2"/>
    </font>
    <font>
      <b/>
      <sz val="15"/>
      <color indexed="56"/>
      <name val="Calibri"/>
      <family val="2"/>
    </font>
    <font>
      <b/>
      <sz val="11"/>
      <color indexed="8"/>
      <name val="Calibri"/>
      <family val="2"/>
    </font>
    <font>
      <sz val="8"/>
      <name val="Arial"/>
      <family val="2"/>
    </font>
    <font>
      <b/>
      <sz val="12"/>
      <name val="Garamond"/>
      <family val="1"/>
    </font>
    <font>
      <sz val="10"/>
      <name val="Garamond"/>
      <family val="1"/>
    </font>
    <font>
      <sz val="12"/>
      <name val="Garamond"/>
      <family val="1"/>
    </font>
    <font>
      <sz val="11"/>
      <name val="Garamond"/>
      <family val="1"/>
    </font>
    <font>
      <b/>
      <sz val="11"/>
      <name val="Garamond"/>
      <family val="1"/>
    </font>
    <font>
      <b/>
      <sz val="20"/>
      <color rgb="FF00B0F0"/>
      <name val="Garamond"/>
      <family val="1"/>
    </font>
    <font>
      <b/>
      <sz val="7"/>
      <name val="Century Schoolbook L"/>
      <family val="1"/>
      <charset val="1"/>
    </font>
    <font>
      <sz val="10"/>
      <name val="Arial"/>
      <family val="2"/>
      <charset val="1"/>
    </font>
    <font>
      <sz val="8"/>
      <color indexed="8"/>
      <name val="Calibri"/>
      <family val="2"/>
    </font>
    <font>
      <b/>
      <sz val="8"/>
      <color indexed="8"/>
      <name val="Calibri"/>
      <family val="2"/>
    </font>
    <font>
      <b/>
      <sz val="10"/>
      <name val="Candara"/>
      <family val="2"/>
    </font>
    <font>
      <sz val="10"/>
      <name val="Candara"/>
      <family val="2"/>
    </font>
    <font>
      <b/>
      <sz val="20"/>
      <name val="Garamond"/>
      <family val="1"/>
    </font>
    <font>
      <b/>
      <sz val="10"/>
      <name val="Arial"/>
      <family val="2"/>
    </font>
    <font>
      <sz val="6"/>
      <name val="Garamond"/>
      <family val="1"/>
    </font>
    <font>
      <b/>
      <sz val="6"/>
      <name val="Garamond"/>
      <family val="1"/>
    </font>
  </fonts>
  <fills count="34">
    <fill>
      <patternFill patternType="none"/>
    </fill>
    <fill>
      <patternFill patternType="gray125"/>
    </fill>
    <fill>
      <patternFill patternType="solid">
        <fgColor indexed="42"/>
      </patternFill>
    </fill>
    <fill>
      <patternFill patternType="solid">
        <fgColor indexed="43"/>
      </patternFill>
    </fill>
    <fill>
      <patternFill patternType="solid">
        <fgColor indexed="26"/>
        <bgColor indexed="9"/>
      </patternFill>
    </fill>
    <fill>
      <patternFill patternType="solid">
        <fgColor indexed="51"/>
        <bgColor indexed="13"/>
      </patternFill>
    </fill>
    <fill>
      <patternFill patternType="solid">
        <fgColor indexed="52"/>
        <bgColor indexed="53"/>
      </patternFill>
    </fill>
    <fill>
      <patternFill patternType="solid">
        <fgColor theme="0"/>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10"/>
        <bgColor indexed="64"/>
      </patternFill>
    </fill>
    <fill>
      <patternFill patternType="solid">
        <fgColor indexed="51"/>
        <bgColor indexed="64"/>
      </patternFill>
    </fill>
    <fill>
      <patternFill patternType="solid">
        <fgColor indexed="43"/>
        <bgColor indexed="64"/>
      </patternFill>
    </fill>
    <fill>
      <patternFill patternType="solid">
        <fgColor indexed="50"/>
        <bgColor indexed="64"/>
      </patternFill>
    </fill>
    <fill>
      <patternFill patternType="solid">
        <fgColor indexed="13"/>
        <bgColor indexed="64"/>
      </patternFill>
    </fill>
    <fill>
      <patternFill patternType="solid">
        <fgColor theme="0" tint="-0.249977111117893"/>
        <bgColor indexed="64"/>
      </patternFill>
    </fill>
    <fill>
      <patternFill patternType="solid">
        <fgColor theme="2" tint="-9.9978637043366805E-2"/>
        <bgColor indexed="64"/>
      </patternFill>
    </fill>
    <fill>
      <patternFill patternType="solid">
        <fgColor theme="7" tint="0.59999389629810485"/>
        <bgColor indexed="64"/>
      </patternFill>
    </fill>
    <fill>
      <patternFill patternType="solid">
        <fgColor theme="5"/>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92D050"/>
        <bgColor indexed="64"/>
      </patternFill>
    </fill>
    <fill>
      <patternFill patternType="solid">
        <fgColor rgb="FF0070C0"/>
        <bgColor indexed="64"/>
      </patternFill>
    </fill>
    <fill>
      <patternFill patternType="solid">
        <fgColor theme="3"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5" tint="0.79998168889431442"/>
        <bgColor indexed="64"/>
      </patternFill>
    </fill>
    <fill>
      <patternFill patternType="solid">
        <fgColor theme="3" tint="0.79998168889431442"/>
        <bgColor indexed="64"/>
      </patternFill>
    </fill>
    <fill>
      <patternFill patternType="solid">
        <fgColor rgb="FFDBFDDB"/>
        <bgColor indexed="64"/>
      </patternFill>
    </fill>
    <fill>
      <patternFill patternType="solid">
        <fgColor theme="2" tint="-0.249977111117893"/>
        <bgColor indexed="64"/>
      </patternFill>
    </fill>
    <fill>
      <patternFill patternType="solid">
        <fgColor rgb="FFFFEDC9"/>
        <bgColor indexed="64"/>
      </patternFill>
    </fill>
    <fill>
      <patternFill patternType="solid">
        <fgColor rgb="FFABD5FF"/>
        <bgColor indexed="64"/>
      </patternFill>
    </fill>
    <fill>
      <patternFill patternType="solid">
        <fgColor theme="6" tint="0.79998168889431442"/>
        <bgColor indexed="64"/>
      </patternFill>
    </fill>
  </fills>
  <borders count="58">
    <border>
      <left/>
      <right/>
      <top/>
      <bottom/>
      <diagonal/>
    </border>
    <border>
      <left/>
      <right/>
      <top/>
      <bottom style="thick">
        <color indexed="62"/>
      </bottom>
      <diagonal/>
    </border>
    <border>
      <left/>
      <right/>
      <top style="thin">
        <color indexed="62"/>
      </top>
      <bottom style="double">
        <color indexed="62"/>
      </bottom>
      <diagonal/>
    </border>
    <border>
      <left style="medium">
        <color indexed="64"/>
      </left>
      <right/>
      <top/>
      <bottom/>
      <diagonal/>
    </border>
    <border>
      <left style="thin">
        <color indexed="64"/>
      </left>
      <right style="thin">
        <color indexed="64"/>
      </right>
      <top style="thin">
        <color indexed="64"/>
      </top>
      <bottom style="thin">
        <color indexed="64"/>
      </bottom>
      <diagonal/>
    </border>
    <border>
      <left style="medium">
        <color theme="0"/>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thin">
        <color indexed="64"/>
      </top>
      <bottom style="medium">
        <color indexed="64"/>
      </bottom>
      <diagonal/>
    </border>
    <border>
      <left/>
      <right style="thin">
        <color indexed="64"/>
      </right>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right style="medium">
        <color indexed="64"/>
      </right>
      <top style="medium">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style="thin">
        <color indexed="64"/>
      </bottom>
      <diagonal/>
    </border>
    <border diagonalUp="1">
      <left style="thin">
        <color indexed="64"/>
      </left>
      <right style="medium">
        <color indexed="64"/>
      </right>
      <top style="thin">
        <color indexed="64"/>
      </top>
      <bottom style="thin">
        <color indexed="64"/>
      </bottom>
      <diagonal style="thin">
        <color indexed="64"/>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diagonalUp="1">
      <left style="thin">
        <color indexed="64"/>
      </left>
      <right style="thin">
        <color indexed="64"/>
      </right>
      <top style="thin">
        <color indexed="64"/>
      </top>
      <bottom style="thin">
        <color indexed="64"/>
      </bottom>
      <diagonal style="thin">
        <color indexed="64"/>
      </diagonal>
    </border>
    <border>
      <left style="thin">
        <color indexed="64"/>
      </left>
      <right/>
      <top style="medium">
        <color indexed="64"/>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medium">
        <color indexed="64"/>
      </top>
      <bottom/>
      <diagonal/>
    </border>
  </borders>
  <cellStyleXfs count="22">
    <xf numFmtId="0" fontId="0" fillId="0" borderId="0"/>
    <xf numFmtId="0" fontId="2" fillId="2" borderId="0" applyNumberFormat="0" applyBorder="0" applyAlignment="0" applyProtection="0"/>
    <xf numFmtId="168" fontId="3" fillId="0" borderId="0" applyFill="0" applyBorder="0" applyAlignment="0" applyProtection="0"/>
    <xf numFmtId="167" fontId="3" fillId="0" borderId="0" applyFont="0" applyFill="0" applyBorder="0" applyAlignment="0" applyProtection="0"/>
    <xf numFmtId="165" fontId="3" fillId="0" borderId="0" applyFont="0" applyFill="0" applyBorder="0" applyAlignment="0" applyProtection="0"/>
    <xf numFmtId="166" fontId="3" fillId="0" borderId="0" applyFont="0" applyFill="0" applyBorder="0" applyAlignment="0" applyProtection="0"/>
    <xf numFmtId="165" fontId="4" fillId="0" borderId="0" applyFont="0" applyFill="0" applyBorder="0" applyAlignment="0" applyProtection="0"/>
    <xf numFmtId="43" fontId="3" fillId="0" borderId="0" applyFont="0" applyFill="0" applyBorder="0" applyAlignment="0" applyProtection="0"/>
    <xf numFmtId="164" fontId="3" fillId="0" borderId="0" applyFont="0" applyFill="0" applyBorder="0" applyAlignment="0" applyProtection="0"/>
    <xf numFmtId="0" fontId="5" fillId="3" borderId="0" applyNumberFormat="0" applyBorder="0" applyAlignment="0" applyProtection="0"/>
    <xf numFmtId="0" fontId="4" fillId="0" borderId="0"/>
    <xf numFmtId="0" fontId="6" fillId="0" borderId="0"/>
    <xf numFmtId="0" fontId="3" fillId="0" borderId="0"/>
    <xf numFmtId="0" fontId="1" fillId="0" borderId="0"/>
    <xf numFmtId="0" fontId="6" fillId="0" borderId="0"/>
    <xf numFmtId="0" fontId="6" fillId="0" borderId="0"/>
    <xf numFmtId="0" fontId="6" fillId="0" borderId="0"/>
    <xf numFmtId="0" fontId="6" fillId="0" borderId="0"/>
    <xf numFmtId="0" fontId="6" fillId="0" borderId="0"/>
    <xf numFmtId="0" fontId="7" fillId="0" borderId="1" applyNumberFormat="0" applyFill="0" applyAlignment="0" applyProtection="0"/>
    <xf numFmtId="0" fontId="8" fillId="0" borderId="2" applyNumberFormat="0" applyFill="0" applyAlignment="0" applyProtection="0"/>
    <xf numFmtId="0" fontId="17" fillId="0" borderId="0"/>
  </cellStyleXfs>
  <cellXfs count="431">
    <xf numFmtId="0" fontId="0" fillId="0" borderId="0" xfId="0"/>
    <xf numFmtId="0" fontId="11" fillId="0" borderId="0" xfId="0" applyFont="1"/>
    <xf numFmtId="0" fontId="12" fillId="0" borderId="0" xfId="13" applyFont="1"/>
    <xf numFmtId="0" fontId="10" fillId="0" borderId="0" xfId="13" applyFont="1" applyAlignment="1">
      <alignment horizontal="left" vertical="center"/>
    </xf>
    <xf numFmtId="0" fontId="13" fillId="0" borderId="0" xfId="0" applyFont="1"/>
    <xf numFmtId="0" fontId="14" fillId="0" borderId="5" xfId="0" applyFont="1" applyBorder="1"/>
    <xf numFmtId="0" fontId="14" fillId="0" borderId="0" xfId="0" applyFont="1"/>
    <xf numFmtId="0" fontId="12" fillId="0" borderId="0" xfId="0" applyFont="1" applyAlignment="1">
      <alignment horizontal="left" vertical="center"/>
    </xf>
    <xf numFmtId="0" fontId="12" fillId="0" borderId="0" xfId="13" applyFont="1" applyAlignment="1">
      <alignment horizontal="left" vertical="center"/>
    </xf>
    <xf numFmtId="0" fontId="12" fillId="0" borderId="0" xfId="0" applyFont="1"/>
    <xf numFmtId="0" fontId="16" fillId="6" borderId="9" xfId="0" applyFont="1" applyFill="1" applyBorder="1" applyAlignment="1">
      <alignment horizontal="center" vertical="center" wrapText="1"/>
    </xf>
    <xf numFmtId="0" fontId="17" fillId="0" borderId="0" xfId="21"/>
    <xf numFmtId="0" fontId="17" fillId="8" borderId="0" xfId="21" applyFill="1"/>
    <xf numFmtId="0" fontId="18" fillId="8" borderId="0" xfId="21" applyFont="1" applyFill="1" applyAlignment="1">
      <alignment vertical="center" wrapText="1"/>
    </xf>
    <xf numFmtId="0" fontId="18" fillId="8" borderId="0" xfId="21" applyFont="1" applyFill="1"/>
    <xf numFmtId="0" fontId="19" fillId="9" borderId="17" xfId="21" applyFont="1" applyFill="1" applyBorder="1" applyAlignment="1">
      <alignment horizontal="center" vertical="center"/>
    </xf>
    <xf numFmtId="0" fontId="19" fillId="9" borderId="18" xfId="21" applyFont="1" applyFill="1" applyBorder="1" applyAlignment="1">
      <alignment horizontal="center" vertical="center"/>
    </xf>
    <xf numFmtId="0" fontId="19" fillId="9" borderId="19" xfId="21" applyFont="1" applyFill="1" applyBorder="1" applyAlignment="1">
      <alignment horizontal="center" vertical="center"/>
    </xf>
    <xf numFmtId="0" fontId="19" fillId="8" borderId="0" xfId="21" applyFont="1" applyFill="1"/>
    <xf numFmtId="0" fontId="18" fillId="10" borderId="20" xfId="21" applyFont="1" applyFill="1" applyBorder="1" applyAlignment="1">
      <alignment vertical="center"/>
    </xf>
    <xf numFmtId="0" fontId="18" fillId="10" borderId="9" xfId="21" applyFont="1" applyFill="1" applyBorder="1" applyAlignment="1">
      <alignment horizontal="center" vertical="center"/>
    </xf>
    <xf numFmtId="0" fontId="18" fillId="10" borderId="21" xfId="21" applyFont="1" applyFill="1" applyBorder="1" applyAlignment="1">
      <alignment vertical="center" wrapText="1"/>
    </xf>
    <xf numFmtId="0" fontId="18" fillId="8" borderId="0" xfId="21" applyFont="1" applyFill="1" applyAlignment="1">
      <alignment vertical="center"/>
    </xf>
    <xf numFmtId="0" fontId="18" fillId="10" borderId="22" xfId="21" applyFont="1" applyFill="1" applyBorder="1" applyAlignment="1">
      <alignment vertical="center"/>
    </xf>
    <xf numFmtId="0" fontId="18" fillId="10" borderId="4" xfId="21" applyFont="1" applyFill="1" applyBorder="1" applyAlignment="1">
      <alignment horizontal="center" vertical="center"/>
    </xf>
    <xf numFmtId="0" fontId="18" fillId="10" borderId="23" xfId="21" applyFont="1" applyFill="1" applyBorder="1" applyAlignment="1">
      <alignment vertical="center" wrapText="1"/>
    </xf>
    <xf numFmtId="0" fontId="18" fillId="10" borderId="24" xfId="21" applyFont="1" applyFill="1" applyBorder="1" applyAlignment="1">
      <alignment vertical="center"/>
    </xf>
    <xf numFmtId="0" fontId="18" fillId="10" borderId="25" xfId="21" applyFont="1" applyFill="1" applyBorder="1" applyAlignment="1">
      <alignment horizontal="center" vertical="center"/>
    </xf>
    <xf numFmtId="0" fontId="18" fillId="10" borderId="26" xfId="21" applyFont="1" applyFill="1" applyBorder="1" applyAlignment="1">
      <alignment vertical="center" wrapText="1"/>
    </xf>
    <xf numFmtId="0" fontId="18" fillId="8" borderId="0" xfId="21" applyFont="1" applyFill="1" applyAlignment="1">
      <alignment horizontal="center" vertical="center"/>
    </xf>
    <xf numFmtId="0" fontId="18" fillId="0" borderId="20" xfId="21" applyFont="1" applyBorder="1" applyAlignment="1">
      <alignment vertical="center"/>
    </xf>
    <xf numFmtId="0" fontId="18" fillId="0" borderId="9" xfId="21" applyFont="1" applyBorder="1" applyAlignment="1">
      <alignment horizontal="center" vertical="center"/>
    </xf>
    <xf numFmtId="0" fontId="18" fillId="0" borderId="21" xfId="21" applyFont="1" applyBorder="1" applyAlignment="1">
      <alignment vertical="center" wrapText="1"/>
    </xf>
    <xf numFmtId="0" fontId="19" fillId="0" borderId="24" xfId="21" applyFont="1" applyBorder="1" applyAlignment="1">
      <alignment horizontal="center" vertical="center"/>
    </xf>
    <xf numFmtId="0" fontId="19" fillId="0" borderId="25" xfId="21" applyFont="1" applyBorder="1" applyAlignment="1">
      <alignment horizontal="center" vertical="center"/>
    </xf>
    <xf numFmtId="0" fontId="19" fillId="0" borderId="26" xfId="21" applyFont="1" applyBorder="1" applyAlignment="1">
      <alignment horizontal="center" vertical="center"/>
    </xf>
    <xf numFmtId="0" fontId="18" fillId="0" borderId="22" xfId="21" applyFont="1" applyBorder="1" applyAlignment="1">
      <alignment vertical="center"/>
    </xf>
    <xf numFmtId="0" fontId="18" fillId="0" borderId="4" xfId="21" applyFont="1" applyBorder="1" applyAlignment="1">
      <alignment horizontal="center" vertical="center"/>
    </xf>
    <xf numFmtId="0" fontId="18" fillId="0" borderId="23" xfId="21" applyFont="1" applyBorder="1" applyAlignment="1">
      <alignment vertical="center" wrapText="1"/>
    </xf>
    <xf numFmtId="0" fontId="19" fillId="0" borderId="30" xfId="21" applyFont="1" applyBorder="1" applyAlignment="1">
      <alignment horizontal="center" vertical="center"/>
    </xf>
    <xf numFmtId="0" fontId="19" fillId="11" borderId="32" xfId="21" applyFont="1" applyFill="1" applyBorder="1" applyAlignment="1">
      <alignment horizontal="center" vertical="center"/>
    </xf>
    <xf numFmtId="0" fontId="19" fillId="11" borderId="9" xfId="21" applyFont="1" applyFill="1" applyBorder="1" applyAlignment="1">
      <alignment horizontal="center" vertical="center"/>
    </xf>
    <xf numFmtId="0" fontId="19" fillId="12" borderId="9" xfId="21" applyFont="1" applyFill="1" applyBorder="1" applyAlignment="1">
      <alignment horizontal="center" vertical="center"/>
    </xf>
    <xf numFmtId="0" fontId="19" fillId="12" borderId="21" xfId="21" applyFont="1" applyFill="1" applyBorder="1" applyAlignment="1">
      <alignment horizontal="center" vertical="center"/>
    </xf>
    <xf numFmtId="0" fontId="19" fillId="0" borderId="23" xfId="21" applyFont="1" applyBorder="1" applyAlignment="1">
      <alignment horizontal="center" vertical="center"/>
    </xf>
    <xf numFmtId="0" fontId="19" fillId="11" borderId="8" xfId="21" applyFont="1" applyFill="1" applyBorder="1" applyAlignment="1">
      <alignment horizontal="center" vertical="center"/>
    </xf>
    <xf numFmtId="0" fontId="19" fillId="12" borderId="4" xfId="21" applyFont="1" applyFill="1" applyBorder="1" applyAlignment="1">
      <alignment horizontal="center" vertical="center"/>
    </xf>
    <xf numFmtId="0" fontId="19" fillId="13" borderId="23" xfId="21" applyFont="1" applyFill="1" applyBorder="1" applyAlignment="1">
      <alignment horizontal="center" vertical="center"/>
    </xf>
    <xf numFmtId="0" fontId="18" fillId="0" borderId="24" xfId="21" applyFont="1" applyBorder="1" applyAlignment="1">
      <alignment vertical="center"/>
    </xf>
    <xf numFmtId="0" fontId="18" fillId="0" borderId="25" xfId="21" applyFont="1" applyBorder="1" applyAlignment="1">
      <alignment horizontal="center" vertical="center"/>
    </xf>
    <xf numFmtId="0" fontId="18" fillId="0" borderId="26" xfId="21" applyFont="1" applyBorder="1" applyAlignment="1">
      <alignment vertical="center" wrapText="1"/>
    </xf>
    <xf numFmtId="0" fontId="19" fillId="13" borderId="33" xfId="21" applyFont="1" applyFill="1" applyBorder="1" applyAlignment="1">
      <alignment horizontal="center" vertical="center"/>
    </xf>
    <xf numFmtId="0" fontId="19" fillId="13" borderId="25" xfId="21" applyFont="1" applyFill="1" applyBorder="1" applyAlignment="1">
      <alignment horizontal="center" vertical="center"/>
    </xf>
    <xf numFmtId="0" fontId="19" fillId="14" borderId="25" xfId="21" applyFont="1" applyFill="1" applyBorder="1" applyAlignment="1">
      <alignment horizontal="center" vertical="center"/>
    </xf>
    <xf numFmtId="0" fontId="19" fillId="14" borderId="26" xfId="21" applyFont="1" applyFill="1" applyBorder="1" applyAlignment="1">
      <alignment horizontal="center" vertical="center"/>
    </xf>
    <xf numFmtId="0" fontId="19" fillId="8" borderId="17" xfId="21" applyFont="1" applyFill="1" applyBorder="1" applyAlignment="1">
      <alignment horizontal="center" vertical="center"/>
    </xf>
    <xf numFmtId="0" fontId="19" fillId="8" borderId="18" xfId="21" applyFont="1" applyFill="1" applyBorder="1" applyAlignment="1">
      <alignment horizontal="center" vertical="center"/>
    </xf>
    <xf numFmtId="0" fontId="19" fillId="8" borderId="19" xfId="21" applyFont="1" applyFill="1" applyBorder="1" applyAlignment="1">
      <alignment horizontal="center" vertical="center"/>
    </xf>
    <xf numFmtId="49" fontId="19" fillId="0" borderId="24" xfId="21" applyNumberFormat="1" applyFont="1" applyBorder="1" applyAlignment="1">
      <alignment horizontal="center" vertical="center"/>
    </xf>
    <xf numFmtId="49" fontId="19" fillId="0" borderId="25" xfId="21" applyNumberFormat="1" applyFont="1" applyBorder="1" applyAlignment="1">
      <alignment horizontal="center" vertical="center"/>
    </xf>
    <xf numFmtId="49" fontId="19" fillId="0" borderId="26" xfId="21" applyNumberFormat="1" applyFont="1" applyBorder="1" applyAlignment="1">
      <alignment horizontal="center" vertical="center"/>
    </xf>
    <xf numFmtId="0" fontId="19" fillId="0" borderId="38" xfId="21" applyFont="1" applyBorder="1" applyAlignment="1">
      <alignment horizontal="center" vertical="center"/>
    </xf>
    <xf numFmtId="0" fontId="19" fillId="11" borderId="32" xfId="21" applyFont="1" applyFill="1" applyBorder="1" applyAlignment="1">
      <alignment horizontal="left" vertical="center" wrapText="1"/>
    </xf>
    <xf numFmtId="0" fontId="19" fillId="11" borderId="9" xfId="21" applyFont="1" applyFill="1" applyBorder="1" applyAlignment="1">
      <alignment horizontal="left" vertical="center" wrapText="1"/>
    </xf>
    <xf numFmtId="0" fontId="19" fillId="15" borderId="21" xfId="21" applyFont="1" applyFill="1" applyBorder="1" applyAlignment="1">
      <alignment horizontal="left" vertical="center" wrapText="1"/>
    </xf>
    <xf numFmtId="0" fontId="19" fillId="0" borderId="40" xfId="21" applyFont="1" applyBorder="1" applyAlignment="1">
      <alignment horizontal="center" vertical="center"/>
    </xf>
    <xf numFmtId="0" fontId="19" fillId="11" borderId="8" xfId="21" applyFont="1" applyFill="1" applyBorder="1" applyAlignment="1">
      <alignment horizontal="left" vertical="center" wrapText="1"/>
    </xf>
    <xf numFmtId="0" fontId="19" fillId="11" borderId="4" xfId="21" applyFont="1" applyFill="1" applyBorder="1" applyAlignment="1">
      <alignment horizontal="left" vertical="center" wrapText="1"/>
    </xf>
    <xf numFmtId="0" fontId="19" fillId="15" borderId="4" xfId="21" applyFont="1" applyFill="1" applyBorder="1" applyAlignment="1">
      <alignment horizontal="left" vertical="center" wrapText="1"/>
    </xf>
    <xf numFmtId="0" fontId="19" fillId="0" borderId="41" xfId="21" applyFont="1" applyBorder="1" applyAlignment="1">
      <alignment horizontal="left" vertical="center" wrapText="1"/>
    </xf>
    <xf numFmtId="0" fontId="19" fillId="0" borderId="42" xfId="21" applyFont="1" applyBorder="1" applyAlignment="1">
      <alignment horizontal="center" vertical="center"/>
    </xf>
    <xf numFmtId="0" fontId="19" fillId="11" borderId="22" xfId="21" applyFont="1" applyFill="1" applyBorder="1" applyAlignment="1">
      <alignment horizontal="left" vertical="center" wrapText="1"/>
    </xf>
    <xf numFmtId="0" fontId="19" fillId="14" borderId="23" xfId="21" applyFont="1" applyFill="1" applyBorder="1" applyAlignment="1">
      <alignment horizontal="left" vertical="center" wrapText="1"/>
    </xf>
    <xf numFmtId="0" fontId="19" fillId="0" borderId="16" xfId="21" applyFont="1" applyBorder="1" applyAlignment="1">
      <alignment horizontal="center" vertical="center"/>
    </xf>
    <xf numFmtId="0" fontId="19" fillId="15" borderId="22" xfId="21" applyFont="1" applyFill="1" applyBorder="1" applyAlignment="1">
      <alignment horizontal="left" vertical="center" wrapText="1"/>
    </xf>
    <xf numFmtId="0" fontId="19" fillId="0" borderId="44" xfId="21" applyFont="1" applyBorder="1" applyAlignment="1">
      <alignment horizontal="left" vertical="center" wrapText="1"/>
    </xf>
    <xf numFmtId="0" fontId="19" fillId="14" borderId="4" xfId="21" applyFont="1" applyFill="1" applyBorder="1" applyAlignment="1">
      <alignment horizontal="left" vertical="center" wrapText="1"/>
    </xf>
    <xf numFmtId="0" fontId="19" fillId="14" borderId="41" xfId="21" applyFont="1" applyFill="1" applyBorder="1" applyAlignment="1">
      <alignment horizontal="left" vertical="center" wrapText="1"/>
    </xf>
    <xf numFmtId="0" fontId="18" fillId="0" borderId="20" xfId="21" applyFont="1" applyBorder="1" applyAlignment="1">
      <alignment horizontal="center" vertical="center"/>
    </xf>
    <xf numFmtId="0" fontId="18" fillId="0" borderId="22" xfId="21" applyFont="1" applyBorder="1" applyAlignment="1">
      <alignment horizontal="center" vertical="center"/>
    </xf>
    <xf numFmtId="0" fontId="18" fillId="0" borderId="24" xfId="21" applyFont="1" applyBorder="1" applyAlignment="1">
      <alignment horizontal="center" vertical="center"/>
    </xf>
    <xf numFmtId="0" fontId="18" fillId="0" borderId="4" xfId="21" applyFont="1" applyBorder="1" applyAlignment="1">
      <alignment horizontal="center" vertical="center" wrapText="1"/>
    </xf>
    <xf numFmtId="0" fontId="20" fillId="16" borderId="46" xfId="21" applyFont="1" applyFill="1" applyBorder="1" applyAlignment="1">
      <alignment horizontal="center" vertical="center" wrapText="1"/>
    </xf>
    <xf numFmtId="0" fontId="21" fillId="0" borderId="46" xfId="21" applyFont="1" applyBorder="1" applyAlignment="1">
      <alignment vertical="center" wrapText="1"/>
    </xf>
    <xf numFmtId="0" fontId="21" fillId="0" borderId="46" xfId="21" applyFont="1" applyBorder="1" applyAlignment="1">
      <alignment horizontal="left" vertical="center" wrapText="1"/>
    </xf>
    <xf numFmtId="0" fontId="21" fillId="7" borderId="46" xfId="21" applyFont="1" applyFill="1" applyBorder="1" applyAlignment="1">
      <alignment horizontal="left" vertical="center" wrapText="1"/>
    </xf>
    <xf numFmtId="0" fontId="15" fillId="7" borderId="7" xfId="0" applyFont="1" applyFill="1" applyBorder="1" applyAlignment="1">
      <alignment horizontal="center" vertical="center" wrapText="1"/>
    </xf>
    <xf numFmtId="0" fontId="11" fillId="7" borderId="0" xfId="0" applyFont="1" applyFill="1"/>
    <xf numFmtId="0" fontId="3" fillId="0" borderId="0" xfId="0" applyFont="1"/>
    <xf numFmtId="0" fontId="23" fillId="0" borderId="4" xfId="0" applyFont="1" applyBorder="1" applyAlignment="1">
      <alignment horizontal="center"/>
    </xf>
    <xf numFmtId="0" fontId="23" fillId="0" borderId="4" xfId="0" applyFont="1" applyFill="1" applyBorder="1" applyAlignment="1">
      <alignment horizontal="center"/>
    </xf>
    <xf numFmtId="0" fontId="0" fillId="23" borderId="47" xfId="0" applyFill="1" applyBorder="1"/>
    <xf numFmtId="0" fontId="0" fillId="0" borderId="0" xfId="0" applyBorder="1"/>
    <xf numFmtId="0" fontId="3" fillId="24" borderId="4" xfId="0" applyFont="1" applyFill="1" applyBorder="1"/>
    <xf numFmtId="0" fontId="0" fillId="24" borderId="48" xfId="0" applyFill="1" applyBorder="1"/>
    <xf numFmtId="0" fontId="17" fillId="0" borderId="0" xfId="21" applyAlignment="1">
      <alignment wrapText="1"/>
    </xf>
    <xf numFmtId="0" fontId="23" fillId="18" borderId="4" xfId="0" applyFont="1" applyFill="1" applyBorder="1"/>
    <xf numFmtId="0" fontId="23" fillId="20" borderId="4" xfId="0" applyFont="1" applyFill="1" applyBorder="1"/>
    <xf numFmtId="0" fontId="23" fillId="19" borderId="4" xfId="0" applyFont="1" applyFill="1" applyBorder="1"/>
    <xf numFmtId="0" fontId="23" fillId="19" borderId="0" xfId="0" applyFont="1" applyFill="1"/>
    <xf numFmtId="0" fontId="23" fillId="22" borderId="4" xfId="0" applyFont="1" applyFill="1" applyBorder="1"/>
    <xf numFmtId="0" fontId="23" fillId="17" borderId="4" xfId="0" applyFont="1" applyFill="1" applyBorder="1"/>
    <xf numFmtId="0" fontId="23" fillId="17" borderId="8" xfId="0" applyFont="1" applyFill="1" applyBorder="1"/>
    <xf numFmtId="0" fontId="23" fillId="21" borderId="4" xfId="0" applyFont="1" applyFill="1" applyBorder="1"/>
    <xf numFmtId="0" fontId="23" fillId="21" borderId="6" xfId="0" applyFont="1" applyFill="1" applyBorder="1"/>
    <xf numFmtId="0" fontId="16" fillId="4" borderId="47" xfId="0" applyFont="1" applyFill="1" applyBorder="1" applyAlignment="1">
      <alignment horizontal="center" vertical="center" textRotation="90" wrapText="1"/>
    </xf>
    <xf numFmtId="0" fontId="24" fillId="25" borderId="29" xfId="0" applyFont="1" applyFill="1" applyBorder="1" applyAlignment="1">
      <alignment horizontal="center" vertical="center" wrapText="1"/>
    </xf>
    <xf numFmtId="0" fontId="24" fillId="25" borderId="29" xfId="0" applyFont="1" applyFill="1" applyBorder="1" applyAlignment="1">
      <alignment horizontal="left" vertical="center" wrapText="1"/>
    </xf>
    <xf numFmtId="0" fontId="24" fillId="25" borderId="29" xfId="0" applyFont="1" applyFill="1" applyBorder="1" applyAlignment="1" applyProtection="1">
      <alignment horizontal="center" vertical="center" wrapText="1"/>
      <protection locked="0"/>
    </xf>
    <xf numFmtId="0" fontId="24" fillId="25" borderId="4" xfId="0" applyFont="1" applyFill="1" applyBorder="1" applyAlignment="1">
      <alignment horizontal="center" vertical="center" wrapText="1"/>
    </xf>
    <xf numFmtId="0" fontId="24" fillId="25" borderId="4" xfId="0" applyFont="1" applyFill="1" applyBorder="1" applyAlignment="1">
      <alignment horizontal="left" vertical="center" wrapText="1"/>
    </xf>
    <xf numFmtId="0" fontId="24" fillId="25" borderId="4" xfId="0" applyFont="1" applyFill="1" applyBorder="1" applyAlignment="1" applyProtection="1">
      <alignment horizontal="center" vertical="center" wrapText="1"/>
      <protection locked="0"/>
    </xf>
    <xf numFmtId="0" fontId="24" fillId="25" borderId="47" xfId="0" applyFont="1" applyFill="1" applyBorder="1" applyAlignment="1">
      <alignment horizontal="center" vertical="center" wrapText="1"/>
    </xf>
    <xf numFmtId="0" fontId="24" fillId="25" borderId="47" xfId="0" applyFont="1" applyFill="1" applyBorder="1" applyAlignment="1">
      <alignment horizontal="left" vertical="center" wrapText="1"/>
    </xf>
    <xf numFmtId="0" fontId="24" fillId="25" borderId="47" xfId="0" applyFont="1" applyFill="1" applyBorder="1" applyAlignment="1" applyProtection="1">
      <alignment horizontal="center" vertical="center" wrapText="1"/>
      <protection locked="0"/>
    </xf>
    <xf numFmtId="0" fontId="25" fillId="25" borderId="29" xfId="0" applyFont="1" applyFill="1" applyBorder="1" applyAlignment="1">
      <alignment horizontal="center" vertical="center" wrapText="1"/>
    </xf>
    <xf numFmtId="0" fontId="25" fillId="25" borderId="4" xfId="0" applyFont="1" applyFill="1" applyBorder="1" applyAlignment="1">
      <alignment horizontal="center" vertical="center" wrapText="1"/>
    </xf>
    <xf numFmtId="0" fontId="25" fillId="25" borderId="47" xfId="0" applyFont="1" applyFill="1" applyBorder="1" applyAlignment="1">
      <alignment horizontal="center" vertical="center" wrapText="1"/>
    </xf>
    <xf numFmtId="0" fontId="24" fillId="25" borderId="29" xfId="0" applyFont="1" applyFill="1" applyBorder="1" applyAlignment="1">
      <alignment horizontal="center" vertical="center" wrapText="1"/>
    </xf>
    <xf numFmtId="0" fontId="24" fillId="25" borderId="4" xfId="0" applyFont="1" applyFill="1" applyBorder="1" applyAlignment="1">
      <alignment horizontal="center" vertical="center" wrapText="1"/>
    </xf>
    <xf numFmtId="0" fontId="24" fillId="25" borderId="47" xfId="0" applyFont="1" applyFill="1" applyBorder="1" applyAlignment="1">
      <alignment horizontal="center" vertical="center" wrapText="1"/>
    </xf>
    <xf numFmtId="0" fontId="24" fillId="26" borderId="4" xfId="0" applyFont="1" applyFill="1" applyBorder="1" applyAlignment="1">
      <alignment horizontal="center" vertical="center" wrapText="1"/>
    </xf>
    <xf numFmtId="0" fontId="24" fillId="26" borderId="4" xfId="0" applyFont="1" applyFill="1" applyBorder="1" applyAlignment="1">
      <alignment horizontal="left" vertical="center" wrapText="1"/>
    </xf>
    <xf numFmtId="0" fontId="24" fillId="26" borderId="4" xfId="0" applyFont="1" applyFill="1" applyBorder="1" applyAlignment="1">
      <alignment vertical="center" wrapText="1"/>
    </xf>
    <xf numFmtId="0" fontId="24" fillId="26" borderId="4" xfId="0" applyFont="1" applyFill="1" applyBorder="1" applyAlignment="1" applyProtection="1">
      <alignment horizontal="center" vertical="center" wrapText="1"/>
      <protection locked="0"/>
    </xf>
    <xf numFmtId="0" fontId="25" fillId="26" borderId="47" xfId="0" applyFont="1" applyFill="1" applyBorder="1" applyAlignment="1">
      <alignment horizontal="center" vertical="center" wrapText="1"/>
    </xf>
    <xf numFmtId="0" fontId="12" fillId="26" borderId="4" xfId="13" applyFont="1" applyFill="1" applyBorder="1"/>
    <xf numFmtId="0" fontId="25" fillId="26" borderId="4" xfId="0" applyFont="1" applyFill="1" applyBorder="1" applyAlignment="1">
      <alignment horizontal="center" vertical="center" wrapText="1"/>
    </xf>
    <xf numFmtId="0" fontId="24" fillId="26" borderId="29" xfId="0" applyFont="1" applyFill="1" applyBorder="1" applyAlignment="1">
      <alignment horizontal="center" vertical="center" wrapText="1"/>
    </xf>
    <xf numFmtId="0" fontId="24" fillId="26" borderId="29" xfId="0" applyFont="1" applyFill="1" applyBorder="1" applyAlignment="1">
      <alignment horizontal="left" vertical="center" wrapText="1"/>
    </xf>
    <xf numFmtId="0" fontId="24" fillId="26" borderId="29" xfId="0" applyFont="1" applyFill="1" applyBorder="1" applyAlignment="1">
      <alignment vertical="center" wrapText="1"/>
    </xf>
    <xf numFmtId="0" fontId="24" fillId="26" borderId="23" xfId="0" applyFont="1" applyFill="1" applyBorder="1" applyAlignment="1">
      <alignment horizontal="left" vertical="center" wrapText="1"/>
    </xf>
    <xf numFmtId="0" fontId="24" fillId="26" borderId="47" xfId="0" applyFont="1" applyFill="1" applyBorder="1" applyAlignment="1">
      <alignment horizontal="left" vertical="center" wrapText="1"/>
    </xf>
    <xf numFmtId="0" fontId="24" fillId="26" borderId="47" xfId="0" applyFont="1" applyFill="1" applyBorder="1" applyAlignment="1">
      <alignment horizontal="center" vertical="center" wrapText="1"/>
    </xf>
    <xf numFmtId="0" fontId="25" fillId="26" borderId="29" xfId="0" applyFont="1" applyFill="1" applyBorder="1" applyAlignment="1">
      <alignment horizontal="center" vertical="center" wrapText="1"/>
    </xf>
    <xf numFmtId="0" fontId="24" fillId="27" borderId="4" xfId="0" applyFont="1" applyFill="1" applyBorder="1" applyAlignment="1">
      <alignment horizontal="center" vertical="center" wrapText="1"/>
    </xf>
    <xf numFmtId="0" fontId="24" fillId="27" borderId="4" xfId="0" applyFont="1" applyFill="1" applyBorder="1" applyAlignment="1">
      <alignment horizontal="left" vertical="center" wrapText="1"/>
    </xf>
    <xf numFmtId="0" fontId="24" fillId="27" borderId="4" xfId="0" applyFont="1" applyFill="1" applyBorder="1" applyAlignment="1" applyProtection="1">
      <alignment horizontal="center" vertical="center" wrapText="1"/>
      <protection locked="0"/>
    </xf>
    <xf numFmtId="0" fontId="12" fillId="27" borderId="4" xfId="13" applyFont="1" applyFill="1" applyBorder="1"/>
    <xf numFmtId="0" fontId="12" fillId="27" borderId="4" xfId="0" applyFont="1" applyFill="1" applyBorder="1"/>
    <xf numFmtId="0" fontId="24" fillId="27" borderId="47" xfId="0" applyFont="1" applyFill="1" applyBorder="1" applyAlignment="1">
      <alignment horizontal="center" vertical="center" wrapText="1"/>
    </xf>
    <xf numFmtId="0" fontId="24" fillId="27" borderId="47" xfId="0" applyFont="1" applyFill="1" applyBorder="1" applyAlignment="1">
      <alignment horizontal="left" vertical="center" wrapText="1"/>
    </xf>
    <xf numFmtId="0" fontId="24" fillId="27" borderId="47" xfId="0" applyFont="1" applyFill="1" applyBorder="1" applyAlignment="1" applyProtection="1">
      <alignment horizontal="center" vertical="center" wrapText="1"/>
      <protection locked="0"/>
    </xf>
    <xf numFmtId="0" fontId="12" fillId="27" borderId="47" xfId="0" applyFont="1" applyFill="1" applyBorder="1"/>
    <xf numFmtId="0" fontId="25" fillId="27" borderId="4" xfId="0" applyFont="1" applyFill="1" applyBorder="1" applyAlignment="1">
      <alignment horizontal="center" vertical="center" wrapText="1"/>
    </xf>
    <xf numFmtId="0" fontId="24" fillId="27" borderId="4" xfId="13" applyFont="1" applyFill="1" applyBorder="1" applyAlignment="1">
      <alignment vertical="center"/>
    </xf>
    <xf numFmtId="0" fontId="24" fillId="27" borderId="47" xfId="13" applyFont="1" applyFill="1" applyBorder="1" applyAlignment="1">
      <alignment vertical="center"/>
    </xf>
    <xf numFmtId="0" fontId="24" fillId="27" borderId="4" xfId="13" applyFont="1" applyFill="1" applyBorder="1" applyAlignment="1">
      <alignment horizontal="center" vertical="center"/>
    </xf>
    <xf numFmtId="0" fontId="24" fillId="27" borderId="47" xfId="13" applyFont="1" applyFill="1" applyBorder="1" applyAlignment="1">
      <alignment horizontal="center" vertical="center"/>
    </xf>
    <xf numFmtId="0" fontId="24" fillId="26" borderId="47" xfId="0" applyFont="1" applyFill="1" applyBorder="1" applyAlignment="1">
      <alignment horizontal="center" vertical="center" wrapText="1"/>
    </xf>
    <xf numFmtId="0" fontId="24" fillId="26" borderId="47" xfId="0" applyFont="1" applyFill="1" applyBorder="1" applyAlignment="1" applyProtection="1">
      <alignment horizontal="center" vertical="center" wrapText="1"/>
      <protection locked="0"/>
    </xf>
    <xf numFmtId="0" fontId="12" fillId="26" borderId="47" xfId="13" applyFont="1" applyFill="1" applyBorder="1"/>
    <xf numFmtId="0" fontId="24" fillId="26" borderId="54" xfId="0" applyFont="1" applyFill="1" applyBorder="1" applyAlignment="1">
      <alignment horizontal="left" vertical="center" wrapText="1"/>
    </xf>
    <xf numFmtId="0" fontId="24" fillId="27" borderId="29" xfId="0" applyFont="1" applyFill="1" applyBorder="1" applyAlignment="1">
      <alignment horizontal="center" vertical="center" wrapText="1"/>
    </xf>
    <xf numFmtId="0" fontId="24" fillId="27" borderId="29" xfId="0" applyFont="1" applyFill="1" applyBorder="1" applyAlignment="1">
      <alignment horizontal="left" vertical="center" wrapText="1"/>
    </xf>
    <xf numFmtId="0" fontId="24" fillId="27" borderId="29" xfId="0" applyFont="1" applyFill="1" applyBorder="1" applyAlignment="1" applyProtection="1">
      <alignment horizontal="center" vertical="center" wrapText="1"/>
      <protection locked="0"/>
    </xf>
    <xf numFmtId="0" fontId="12" fillId="27" borderId="29" xfId="13" applyFont="1" applyFill="1" applyBorder="1" applyAlignment="1">
      <alignment vertical="center" wrapText="1"/>
    </xf>
    <xf numFmtId="0" fontId="24" fillId="27" borderId="4" xfId="0" applyFont="1" applyFill="1" applyBorder="1" applyAlignment="1">
      <alignment vertical="center" wrapText="1"/>
    </xf>
    <xf numFmtId="0" fontId="24" fillId="27" borderId="29" xfId="13" applyFont="1" applyFill="1" applyBorder="1" applyAlignment="1">
      <alignment vertical="center"/>
    </xf>
    <xf numFmtId="0" fontId="25" fillId="27" borderId="47" xfId="0" applyFont="1" applyFill="1" applyBorder="1" applyAlignment="1">
      <alignment horizontal="center" vertical="center" wrapText="1"/>
    </xf>
    <xf numFmtId="0" fontId="24" fillId="28" borderId="29" xfId="0" applyFont="1" applyFill="1" applyBorder="1" applyAlignment="1">
      <alignment horizontal="center" vertical="center" wrapText="1"/>
    </xf>
    <xf numFmtId="0" fontId="24" fillId="28" borderId="29" xfId="0" applyFont="1" applyFill="1" applyBorder="1" applyAlignment="1">
      <alignment horizontal="left" vertical="center" wrapText="1"/>
    </xf>
    <xf numFmtId="0" fontId="14" fillId="28" borderId="29" xfId="0" applyFont="1" applyFill="1" applyBorder="1"/>
    <xf numFmtId="0" fontId="24" fillId="28" borderId="4" xfId="0" applyFont="1" applyFill="1" applyBorder="1" applyAlignment="1">
      <alignment horizontal="center" vertical="center" wrapText="1"/>
    </xf>
    <xf numFmtId="0" fontId="24" fillId="28" borderId="4" xfId="0" applyFont="1" applyFill="1" applyBorder="1" applyAlignment="1">
      <alignment horizontal="left" vertical="center" wrapText="1"/>
    </xf>
    <xf numFmtId="0" fontId="14" fillId="28" borderId="4" xfId="0" applyFont="1" applyFill="1" applyBorder="1"/>
    <xf numFmtId="0" fontId="25" fillId="28" borderId="4" xfId="0" applyFont="1" applyFill="1" applyBorder="1" applyAlignment="1">
      <alignment horizontal="center" vertical="center" wrapText="1"/>
    </xf>
    <xf numFmtId="0" fontId="25" fillId="28" borderId="29" xfId="0" applyFont="1" applyFill="1" applyBorder="1" applyAlignment="1">
      <alignment horizontal="center" vertical="center" wrapText="1"/>
    </xf>
    <xf numFmtId="0" fontId="25" fillId="28" borderId="47" xfId="0" applyFont="1" applyFill="1" applyBorder="1" applyAlignment="1">
      <alignment horizontal="center" vertical="center" wrapText="1"/>
    </xf>
    <xf numFmtId="0" fontId="24" fillId="28" borderId="47" xfId="0" applyFont="1" applyFill="1" applyBorder="1" applyAlignment="1">
      <alignment horizontal="center" vertical="center" wrapText="1"/>
    </xf>
    <xf numFmtId="0" fontId="14" fillId="28" borderId="47" xfId="0" applyFont="1" applyFill="1" applyBorder="1"/>
    <xf numFmtId="0" fontId="24" fillId="28" borderId="47" xfId="0" applyFont="1" applyFill="1" applyBorder="1" applyAlignment="1">
      <alignment horizontal="left" vertical="center" wrapText="1"/>
    </xf>
    <xf numFmtId="0" fontId="24" fillId="29" borderId="29" xfId="0" applyFont="1" applyFill="1" applyBorder="1" applyAlignment="1">
      <alignment horizontal="center" vertical="center" wrapText="1"/>
    </xf>
    <xf numFmtId="0" fontId="24" fillId="29" borderId="29" xfId="0" applyFont="1" applyFill="1" applyBorder="1" applyAlignment="1">
      <alignment horizontal="left" vertical="center" wrapText="1"/>
    </xf>
    <xf numFmtId="0" fontId="14" fillId="29" borderId="29" xfId="0" applyFont="1" applyFill="1" applyBorder="1"/>
    <xf numFmtId="0" fontId="24" fillId="29" borderId="4" xfId="0" applyFont="1" applyFill="1" applyBorder="1" applyAlignment="1">
      <alignment horizontal="center" vertical="center" wrapText="1"/>
    </xf>
    <xf numFmtId="0" fontId="24" fillId="29" borderId="4" xfId="0" applyFont="1" applyFill="1" applyBorder="1" applyAlignment="1">
      <alignment horizontal="left" vertical="center" wrapText="1"/>
    </xf>
    <xf numFmtId="0" fontId="14" fillId="29" borderId="4" xfId="0" applyFont="1" applyFill="1" applyBorder="1"/>
    <xf numFmtId="0" fontId="25" fillId="29" borderId="4" xfId="0" applyFont="1" applyFill="1" applyBorder="1" applyAlignment="1">
      <alignment horizontal="center" vertical="center" wrapText="1"/>
    </xf>
    <xf numFmtId="0" fontId="25" fillId="29" borderId="4" xfId="0" applyFont="1" applyFill="1" applyBorder="1" applyAlignment="1">
      <alignment horizontal="center" vertical="center"/>
    </xf>
    <xf numFmtId="0" fontId="3" fillId="30" borderId="4" xfId="0" applyFont="1" applyFill="1" applyBorder="1"/>
    <xf numFmtId="0" fontId="25" fillId="29" borderId="29" xfId="0" applyFont="1" applyFill="1" applyBorder="1" applyAlignment="1">
      <alignment horizontal="center" vertical="center" wrapText="1"/>
    </xf>
    <xf numFmtId="0" fontId="25" fillId="29" borderId="47" xfId="0" applyFont="1" applyFill="1" applyBorder="1" applyAlignment="1">
      <alignment horizontal="center" vertical="center" wrapText="1"/>
    </xf>
    <xf numFmtId="0" fontId="24" fillId="29" borderId="47" xfId="0" applyFont="1" applyFill="1" applyBorder="1" applyAlignment="1">
      <alignment horizontal="center" vertical="center" wrapText="1"/>
    </xf>
    <xf numFmtId="0" fontId="25" fillId="29" borderId="47" xfId="0" applyFont="1" applyFill="1" applyBorder="1" applyAlignment="1">
      <alignment horizontal="center" vertical="center"/>
    </xf>
    <xf numFmtId="0" fontId="14" fillId="29" borderId="47" xfId="0" applyFont="1" applyFill="1" applyBorder="1"/>
    <xf numFmtId="0" fontId="24" fillId="29" borderId="47" xfId="0" applyFont="1" applyFill="1" applyBorder="1" applyAlignment="1">
      <alignment horizontal="left" vertical="center" wrapText="1"/>
    </xf>
    <xf numFmtId="0" fontId="24" fillId="31" borderId="29" xfId="0" applyFont="1" applyFill="1" applyBorder="1" applyAlignment="1">
      <alignment horizontal="center" vertical="center" wrapText="1"/>
    </xf>
    <xf numFmtId="0" fontId="24" fillId="31" borderId="29" xfId="0" applyFont="1" applyFill="1" applyBorder="1" applyAlignment="1">
      <alignment horizontal="left" vertical="center" wrapText="1"/>
    </xf>
    <xf numFmtId="0" fontId="14" fillId="31" borderId="29" xfId="0" applyFont="1" applyFill="1" applyBorder="1"/>
    <xf numFmtId="0" fontId="24" fillId="31" borderId="4" xfId="0" applyFont="1" applyFill="1" applyBorder="1" applyAlignment="1">
      <alignment horizontal="center" vertical="center" wrapText="1"/>
    </xf>
    <xf numFmtId="0" fontId="24" fillId="31" borderId="4" xfId="0" applyFont="1" applyFill="1" applyBorder="1" applyAlignment="1">
      <alignment horizontal="left" vertical="center" wrapText="1"/>
    </xf>
    <xf numFmtId="0" fontId="14" fillId="31" borderId="4" xfId="0" applyFont="1" applyFill="1" applyBorder="1"/>
    <xf numFmtId="0" fontId="11" fillId="31" borderId="4" xfId="0" applyFont="1" applyFill="1" applyBorder="1"/>
    <xf numFmtId="0" fontId="25" fillId="31" borderId="29" xfId="0" applyFont="1" applyFill="1" applyBorder="1" applyAlignment="1">
      <alignment horizontal="center" vertical="center" wrapText="1"/>
    </xf>
    <xf numFmtId="0" fontId="25" fillId="31" borderId="4" xfId="0" applyFont="1" applyFill="1" applyBorder="1" applyAlignment="1">
      <alignment horizontal="center" vertical="center" wrapText="1"/>
    </xf>
    <xf numFmtId="0" fontId="24" fillId="31" borderId="47" xfId="0" applyFont="1" applyFill="1" applyBorder="1" applyAlignment="1">
      <alignment horizontal="center" vertical="center" wrapText="1"/>
    </xf>
    <xf numFmtId="0" fontId="24" fillId="31" borderId="47" xfId="0" applyFont="1" applyFill="1" applyBorder="1" applyAlignment="1">
      <alignment horizontal="left" vertical="center" wrapText="1"/>
    </xf>
    <xf numFmtId="0" fontId="11" fillId="31" borderId="47" xfId="0" applyFont="1" applyFill="1" applyBorder="1"/>
    <xf numFmtId="0" fontId="25" fillId="25" borderId="29" xfId="0" applyFont="1" applyFill="1" applyBorder="1" applyAlignment="1">
      <alignment vertical="center" wrapText="1"/>
    </xf>
    <xf numFmtId="0" fontId="25" fillId="25" borderId="4" xfId="0" applyFont="1" applyFill="1" applyBorder="1" applyAlignment="1">
      <alignment vertical="center" wrapText="1"/>
    </xf>
    <xf numFmtId="0" fontId="25" fillId="25" borderId="47" xfId="0" applyFont="1" applyFill="1" applyBorder="1" applyAlignment="1">
      <alignment vertical="center" wrapText="1"/>
    </xf>
    <xf numFmtId="0" fontId="25" fillId="26" borderId="29" xfId="0" applyFont="1" applyFill="1" applyBorder="1" applyAlignment="1">
      <alignment vertical="center" wrapText="1"/>
    </xf>
    <xf numFmtId="0" fontId="25" fillId="26" borderId="4" xfId="0" applyFont="1" applyFill="1" applyBorder="1" applyAlignment="1">
      <alignment vertical="center" wrapText="1"/>
    </xf>
    <xf numFmtId="0" fontId="25" fillId="26" borderId="47" xfId="0" applyFont="1" applyFill="1" applyBorder="1" applyAlignment="1">
      <alignment vertical="center" wrapText="1"/>
    </xf>
    <xf numFmtId="0" fontId="25" fillId="27" borderId="29" xfId="0" applyFont="1" applyFill="1" applyBorder="1" applyAlignment="1">
      <alignment vertical="center" wrapText="1"/>
    </xf>
    <xf numFmtId="0" fontId="25" fillId="27" borderId="4" xfId="0" applyFont="1" applyFill="1" applyBorder="1" applyAlignment="1">
      <alignment vertical="center" wrapText="1"/>
    </xf>
    <xf numFmtId="0" fontId="25" fillId="27" borderId="47" xfId="0" applyFont="1" applyFill="1" applyBorder="1" applyAlignment="1">
      <alignment vertical="center" wrapText="1"/>
    </xf>
    <xf numFmtId="0" fontId="25" fillId="28" borderId="29" xfId="0" applyFont="1" applyFill="1" applyBorder="1" applyAlignment="1">
      <alignment vertical="center" wrapText="1"/>
    </xf>
    <xf numFmtId="0" fontId="25" fillId="28" borderId="4" xfId="0" applyFont="1" applyFill="1" applyBorder="1" applyAlignment="1">
      <alignment vertical="center" wrapText="1"/>
    </xf>
    <xf numFmtId="0" fontId="25" fillId="28" borderId="47" xfId="0" applyFont="1" applyFill="1" applyBorder="1" applyAlignment="1">
      <alignment vertical="center" wrapText="1"/>
    </xf>
    <xf numFmtId="0" fontId="25" fillId="29" borderId="29" xfId="0" applyFont="1" applyFill="1" applyBorder="1" applyAlignment="1">
      <alignment vertical="center" wrapText="1"/>
    </xf>
    <xf numFmtId="0" fontId="25" fillId="29" borderId="4" xfId="0" applyFont="1" applyFill="1" applyBorder="1" applyAlignment="1">
      <alignment vertical="center" wrapText="1"/>
    </xf>
    <xf numFmtId="0" fontId="25" fillId="29" borderId="47" xfId="0" applyFont="1" applyFill="1" applyBorder="1" applyAlignment="1">
      <alignment vertical="center" wrapText="1"/>
    </xf>
    <xf numFmtId="0" fontId="25" fillId="31" borderId="29" xfId="0" applyFont="1" applyFill="1" applyBorder="1" applyAlignment="1">
      <alignment vertical="center" wrapText="1"/>
    </xf>
    <xf numFmtId="0" fontId="25" fillId="31" borderId="4" xfId="0" applyFont="1" applyFill="1" applyBorder="1" applyAlignment="1">
      <alignment vertical="center" wrapText="1"/>
    </xf>
    <xf numFmtId="0" fontId="25" fillId="31" borderId="47" xfId="0" applyFont="1" applyFill="1" applyBorder="1" applyAlignment="1">
      <alignment vertical="center" wrapText="1"/>
    </xf>
    <xf numFmtId="0" fontId="24" fillId="32" borderId="29" xfId="0" applyFont="1" applyFill="1" applyBorder="1" applyAlignment="1">
      <alignment horizontal="center" vertical="center" wrapText="1"/>
    </xf>
    <xf numFmtId="0" fontId="24" fillId="32" borderId="29" xfId="0" applyFont="1" applyFill="1" applyBorder="1" applyAlignment="1">
      <alignment vertical="center" wrapText="1"/>
    </xf>
    <xf numFmtId="0" fontId="24" fillId="32" borderId="29" xfId="0" applyFont="1" applyFill="1" applyBorder="1" applyAlignment="1">
      <alignment horizontal="left" vertical="center" wrapText="1"/>
    </xf>
    <xf numFmtId="0" fontId="24" fillId="32" borderId="29" xfId="0" applyFont="1" applyFill="1" applyBorder="1" applyAlignment="1" applyProtection="1">
      <alignment horizontal="center" vertical="center" wrapText="1"/>
      <protection locked="0"/>
    </xf>
    <xf numFmtId="0" fontId="11" fillId="32" borderId="29" xfId="0" applyFont="1" applyFill="1" applyBorder="1"/>
    <xf numFmtId="0" fontId="24" fillId="32" borderId="4" xfId="0" applyFont="1" applyFill="1" applyBorder="1" applyAlignment="1">
      <alignment horizontal="center" vertical="center" wrapText="1"/>
    </xf>
    <xf numFmtId="0" fontId="24" fillId="32" borderId="4" xfId="0" applyFont="1" applyFill="1" applyBorder="1" applyAlignment="1">
      <alignment vertical="center" wrapText="1"/>
    </xf>
    <xf numFmtId="0" fontId="24" fillId="32" borderId="4" xfId="0" applyFont="1" applyFill="1" applyBorder="1" applyAlignment="1">
      <alignment horizontal="left" vertical="center" wrapText="1"/>
    </xf>
    <xf numFmtId="0" fontId="24" fillId="32" borderId="4" xfId="0" applyFont="1" applyFill="1" applyBorder="1" applyAlignment="1" applyProtection="1">
      <alignment horizontal="center" vertical="center" wrapText="1"/>
      <protection locked="0"/>
    </xf>
    <xf numFmtId="0" fontId="11" fillId="32" borderId="4" xfId="0" applyFont="1" applyFill="1" applyBorder="1"/>
    <xf numFmtId="0" fontId="24" fillId="32" borderId="47" xfId="0" applyFont="1" applyFill="1" applyBorder="1" applyAlignment="1">
      <alignment horizontal="center" vertical="center" wrapText="1"/>
    </xf>
    <xf numFmtId="0" fontId="24" fillId="32" borderId="47" xfId="0" applyFont="1" applyFill="1" applyBorder="1" applyAlignment="1">
      <alignment vertical="center" wrapText="1"/>
    </xf>
    <xf numFmtId="0" fontId="24" fillId="32" borderId="47" xfId="0" applyFont="1" applyFill="1" applyBorder="1" applyAlignment="1">
      <alignment horizontal="left" vertical="center" wrapText="1"/>
    </xf>
    <xf numFmtId="0" fontId="24" fillId="32" borderId="47" xfId="0" applyFont="1" applyFill="1" applyBorder="1" applyAlignment="1" applyProtection="1">
      <alignment horizontal="center" vertical="center" wrapText="1"/>
      <protection locked="0"/>
    </xf>
    <xf numFmtId="0" fontId="11" fillId="32" borderId="47" xfId="0" applyFont="1" applyFill="1" applyBorder="1"/>
    <xf numFmtId="0" fontId="11" fillId="32" borderId="47" xfId="0" applyFont="1" applyFill="1" applyBorder="1" applyAlignment="1">
      <alignment horizontal="left" vertical="center"/>
    </xf>
    <xf numFmtId="0" fontId="24" fillId="33" borderId="29" xfId="0" applyFont="1" applyFill="1" applyBorder="1" applyAlignment="1">
      <alignment horizontal="center" vertical="center"/>
    </xf>
    <xf numFmtId="0" fontId="24" fillId="33" borderId="29" xfId="0" applyFont="1" applyFill="1" applyBorder="1" applyAlignment="1">
      <alignment vertical="center"/>
    </xf>
    <xf numFmtId="0" fontId="24" fillId="33" borderId="29" xfId="0" applyFont="1" applyFill="1" applyBorder="1" applyAlignment="1">
      <alignment horizontal="left" vertical="center" wrapText="1"/>
    </xf>
    <xf numFmtId="0" fontId="24" fillId="33" borderId="29" xfId="0" applyFont="1" applyFill="1" applyBorder="1" applyAlignment="1">
      <alignment wrapText="1"/>
    </xf>
    <xf numFmtId="0" fontId="24" fillId="33" borderId="29" xfId="0" applyFont="1" applyFill="1" applyBorder="1" applyAlignment="1" applyProtection="1">
      <alignment horizontal="center" vertical="center" wrapText="1"/>
      <protection locked="0"/>
    </xf>
    <xf numFmtId="0" fontId="24" fillId="33" borderId="29" xfId="0" applyFont="1" applyFill="1" applyBorder="1" applyAlignment="1">
      <alignment horizontal="center" vertical="center" wrapText="1"/>
    </xf>
    <xf numFmtId="0" fontId="24" fillId="33" borderId="29" xfId="0" applyFont="1" applyFill="1" applyBorder="1"/>
    <xf numFmtId="0" fontId="24" fillId="33" borderId="29" xfId="0" applyFont="1" applyFill="1" applyBorder="1" applyAlignment="1">
      <alignment vertical="center" wrapText="1"/>
    </xf>
    <xf numFmtId="0" fontId="24" fillId="33" borderId="4" xfId="0" applyFont="1" applyFill="1" applyBorder="1" applyAlignment="1">
      <alignment horizontal="center" vertical="center"/>
    </xf>
    <xf numFmtId="0" fontId="24" fillId="33" borderId="4" xfId="0" applyFont="1" applyFill="1" applyBorder="1" applyAlignment="1">
      <alignment vertical="center"/>
    </xf>
    <xf numFmtId="0" fontId="24" fillId="33" borderId="4" xfId="0" applyFont="1" applyFill="1" applyBorder="1" applyAlignment="1">
      <alignment horizontal="left" vertical="center" wrapText="1"/>
    </xf>
    <xf numFmtId="0" fontId="24" fillId="33" borderId="4" xfId="0" applyFont="1" applyFill="1" applyBorder="1" applyAlignment="1">
      <alignment vertical="center" wrapText="1"/>
    </xf>
    <xf numFmtId="0" fontId="24" fillId="33" borderId="4" xfId="0" applyFont="1" applyFill="1" applyBorder="1" applyAlignment="1" applyProtection="1">
      <alignment horizontal="center" vertical="center" wrapText="1"/>
      <protection locked="0"/>
    </xf>
    <xf numFmtId="0" fontId="24" fillId="33" borderId="4" xfId="0" applyFont="1" applyFill="1" applyBorder="1" applyAlignment="1">
      <alignment horizontal="center" vertical="center" wrapText="1"/>
    </xf>
    <xf numFmtId="0" fontId="11" fillId="33" borderId="4" xfId="0" applyFont="1" applyFill="1" applyBorder="1"/>
    <xf numFmtId="0" fontId="13" fillId="33" borderId="4" xfId="0" applyFont="1" applyFill="1" applyBorder="1"/>
    <xf numFmtId="0" fontId="24" fillId="33" borderId="47" xfId="0" applyFont="1" applyFill="1" applyBorder="1" applyAlignment="1">
      <alignment horizontal="center" vertical="center"/>
    </xf>
    <xf numFmtId="0" fontId="24" fillId="33" borderId="47" xfId="0" applyFont="1" applyFill="1" applyBorder="1" applyAlignment="1">
      <alignment vertical="center" wrapText="1"/>
    </xf>
    <xf numFmtId="0" fontId="24" fillId="33" borderId="47" xfId="0" applyFont="1" applyFill="1" applyBorder="1" applyAlignment="1">
      <alignment horizontal="left" vertical="center" wrapText="1"/>
    </xf>
    <xf numFmtId="0" fontId="24" fillId="33" borderId="47" xfId="0" applyFont="1" applyFill="1" applyBorder="1" applyAlignment="1" applyProtection="1">
      <alignment horizontal="center" vertical="center" wrapText="1"/>
      <protection locked="0"/>
    </xf>
    <xf numFmtId="0" fontId="24" fillId="33" borderId="47" xfId="0" applyFont="1" applyFill="1" applyBorder="1" applyAlignment="1">
      <alignment horizontal="center" vertical="center" wrapText="1"/>
    </xf>
    <xf numFmtId="0" fontId="11" fillId="33" borderId="47" xfId="0" applyFont="1" applyFill="1" applyBorder="1"/>
    <xf numFmtId="0" fontId="24" fillId="33" borderId="47" xfId="0" applyFont="1" applyFill="1" applyBorder="1" applyAlignment="1">
      <alignment vertical="center"/>
    </xf>
    <xf numFmtId="0" fontId="24" fillId="29" borderId="4" xfId="0" applyFont="1" applyFill="1" applyBorder="1" applyAlignment="1">
      <alignment horizontal="center" vertical="center"/>
    </xf>
    <xf numFmtId="0" fontId="24" fillId="29" borderId="4" xfId="0" applyFont="1" applyFill="1" applyBorder="1" applyAlignment="1">
      <alignment vertical="center" wrapText="1"/>
    </xf>
    <xf numFmtId="0" fontId="24" fillId="29" borderId="4" xfId="0" applyFont="1" applyFill="1" applyBorder="1" applyAlignment="1" applyProtection="1">
      <alignment horizontal="center" vertical="center" wrapText="1"/>
      <protection locked="0"/>
    </xf>
    <xf numFmtId="0" fontId="24" fillId="29" borderId="4" xfId="0" applyFont="1" applyFill="1" applyBorder="1" applyAlignment="1">
      <alignment vertical="center"/>
    </xf>
    <xf numFmtId="0" fontId="11" fillId="29" borderId="4" xfId="0" applyFont="1" applyFill="1" applyBorder="1" applyAlignment="1">
      <alignment horizontal="center" vertical="center"/>
    </xf>
    <xf numFmtId="0" fontId="24" fillId="29" borderId="4" xfId="0" applyFont="1" applyFill="1" applyBorder="1" applyAlignment="1">
      <alignment horizontal="center" vertical="center"/>
    </xf>
    <xf numFmtId="0" fontId="24" fillId="29" borderId="47" xfId="0" applyFont="1" applyFill="1" applyBorder="1" applyAlignment="1">
      <alignment horizontal="center" vertical="center" wrapText="1"/>
    </xf>
    <xf numFmtId="0" fontId="24" fillId="29" borderId="48" xfId="0" applyFont="1" applyFill="1" applyBorder="1" applyAlignment="1">
      <alignment horizontal="center" vertical="center" wrapText="1"/>
    </xf>
    <xf numFmtId="0" fontId="24" fillId="29" borderId="9" xfId="0" applyFont="1" applyFill="1" applyBorder="1" applyAlignment="1">
      <alignment horizontal="center" vertical="center" wrapText="1"/>
    </xf>
    <xf numFmtId="0" fontId="24" fillId="29" borderId="4" xfId="0" applyFont="1" applyFill="1" applyBorder="1" applyAlignment="1">
      <alignment horizontal="center" vertical="center" wrapText="1"/>
    </xf>
    <xf numFmtId="0" fontId="0" fillId="29" borderId="4" xfId="0" applyFill="1" applyBorder="1" applyAlignment="1">
      <alignment horizontal="center" vertical="center" wrapText="1"/>
    </xf>
    <xf numFmtId="0" fontId="12" fillId="26" borderId="27" xfId="13" applyFont="1" applyFill="1" applyBorder="1" applyAlignment="1">
      <alignment horizontal="center" vertical="center" wrapText="1"/>
    </xf>
    <xf numFmtId="0" fontId="12" fillId="26" borderId="22" xfId="13" applyFont="1" applyFill="1" applyBorder="1" applyAlignment="1">
      <alignment horizontal="center" vertical="center" wrapText="1"/>
    </xf>
    <xf numFmtId="0" fontId="12" fillId="26" borderId="53" xfId="13" applyFont="1" applyFill="1" applyBorder="1" applyAlignment="1">
      <alignment horizontal="center" vertical="center" wrapText="1"/>
    </xf>
    <xf numFmtId="0" fontId="24" fillId="26" borderId="29" xfId="0" applyFont="1" applyFill="1" applyBorder="1" applyAlignment="1">
      <alignment horizontal="center" vertical="center" wrapText="1"/>
    </xf>
    <xf numFmtId="0" fontId="24" fillId="26" borderId="4" xfId="0" applyFont="1" applyFill="1" applyBorder="1" applyAlignment="1">
      <alignment horizontal="center" vertical="center" wrapText="1"/>
    </xf>
    <xf numFmtId="0" fontId="24" fillId="26" borderId="47" xfId="0" applyFont="1" applyFill="1" applyBorder="1" applyAlignment="1">
      <alignment horizontal="center" vertical="center" wrapText="1"/>
    </xf>
    <xf numFmtId="0" fontId="24" fillId="27" borderId="29" xfId="13" applyFont="1" applyFill="1" applyBorder="1" applyAlignment="1">
      <alignment horizontal="center" vertical="center" wrapText="1"/>
    </xf>
    <xf numFmtId="0" fontId="24" fillId="27" borderId="4" xfId="13" applyFont="1" applyFill="1" applyBorder="1" applyAlignment="1">
      <alignment horizontal="center" vertical="center" wrapText="1"/>
    </xf>
    <xf numFmtId="0" fontId="24" fillId="27" borderId="47" xfId="13" applyFont="1" applyFill="1" applyBorder="1" applyAlignment="1">
      <alignment horizontal="center" vertical="center" wrapText="1"/>
    </xf>
    <xf numFmtId="0" fontId="24" fillId="27" borderId="29" xfId="0" applyFont="1" applyFill="1" applyBorder="1" applyAlignment="1">
      <alignment horizontal="center" vertical="center" wrapText="1"/>
    </xf>
    <xf numFmtId="0" fontId="24" fillId="27" borderId="4" xfId="0" applyFont="1" applyFill="1" applyBorder="1" applyAlignment="1">
      <alignment horizontal="center" vertical="center" wrapText="1"/>
    </xf>
    <xf numFmtId="0" fontId="24" fillId="27" borderId="47" xfId="0" applyFont="1" applyFill="1" applyBorder="1" applyAlignment="1">
      <alignment horizontal="center" vertical="center" wrapText="1"/>
    </xf>
    <xf numFmtId="0" fontId="12" fillId="27" borderId="27" xfId="13" applyFont="1" applyFill="1" applyBorder="1" applyAlignment="1">
      <alignment horizontal="center" vertical="center" wrapText="1"/>
    </xf>
    <xf numFmtId="0" fontId="12" fillId="27" borderId="22" xfId="13" applyFont="1" applyFill="1" applyBorder="1" applyAlignment="1">
      <alignment horizontal="center" vertical="center" wrapText="1"/>
    </xf>
    <xf numFmtId="0" fontId="12" fillId="27" borderId="53" xfId="13" applyFont="1" applyFill="1" applyBorder="1" applyAlignment="1">
      <alignment horizontal="center" vertical="center" wrapText="1"/>
    </xf>
    <xf numFmtId="0" fontId="12" fillId="27" borderId="29" xfId="13" applyFont="1" applyFill="1" applyBorder="1" applyAlignment="1">
      <alignment horizontal="center"/>
    </xf>
    <xf numFmtId="0" fontId="12" fillId="27" borderId="4" xfId="13" applyFont="1" applyFill="1" applyBorder="1" applyAlignment="1">
      <alignment horizontal="center"/>
    </xf>
    <xf numFmtId="0" fontId="12" fillId="27" borderId="47" xfId="13" applyFont="1" applyFill="1" applyBorder="1" applyAlignment="1">
      <alignment horizontal="center"/>
    </xf>
    <xf numFmtId="0" fontId="22" fillId="7" borderId="7" xfId="0" applyFont="1" applyFill="1" applyBorder="1" applyAlignment="1">
      <alignment horizontal="center" vertical="center"/>
    </xf>
    <xf numFmtId="0" fontId="22" fillId="7" borderId="8" xfId="0" applyFont="1" applyFill="1" applyBorder="1" applyAlignment="1">
      <alignment horizontal="center" vertical="center"/>
    </xf>
    <xf numFmtId="0" fontId="10" fillId="0" borderId="6" xfId="13" applyFont="1" applyBorder="1" applyAlignment="1">
      <alignment horizontal="left" vertical="center"/>
    </xf>
    <xf numFmtId="0" fontId="10" fillId="0" borderId="7" xfId="13" applyFont="1" applyBorder="1" applyAlignment="1">
      <alignment horizontal="left" vertical="center"/>
    </xf>
    <xf numFmtId="0" fontId="10" fillId="0" borderId="6" xfId="13" applyFont="1" applyBorder="1" applyAlignment="1">
      <alignment horizontal="center" vertical="center"/>
    </xf>
    <xf numFmtId="0" fontId="10" fillId="0" borderId="7" xfId="13" applyFont="1" applyBorder="1" applyAlignment="1">
      <alignment horizontal="center" vertical="center"/>
    </xf>
    <xf numFmtId="0" fontId="10" fillId="0" borderId="8" xfId="13" applyFont="1" applyBorder="1" applyAlignment="1">
      <alignment horizontal="center" vertical="center"/>
    </xf>
    <xf numFmtId="0" fontId="16" fillId="4" borderId="4" xfId="0" applyFont="1" applyFill="1" applyBorder="1" applyAlignment="1">
      <alignment horizontal="center" vertical="center" textRotation="90" wrapText="1"/>
    </xf>
    <xf numFmtId="0" fontId="16" fillId="4" borderId="47" xfId="0" applyFont="1" applyFill="1" applyBorder="1" applyAlignment="1">
      <alignment horizontal="center" vertical="center" textRotation="90" wrapText="1"/>
    </xf>
    <xf numFmtId="0" fontId="16" fillId="4" borderId="4" xfId="0" applyFont="1" applyFill="1" applyBorder="1" applyAlignment="1">
      <alignment horizontal="center" vertical="center"/>
    </xf>
    <xf numFmtId="0" fontId="16" fillId="5" borderId="9" xfId="0" applyFont="1" applyFill="1" applyBorder="1" applyAlignment="1">
      <alignment horizontal="center" vertical="center"/>
    </xf>
    <xf numFmtId="0" fontId="16" fillId="5" borderId="9" xfId="0" applyFont="1" applyFill="1" applyBorder="1" applyAlignment="1">
      <alignment horizontal="center" vertical="center" wrapText="1"/>
    </xf>
    <xf numFmtId="0" fontId="16" fillId="6" borderId="4" xfId="0" applyFont="1" applyFill="1" applyBorder="1" applyAlignment="1">
      <alignment horizontal="center" vertical="center"/>
    </xf>
    <xf numFmtId="0" fontId="16" fillId="6" borderId="6" xfId="0" applyFont="1" applyFill="1" applyBorder="1" applyAlignment="1">
      <alignment horizontal="center" vertical="center"/>
    </xf>
    <xf numFmtId="0" fontId="16" fillId="4" borderId="9" xfId="0" applyFont="1" applyFill="1" applyBorder="1" applyAlignment="1">
      <alignment horizontal="center" vertical="center" wrapText="1"/>
    </xf>
    <xf numFmtId="0" fontId="16" fillId="4" borderId="47" xfId="0" applyFont="1" applyFill="1" applyBorder="1" applyAlignment="1">
      <alignment horizontal="center" vertical="center" wrapText="1"/>
    </xf>
    <xf numFmtId="0" fontId="12" fillId="7" borderId="4" xfId="0" applyFont="1" applyFill="1" applyBorder="1" applyAlignment="1">
      <alignment horizontal="left" vertical="center" wrapText="1"/>
    </xf>
    <xf numFmtId="0" fontId="15" fillId="7" borderId="6" xfId="0" applyFont="1" applyFill="1" applyBorder="1" applyAlignment="1">
      <alignment horizontal="center" vertical="center" wrapText="1"/>
    </xf>
    <xf numFmtId="0" fontId="15" fillId="7" borderId="8" xfId="0" applyFont="1" applyFill="1" applyBorder="1" applyAlignment="1">
      <alignment horizontal="center" vertical="center" wrapText="1"/>
    </xf>
    <xf numFmtId="0" fontId="16" fillId="4" borderId="4" xfId="0" applyFont="1" applyFill="1" applyBorder="1" applyAlignment="1">
      <alignment horizontal="center" vertical="center" wrapText="1"/>
    </xf>
    <xf numFmtId="0" fontId="16" fillId="4" borderId="9" xfId="0" applyFont="1" applyFill="1" applyBorder="1" applyAlignment="1">
      <alignment horizontal="center" vertical="center" textRotation="90" wrapText="1"/>
    </xf>
    <xf numFmtId="0" fontId="16" fillId="4" borderId="47" xfId="0" applyFont="1" applyFill="1" applyBorder="1" applyAlignment="1">
      <alignment horizontal="center" vertical="center"/>
    </xf>
    <xf numFmtId="0" fontId="16" fillId="4" borderId="48" xfId="0" applyFont="1" applyFill="1" applyBorder="1" applyAlignment="1">
      <alignment horizontal="center" vertical="center"/>
    </xf>
    <xf numFmtId="0" fontId="16" fillId="6" borderId="9" xfId="0" applyFont="1" applyFill="1" applyBorder="1" applyAlignment="1">
      <alignment horizontal="center" vertical="center" wrapText="1"/>
    </xf>
    <xf numFmtId="0" fontId="24" fillId="27" borderId="30" xfId="13" applyFont="1" applyFill="1" applyBorder="1" applyAlignment="1">
      <alignment horizontal="center" vertical="center" wrapText="1"/>
    </xf>
    <xf numFmtId="0" fontId="24" fillId="27" borderId="23" xfId="13" applyFont="1" applyFill="1" applyBorder="1" applyAlignment="1">
      <alignment horizontal="center" vertical="center" wrapText="1"/>
    </xf>
    <xf numFmtId="0" fontId="24" fillId="27" borderId="54" xfId="13" applyFont="1" applyFill="1" applyBorder="1" applyAlignment="1">
      <alignment horizontal="center" vertical="center" wrapText="1"/>
    </xf>
    <xf numFmtId="0" fontId="24" fillId="27" borderId="29" xfId="13" applyFont="1" applyFill="1" applyBorder="1" applyAlignment="1">
      <alignment horizontal="center" vertical="center"/>
    </xf>
    <xf numFmtId="0" fontId="24" fillId="27" borderId="4" xfId="13" applyFont="1" applyFill="1" applyBorder="1" applyAlignment="1">
      <alignment horizontal="center" vertical="center"/>
    </xf>
    <xf numFmtId="0" fontId="24" fillId="25" borderId="27" xfId="0" applyFont="1" applyFill="1" applyBorder="1" applyAlignment="1">
      <alignment horizontal="center" vertical="center" textRotation="90" wrapText="1"/>
    </xf>
    <xf numFmtId="0" fontId="24" fillId="25" borderId="22" xfId="0" applyFont="1" applyFill="1" applyBorder="1" applyAlignment="1">
      <alignment horizontal="center" vertical="center" textRotation="90" wrapText="1"/>
    </xf>
    <xf numFmtId="0" fontId="24" fillId="25" borderId="53" xfId="0" applyFont="1" applyFill="1" applyBorder="1" applyAlignment="1">
      <alignment horizontal="center" vertical="center" textRotation="90" wrapText="1"/>
    </xf>
    <xf numFmtId="0" fontId="24" fillId="25" borderId="29" xfId="0" applyFont="1" applyFill="1" applyBorder="1" applyAlignment="1">
      <alignment horizontal="center" vertical="center" wrapText="1"/>
    </xf>
    <xf numFmtId="0" fontId="24" fillId="25" borderId="4" xfId="0" applyFont="1" applyFill="1" applyBorder="1" applyAlignment="1">
      <alignment horizontal="center" vertical="center" wrapText="1"/>
    </xf>
    <xf numFmtId="0" fontId="24" fillId="25" borderId="47" xfId="0" applyFont="1" applyFill="1" applyBorder="1" applyAlignment="1">
      <alignment horizontal="center" vertical="center" wrapText="1"/>
    </xf>
    <xf numFmtId="0" fontId="16" fillId="4" borderId="6" xfId="0" applyFont="1" applyFill="1" applyBorder="1" applyAlignment="1">
      <alignment horizontal="center" vertical="center" textRotation="90" wrapText="1"/>
    </xf>
    <xf numFmtId="0" fontId="16" fillId="4" borderId="49" xfId="0" applyFont="1" applyFill="1" applyBorder="1" applyAlignment="1">
      <alignment horizontal="center" vertical="center" textRotation="90" wrapText="1"/>
    </xf>
    <xf numFmtId="0" fontId="24" fillId="26" borderId="30" xfId="0" applyFont="1" applyFill="1" applyBorder="1" applyAlignment="1">
      <alignment horizontal="left" vertical="center" wrapText="1"/>
    </xf>
    <xf numFmtId="0" fontId="24" fillId="26" borderId="23" xfId="0" applyFont="1" applyFill="1" applyBorder="1" applyAlignment="1">
      <alignment horizontal="left" vertical="center" wrapText="1"/>
    </xf>
    <xf numFmtId="0" fontId="24" fillId="25" borderId="52" xfId="0" applyFont="1" applyFill="1" applyBorder="1" applyAlignment="1">
      <alignment horizontal="center" vertical="center" wrapText="1"/>
    </xf>
    <xf numFmtId="0" fontId="24" fillId="25" borderId="48" xfId="0" applyFont="1" applyFill="1" applyBorder="1" applyAlignment="1">
      <alignment horizontal="center" vertical="center" wrapText="1"/>
    </xf>
    <xf numFmtId="0" fontId="24" fillId="25" borderId="50" xfId="0" applyFont="1" applyFill="1" applyBorder="1" applyAlignment="1">
      <alignment horizontal="center" vertical="center" wrapText="1"/>
    </xf>
    <xf numFmtId="0" fontId="24" fillId="25" borderId="51" xfId="0" applyFont="1" applyFill="1" applyBorder="1" applyAlignment="1">
      <alignment horizontal="center" vertical="center" wrapText="1"/>
    </xf>
    <xf numFmtId="0" fontId="24" fillId="25" borderId="52" xfId="0" applyFont="1" applyFill="1" applyBorder="1" applyAlignment="1">
      <alignment horizontal="center" vertical="center"/>
    </xf>
    <xf numFmtId="0" fontId="24" fillId="25" borderId="48" xfId="0" applyFont="1" applyFill="1" applyBorder="1" applyAlignment="1">
      <alignment horizontal="center" vertical="center"/>
    </xf>
    <xf numFmtId="0" fontId="24" fillId="26" borderId="29" xfId="0" applyFont="1" applyFill="1" applyBorder="1" applyAlignment="1" applyProtection="1">
      <alignment horizontal="center" vertical="center" wrapText="1"/>
      <protection locked="0"/>
    </xf>
    <xf numFmtId="0" fontId="24" fillId="26" borderId="4" xfId="0" applyFont="1" applyFill="1" applyBorder="1" applyAlignment="1" applyProtection="1">
      <alignment horizontal="center" vertical="center" wrapText="1"/>
      <protection locked="0"/>
    </xf>
    <xf numFmtId="0" fontId="24" fillId="26" borderId="47" xfId="0" applyFont="1" applyFill="1" applyBorder="1" applyAlignment="1" applyProtection="1">
      <alignment horizontal="center" vertical="center" wrapText="1"/>
      <protection locked="0"/>
    </xf>
    <xf numFmtId="0" fontId="25" fillId="28" borderId="52" xfId="0" applyFont="1" applyFill="1" applyBorder="1" applyAlignment="1">
      <alignment horizontal="center" vertical="center"/>
    </xf>
    <xf numFmtId="0" fontId="25" fillId="28" borderId="48" xfId="0" applyFont="1" applyFill="1" applyBorder="1" applyAlignment="1">
      <alignment horizontal="center" vertical="center"/>
    </xf>
    <xf numFmtId="0" fontId="25" fillId="28" borderId="50" xfId="0" applyFont="1" applyFill="1" applyBorder="1" applyAlignment="1">
      <alignment horizontal="center" vertical="center"/>
    </xf>
    <xf numFmtId="0" fontId="25" fillId="28" borderId="51" xfId="0" applyFont="1" applyFill="1" applyBorder="1" applyAlignment="1">
      <alignment horizontal="center" vertical="center"/>
    </xf>
    <xf numFmtId="0" fontId="13" fillId="29" borderId="57" xfId="0" applyFont="1" applyFill="1" applyBorder="1" applyAlignment="1">
      <alignment horizontal="center" vertical="center"/>
    </xf>
    <xf numFmtId="0" fontId="13" fillId="29" borderId="56" xfId="0" applyFont="1" applyFill="1" applyBorder="1" applyAlignment="1">
      <alignment horizontal="center" vertical="center"/>
    </xf>
    <xf numFmtId="0" fontId="24" fillId="29" borderId="52" xfId="0" applyFont="1" applyFill="1" applyBorder="1" applyAlignment="1">
      <alignment horizontal="center" vertical="center" wrapText="1"/>
    </xf>
    <xf numFmtId="0" fontId="24" fillId="29" borderId="50" xfId="0" applyFont="1" applyFill="1" applyBorder="1" applyAlignment="1">
      <alignment horizontal="center" vertical="center" wrapText="1"/>
    </xf>
    <xf numFmtId="0" fontId="24" fillId="29" borderId="51" xfId="0" applyFont="1" applyFill="1" applyBorder="1" applyAlignment="1">
      <alignment horizontal="center" vertical="center" wrapText="1"/>
    </xf>
    <xf numFmtId="0" fontId="25" fillId="29" borderId="52" xfId="0" applyFont="1" applyFill="1" applyBorder="1" applyAlignment="1">
      <alignment horizontal="center" vertical="center"/>
    </xf>
    <xf numFmtId="0" fontId="25" fillId="29" borderId="48" xfId="0" applyFont="1" applyFill="1" applyBorder="1" applyAlignment="1">
      <alignment horizontal="center" vertical="center"/>
    </xf>
    <xf numFmtId="0" fontId="25" fillId="29" borderId="55" xfId="0" applyFont="1" applyFill="1" applyBorder="1" applyAlignment="1">
      <alignment horizontal="center" vertical="center"/>
    </xf>
    <xf numFmtId="0" fontId="12" fillId="28" borderId="27" xfId="0" applyFont="1" applyFill="1" applyBorder="1" applyAlignment="1">
      <alignment horizontal="center" vertical="center" wrapText="1"/>
    </xf>
    <xf numFmtId="0" fontId="12" fillId="28" borderId="22" xfId="0" applyFont="1" applyFill="1" applyBorder="1" applyAlignment="1">
      <alignment horizontal="center" vertical="center" wrapText="1"/>
    </xf>
    <xf numFmtId="0" fontId="12" fillId="28" borderId="53" xfId="0" applyFont="1" applyFill="1" applyBorder="1" applyAlignment="1">
      <alignment horizontal="center" vertical="center" wrapText="1"/>
    </xf>
    <xf numFmtId="0" fontId="24" fillId="28" borderId="29" xfId="0" applyFont="1" applyFill="1" applyBorder="1" applyAlignment="1">
      <alignment horizontal="center" vertical="center" wrapText="1"/>
    </xf>
    <xf numFmtId="0" fontId="24" fillId="28" borderId="4" xfId="0" applyFont="1" applyFill="1" applyBorder="1" applyAlignment="1">
      <alignment horizontal="center" vertical="center" wrapText="1"/>
    </xf>
    <xf numFmtId="0" fontId="24" fillId="28" borderId="47" xfId="0" applyFont="1" applyFill="1" applyBorder="1" applyAlignment="1">
      <alignment horizontal="center" vertical="center" wrapText="1"/>
    </xf>
    <xf numFmtId="0" fontId="24" fillId="28" borderId="29" xfId="13" applyFont="1" applyFill="1" applyBorder="1" applyAlignment="1">
      <alignment horizontal="center" vertical="center" wrapText="1"/>
    </xf>
    <xf numFmtId="0" fontId="24" fillId="28" borderId="4" xfId="13" applyFont="1" applyFill="1" applyBorder="1" applyAlignment="1">
      <alignment horizontal="center" vertical="center" wrapText="1"/>
    </xf>
    <xf numFmtId="0" fontId="24" fillId="28" borderId="47" xfId="13" applyFont="1" applyFill="1" applyBorder="1" applyAlignment="1">
      <alignment horizontal="center" vertical="center" wrapText="1"/>
    </xf>
    <xf numFmtId="0" fontId="25" fillId="29" borderId="29" xfId="0" applyFont="1" applyFill="1" applyBorder="1" applyAlignment="1">
      <alignment horizontal="center" vertical="center"/>
    </xf>
    <xf numFmtId="0" fontId="25" fillId="29" borderId="4" xfId="0" applyFont="1" applyFill="1" applyBorder="1" applyAlignment="1">
      <alignment horizontal="center" vertical="center"/>
    </xf>
    <xf numFmtId="0" fontId="11" fillId="33" borderId="27" xfId="0" applyFont="1" applyFill="1" applyBorder="1" applyAlignment="1">
      <alignment horizontal="center" vertical="center"/>
    </xf>
    <xf numFmtId="0" fontId="11" fillId="33" borderId="22" xfId="0" applyFont="1" applyFill="1" applyBorder="1" applyAlignment="1">
      <alignment horizontal="center" vertical="center"/>
    </xf>
    <xf numFmtId="0" fontId="11" fillId="33" borderId="53" xfId="0" applyFont="1" applyFill="1" applyBorder="1" applyAlignment="1">
      <alignment horizontal="center" vertical="center"/>
    </xf>
    <xf numFmtId="0" fontId="24" fillId="33" borderId="29" xfId="0" applyFont="1" applyFill="1" applyBorder="1" applyAlignment="1">
      <alignment horizontal="center" vertical="center"/>
    </xf>
    <xf numFmtId="0" fontId="0" fillId="33" borderId="4" xfId="0" applyFill="1" applyBorder="1" applyAlignment="1">
      <alignment horizontal="center" vertical="center"/>
    </xf>
    <xf numFmtId="0" fontId="0" fillId="33" borderId="47" xfId="0" applyFill="1" applyBorder="1" applyAlignment="1">
      <alignment horizontal="center" vertical="center"/>
    </xf>
    <xf numFmtId="0" fontId="24" fillId="33" borderId="29" xfId="0" applyFont="1" applyFill="1" applyBorder="1" applyAlignment="1">
      <alignment horizontal="center" vertical="center" wrapText="1"/>
    </xf>
    <xf numFmtId="0" fontId="0" fillId="33" borderId="4" xfId="0" applyFill="1" applyBorder="1" applyAlignment="1">
      <alignment horizontal="center" vertical="center" wrapText="1"/>
    </xf>
    <xf numFmtId="0" fontId="0" fillId="33" borderId="47" xfId="0" applyFill="1" applyBorder="1" applyAlignment="1">
      <alignment horizontal="center" vertical="center" wrapText="1"/>
    </xf>
    <xf numFmtId="0" fontId="24" fillId="33" borderId="30" xfId="0" applyFont="1" applyFill="1" applyBorder="1" applyAlignment="1">
      <alignment horizontal="center" vertical="center" wrapText="1"/>
    </xf>
    <xf numFmtId="0" fontId="0" fillId="33" borderId="23" xfId="0" applyFill="1" applyBorder="1" applyAlignment="1">
      <alignment horizontal="center" vertical="center" wrapText="1"/>
    </xf>
    <xf numFmtId="0" fontId="0" fillId="33" borderId="54" xfId="0" applyFill="1" applyBorder="1" applyAlignment="1">
      <alignment horizontal="center" vertical="center" wrapText="1"/>
    </xf>
    <xf numFmtId="0" fontId="24" fillId="33" borderId="4" xfId="0" applyFont="1" applyFill="1" applyBorder="1" applyAlignment="1">
      <alignment horizontal="center" vertical="center"/>
    </xf>
    <xf numFmtId="0" fontId="24" fillId="33" borderId="47" xfId="0" applyFont="1" applyFill="1" applyBorder="1" applyAlignment="1">
      <alignment horizontal="center" vertical="center"/>
    </xf>
    <xf numFmtId="0" fontId="25" fillId="31" borderId="50" xfId="0" applyFont="1" applyFill="1" applyBorder="1" applyAlignment="1">
      <alignment horizontal="center" vertical="center" wrapText="1"/>
    </xf>
    <xf numFmtId="0" fontId="25" fillId="31" borderId="51" xfId="0" applyFont="1" applyFill="1" applyBorder="1" applyAlignment="1">
      <alignment horizontal="center" vertical="center" wrapText="1"/>
    </xf>
    <xf numFmtId="0" fontId="25" fillId="31" borderId="52" xfId="0" applyFont="1" applyFill="1" applyBorder="1" applyAlignment="1">
      <alignment horizontal="center" vertical="center"/>
    </xf>
    <xf numFmtId="0" fontId="25" fillId="31" borderId="48" xfId="0" applyFont="1" applyFill="1" applyBorder="1" applyAlignment="1">
      <alignment horizontal="center" vertical="center"/>
    </xf>
    <xf numFmtId="0" fontId="25" fillId="31" borderId="52" xfId="0" applyFont="1" applyFill="1" applyBorder="1" applyAlignment="1">
      <alignment horizontal="center" vertical="center" wrapText="1"/>
    </xf>
    <xf numFmtId="0" fontId="25" fillId="31" borderId="48" xfId="0" applyFont="1" applyFill="1" applyBorder="1" applyAlignment="1">
      <alignment horizontal="center" vertical="center" wrapText="1"/>
    </xf>
    <xf numFmtId="0" fontId="14" fillId="32" borderId="27" xfId="0" applyFont="1" applyFill="1" applyBorder="1" applyAlignment="1">
      <alignment horizontal="center" vertical="center"/>
    </xf>
    <xf numFmtId="0" fontId="14" fillId="32" borderId="22" xfId="0" applyFont="1" applyFill="1" applyBorder="1" applyAlignment="1">
      <alignment horizontal="center" vertical="center"/>
    </xf>
    <xf numFmtId="0" fontId="14" fillId="32" borderId="53" xfId="0" applyFont="1" applyFill="1" applyBorder="1" applyAlignment="1">
      <alignment horizontal="center" vertical="center"/>
    </xf>
    <xf numFmtId="0" fontId="24" fillId="32" borderId="29" xfId="0" applyFont="1" applyFill="1" applyBorder="1" applyAlignment="1">
      <alignment horizontal="center" vertical="center" wrapText="1"/>
    </xf>
    <xf numFmtId="0" fontId="24" fillId="32" borderId="4" xfId="0" applyFont="1" applyFill="1" applyBorder="1" applyAlignment="1">
      <alignment horizontal="center" vertical="center" wrapText="1"/>
    </xf>
    <xf numFmtId="0" fontId="24" fillId="32" borderId="47" xfId="0" applyFont="1" applyFill="1" applyBorder="1" applyAlignment="1">
      <alignment horizontal="center" vertical="center" wrapText="1"/>
    </xf>
    <xf numFmtId="0" fontId="24" fillId="32" borderId="29" xfId="0" applyFont="1" applyFill="1" applyBorder="1" applyAlignment="1">
      <alignment horizontal="center" vertical="center"/>
    </xf>
    <xf numFmtId="0" fontId="24" fillId="32" borderId="4" xfId="0" applyFont="1" applyFill="1" applyBorder="1" applyAlignment="1">
      <alignment horizontal="center" vertical="center"/>
    </xf>
    <xf numFmtId="0" fontId="24" fillId="32" borderId="47" xfId="0" applyFont="1" applyFill="1" applyBorder="1" applyAlignment="1">
      <alignment horizontal="center" vertical="center"/>
    </xf>
    <xf numFmtId="0" fontId="24" fillId="32" borderId="50" xfId="0" applyFont="1" applyFill="1" applyBorder="1" applyAlignment="1">
      <alignment horizontal="center" vertical="center" wrapText="1"/>
    </xf>
    <xf numFmtId="0" fontId="24" fillId="32" borderId="51" xfId="0" applyFont="1" applyFill="1" applyBorder="1" applyAlignment="1">
      <alignment horizontal="center" vertical="center" wrapText="1"/>
    </xf>
    <xf numFmtId="0" fontId="14" fillId="31" borderId="10" xfId="0" applyFont="1" applyFill="1" applyBorder="1" applyAlignment="1">
      <alignment horizontal="center" vertical="center" wrapText="1"/>
    </xf>
    <xf numFmtId="0" fontId="14" fillId="31" borderId="3" xfId="0" applyFont="1" applyFill="1" applyBorder="1" applyAlignment="1">
      <alignment horizontal="center" vertical="center"/>
    </xf>
    <xf numFmtId="0" fontId="25" fillId="31" borderId="29" xfId="0" applyFont="1" applyFill="1" applyBorder="1" applyAlignment="1">
      <alignment horizontal="center" vertical="center" wrapText="1"/>
    </xf>
    <xf numFmtId="0" fontId="25" fillId="31" borderId="4" xfId="0" applyFont="1" applyFill="1" applyBorder="1" applyAlignment="1">
      <alignment horizontal="center" vertical="center" wrapText="1"/>
    </xf>
    <xf numFmtId="0" fontId="25" fillId="31" borderId="47" xfId="0" applyFont="1" applyFill="1" applyBorder="1" applyAlignment="1">
      <alignment horizontal="center" vertical="center" wrapText="1"/>
    </xf>
    <xf numFmtId="0" fontId="24" fillId="31" borderId="29" xfId="0" applyFont="1" applyFill="1" applyBorder="1" applyAlignment="1">
      <alignment horizontal="center" vertical="center" wrapText="1"/>
    </xf>
    <xf numFmtId="0" fontId="24" fillId="31" borderId="4" xfId="0" applyFont="1" applyFill="1" applyBorder="1" applyAlignment="1">
      <alignment horizontal="center" vertical="center" wrapText="1"/>
    </xf>
    <xf numFmtId="0" fontId="24" fillId="31" borderId="47" xfId="0" applyFont="1" applyFill="1" applyBorder="1" applyAlignment="1">
      <alignment horizontal="center" vertical="center" wrapText="1"/>
    </xf>
    <xf numFmtId="0" fontId="19" fillId="8" borderId="45" xfId="21" applyFont="1" applyFill="1" applyBorder="1" applyAlignment="1">
      <alignment horizontal="center" vertical="center"/>
    </xf>
    <xf numFmtId="0" fontId="19" fillId="8" borderId="36" xfId="21" applyFont="1" applyFill="1" applyBorder="1" applyAlignment="1">
      <alignment horizontal="center" vertical="center"/>
    </xf>
    <xf numFmtId="0" fontId="19" fillId="9" borderId="27" xfId="21" applyFont="1" applyFill="1" applyBorder="1" applyAlignment="1">
      <alignment horizontal="center" vertical="center" wrapText="1"/>
    </xf>
    <xf numFmtId="0" fontId="19" fillId="9" borderId="22" xfId="21" applyFont="1" applyFill="1" applyBorder="1" applyAlignment="1">
      <alignment horizontal="center" vertical="center" wrapText="1"/>
    </xf>
    <xf numFmtId="0" fontId="19" fillId="9" borderId="24" xfId="21" applyFont="1" applyFill="1" applyBorder="1" applyAlignment="1">
      <alignment horizontal="center" vertical="center" wrapText="1"/>
    </xf>
    <xf numFmtId="0" fontId="18" fillId="10" borderId="34" xfId="21" applyFont="1" applyFill="1" applyBorder="1" applyAlignment="1">
      <alignment horizontal="center" vertical="center"/>
    </xf>
    <xf numFmtId="0" fontId="18" fillId="10" borderId="35" xfId="21" applyFont="1" applyFill="1" applyBorder="1" applyAlignment="1">
      <alignment horizontal="center" vertical="center"/>
    </xf>
    <xf numFmtId="0" fontId="18" fillId="10" borderId="36" xfId="21" applyFont="1" applyFill="1" applyBorder="1" applyAlignment="1">
      <alignment horizontal="center" vertical="center"/>
    </xf>
    <xf numFmtId="0" fontId="19" fillId="8" borderId="0" xfId="21" applyFont="1" applyFill="1" applyAlignment="1">
      <alignment horizontal="center"/>
    </xf>
    <xf numFmtId="0" fontId="19" fillId="8" borderId="27" xfId="21" applyFont="1" applyFill="1" applyBorder="1" applyAlignment="1">
      <alignment horizontal="center" vertical="center" wrapText="1"/>
    </xf>
    <xf numFmtId="0" fontId="19" fillId="8" borderId="28" xfId="21" applyFont="1" applyFill="1" applyBorder="1" applyAlignment="1">
      <alignment horizontal="center" vertical="center" wrapText="1"/>
    </xf>
    <xf numFmtId="0" fontId="19" fillId="8" borderId="24" xfId="21" applyFont="1" applyFill="1" applyBorder="1" applyAlignment="1">
      <alignment horizontal="center" vertical="center" wrapText="1"/>
    </xf>
    <xf numFmtId="0" fontId="19" fillId="8" borderId="31" xfId="21" applyFont="1" applyFill="1" applyBorder="1" applyAlignment="1">
      <alignment horizontal="center" vertical="center" wrapText="1"/>
    </xf>
    <xf numFmtId="0" fontId="19" fillId="8" borderId="29" xfId="21" applyFont="1" applyFill="1" applyBorder="1" applyAlignment="1">
      <alignment horizontal="center" vertical="center" wrapText="1"/>
    </xf>
    <xf numFmtId="0" fontId="19" fillId="8" borderId="30" xfId="21" applyFont="1" applyFill="1" applyBorder="1" applyAlignment="1">
      <alignment horizontal="center" vertical="center" wrapText="1"/>
    </xf>
    <xf numFmtId="0" fontId="19" fillId="8" borderId="37" xfId="21" applyFont="1" applyFill="1" applyBorder="1" applyAlignment="1">
      <alignment horizontal="center" vertical="center" wrapText="1"/>
    </xf>
    <xf numFmtId="0" fontId="19" fillId="8" borderId="39" xfId="21" applyFont="1" applyFill="1" applyBorder="1" applyAlignment="1">
      <alignment horizontal="center" vertical="center" wrapText="1"/>
    </xf>
    <xf numFmtId="0" fontId="19" fillId="8" borderId="43" xfId="21" applyFont="1" applyFill="1" applyBorder="1" applyAlignment="1">
      <alignment horizontal="center" vertical="center" wrapText="1"/>
    </xf>
    <xf numFmtId="0" fontId="18" fillId="0" borderId="34" xfId="21" applyFont="1" applyBorder="1" applyAlignment="1">
      <alignment horizontal="center" vertical="center"/>
    </xf>
    <xf numFmtId="0" fontId="18" fillId="0" borderId="35" xfId="21" applyFont="1" applyBorder="1" applyAlignment="1">
      <alignment horizontal="center" vertical="center"/>
    </xf>
    <xf numFmtId="0" fontId="18" fillId="0" borderId="36" xfId="21" applyFont="1" applyBorder="1" applyAlignment="1">
      <alignment horizontal="center" vertical="center"/>
    </xf>
    <xf numFmtId="0" fontId="8" fillId="8" borderId="10" xfId="21" applyFont="1" applyFill="1" applyBorder="1" applyAlignment="1">
      <alignment horizontal="center" vertical="center"/>
    </xf>
    <xf numFmtId="0" fontId="8" fillId="8" borderId="11" xfId="21" applyFont="1" applyFill="1" applyBorder="1" applyAlignment="1">
      <alignment horizontal="center" vertical="center"/>
    </xf>
    <xf numFmtId="0" fontId="8" fillId="8" borderId="12" xfId="21" applyFont="1" applyFill="1" applyBorder="1" applyAlignment="1">
      <alignment horizontal="center" vertical="center"/>
    </xf>
    <xf numFmtId="0" fontId="8" fillId="8" borderId="3" xfId="21" applyFont="1" applyFill="1" applyBorder="1" applyAlignment="1">
      <alignment horizontal="center" vertical="center"/>
    </xf>
    <xf numFmtId="0" fontId="8" fillId="8" borderId="0" xfId="21" applyFont="1" applyFill="1" applyAlignment="1">
      <alignment horizontal="center" vertical="center"/>
    </xf>
    <xf numFmtId="0" fontId="8" fillId="8" borderId="13" xfId="21" applyFont="1" applyFill="1" applyBorder="1" applyAlignment="1">
      <alignment horizontal="center" vertical="center"/>
    </xf>
    <xf numFmtId="0" fontId="8" fillId="8" borderId="14" xfId="21" applyFont="1" applyFill="1" applyBorder="1" applyAlignment="1">
      <alignment horizontal="center" vertical="center"/>
    </xf>
    <xf numFmtId="0" fontId="8" fillId="8" borderId="15" xfId="21" applyFont="1" applyFill="1" applyBorder="1" applyAlignment="1">
      <alignment horizontal="center" vertical="center"/>
    </xf>
    <xf numFmtId="0" fontId="8" fillId="8" borderId="16" xfId="21" applyFont="1" applyFill="1" applyBorder="1" applyAlignment="1">
      <alignment horizontal="center" vertical="center"/>
    </xf>
    <xf numFmtId="0" fontId="19" fillId="9" borderId="28" xfId="21" applyFont="1" applyFill="1" applyBorder="1" applyAlignment="1">
      <alignment horizontal="center" vertical="center" wrapText="1"/>
    </xf>
    <xf numFmtId="0" fontId="19" fillId="9" borderId="31" xfId="21" applyFont="1" applyFill="1" applyBorder="1" applyAlignment="1">
      <alignment horizontal="center" vertical="center" wrapText="1"/>
    </xf>
    <xf numFmtId="0" fontId="19" fillId="9" borderId="29" xfId="21" applyFont="1" applyFill="1" applyBorder="1" applyAlignment="1">
      <alignment horizontal="center" vertical="center" wrapText="1"/>
    </xf>
    <xf numFmtId="0" fontId="19" fillId="9" borderId="30" xfId="21" applyFont="1" applyFill="1" applyBorder="1" applyAlignment="1">
      <alignment horizontal="center" vertical="center" wrapText="1"/>
    </xf>
    <xf numFmtId="0" fontId="20" fillId="16" borderId="46" xfId="21" applyFont="1" applyFill="1" applyBorder="1" applyAlignment="1">
      <alignment horizontal="center" vertical="center" textRotation="90" wrapText="1"/>
    </xf>
    <xf numFmtId="0" fontId="20" fillId="16" borderId="46" xfId="21" applyFont="1" applyFill="1" applyBorder="1" applyAlignment="1">
      <alignment horizontal="center" vertical="center" wrapText="1"/>
    </xf>
  </cellXfs>
  <cellStyles count="22">
    <cellStyle name="Buena" xfId="1"/>
    <cellStyle name="Euro" xfId="2"/>
    <cellStyle name="Millares [0] 2" xfId="3"/>
    <cellStyle name="Millares 2" xfId="4"/>
    <cellStyle name="Millares 3" xfId="5"/>
    <cellStyle name="Millares 4" xfId="6"/>
    <cellStyle name="Millares 5" xfId="7"/>
    <cellStyle name="Moneda 2" xfId="8"/>
    <cellStyle name="Neutral" xfId="9" builtinId="28" customBuiltin="1"/>
    <cellStyle name="Normal" xfId="0" builtinId="0"/>
    <cellStyle name="Normal 2" xfId="10"/>
    <cellStyle name="Normal 2 2" xfId="11"/>
    <cellStyle name="Normal 2_MAS FORMATOS" xfId="12"/>
    <cellStyle name="Normal 3" xfId="13"/>
    <cellStyle name="Normal 4" xfId="14"/>
    <cellStyle name="Normal 5" xfId="21"/>
    <cellStyle name="Normal 6" xfId="15"/>
    <cellStyle name="Normal 7" xfId="16"/>
    <cellStyle name="Normal 8" xfId="17"/>
    <cellStyle name="Normal 9" xfId="18"/>
    <cellStyle name="Título 1" xfId="19"/>
    <cellStyle name="Total" xfId="20" builtinId="25" customBuiltin="1"/>
  </cellStyles>
  <dxfs count="0"/>
  <tableStyles count="0" defaultTableStyle="TableStyleMedium2" defaultPivotStyle="PivotStyleLight16"/>
  <colors>
    <mruColors>
      <color rgb="FFDBFDDB"/>
      <color rgb="FFABD5FF"/>
      <color rgb="FFFFE7FF"/>
      <color rgb="FFFFEDC9"/>
      <color rgb="FFFFC65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399753</xdr:colOff>
      <xdr:row>0</xdr:row>
      <xdr:rowOff>287771</xdr:rowOff>
    </xdr:from>
    <xdr:to>
      <xdr:col>1</xdr:col>
      <xdr:colOff>1145047</xdr:colOff>
      <xdr:row>0</xdr:row>
      <xdr:rowOff>1019735</xdr:rowOff>
    </xdr:to>
    <xdr:pic>
      <xdr:nvPicPr>
        <xdr:cNvPr id="3" name="3 Imagen">
          <a:extLst>
            <a:ext uri="{FF2B5EF4-FFF2-40B4-BE49-F238E27FC236}">
              <a16:creationId xmlns:a16="http://schemas.microsoft.com/office/drawing/2014/main" id="{3DB26F2D-71E8-4AD4-8F8D-ECC936FAA4F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99753" y="287771"/>
          <a:ext cx="2302912" cy="73196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8</xdr:col>
      <xdr:colOff>752476</xdr:colOff>
      <xdr:row>0</xdr:row>
      <xdr:rowOff>153967</xdr:rowOff>
    </xdr:from>
    <xdr:to>
      <xdr:col>18</xdr:col>
      <xdr:colOff>735204</xdr:colOff>
      <xdr:row>29</xdr:row>
      <xdr:rowOff>56604</xdr:rowOff>
    </xdr:to>
    <xdr:pic>
      <xdr:nvPicPr>
        <xdr:cNvPr id="2" name="Imagen 1"/>
        <xdr:cNvPicPr>
          <a:picLocks noChangeAspect="1"/>
        </xdr:cNvPicPr>
      </xdr:nvPicPr>
      <xdr:blipFill>
        <a:blip xmlns:r="http://schemas.openxmlformats.org/officeDocument/2006/relationships" r:embed="rId1"/>
        <a:stretch>
          <a:fillRect/>
        </a:stretch>
      </xdr:blipFill>
      <xdr:spPr>
        <a:xfrm>
          <a:off x="9105901" y="153967"/>
          <a:ext cx="8021828" cy="4598462"/>
        </a:xfrm>
        <a:prstGeom prst="rect">
          <a:avLst/>
        </a:prstGeom>
      </xdr:spPr>
    </xdr:pic>
    <xdr:clientData/>
  </xdr:twoCellAnchor>
</xdr:wsDr>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79"/>
  <sheetViews>
    <sheetView tabSelected="1" topLeftCell="A7" zoomScale="50" zoomScaleNormal="50" zoomScaleSheetLayoutView="70" zoomScalePageLayoutView="70" workbookViewId="0">
      <selection activeCell="S10" sqref="S10"/>
    </sheetView>
  </sheetViews>
  <sheetFormatPr baseColWidth="10" defaultColWidth="9.140625" defaultRowHeight="12.75"/>
  <cols>
    <col min="1" max="1" width="23.28515625" style="1" customWidth="1"/>
    <col min="2" max="2" width="22" style="1" customWidth="1"/>
    <col min="3" max="3" width="32.28515625" style="1" bestFit="1" customWidth="1"/>
    <col min="4" max="4" width="30.42578125" style="1" customWidth="1"/>
    <col min="5" max="5" width="4.5703125" style="1" customWidth="1"/>
    <col min="6" max="6" width="9.42578125" style="1" bestFit="1" customWidth="1"/>
    <col min="7" max="7" width="11" style="1" customWidth="1"/>
    <col min="8" max="8" width="15.85546875" style="1" bestFit="1" customWidth="1"/>
    <col min="9" max="9" width="10.85546875" style="1" bestFit="1" customWidth="1"/>
    <col min="10" max="10" width="11.85546875" style="1" customWidth="1"/>
    <col min="11" max="11" width="12.7109375" style="1" customWidth="1"/>
    <col min="12" max="12" width="12.85546875" style="1" customWidth="1"/>
    <col min="13" max="13" width="4.85546875" style="1" customWidth="1"/>
    <col min="14" max="14" width="5.140625" style="1" customWidth="1"/>
    <col min="15" max="15" width="5.7109375" style="1" customWidth="1"/>
    <col min="16" max="16" width="8.7109375" style="1" customWidth="1"/>
    <col min="17" max="17" width="5.7109375" style="1" customWidth="1"/>
    <col min="18" max="18" width="6.28515625" style="1" customWidth="1"/>
    <col min="19" max="19" width="16.5703125" style="1" customWidth="1"/>
    <col min="20" max="20" width="13.28515625" style="1" bestFit="1" customWidth="1"/>
    <col min="21" max="21" width="9.42578125" style="1" bestFit="1" customWidth="1"/>
    <col min="22" max="22" width="4.42578125" style="1" bestFit="1" customWidth="1"/>
    <col min="23" max="24" width="3.85546875" style="1" bestFit="1" customWidth="1"/>
    <col min="25" max="25" width="11.85546875" style="1" customWidth="1"/>
    <col min="26" max="26" width="20.42578125" style="1" bestFit="1" customWidth="1"/>
    <col min="27" max="27" width="11.5703125" style="1" customWidth="1"/>
    <col min="28" max="28" width="11.7109375" style="1" customWidth="1"/>
    <col min="29" max="29" width="12.85546875" style="1" bestFit="1" customWidth="1"/>
    <col min="30" max="30" width="26.42578125" style="1" bestFit="1" customWidth="1"/>
    <col min="31" max="31" width="20.42578125" style="1" bestFit="1" customWidth="1"/>
    <col min="32" max="276" width="11.42578125" style="1" customWidth="1"/>
    <col min="277" max="16384" width="9.140625" style="1"/>
  </cols>
  <sheetData>
    <row r="1" spans="1:32" s="87" customFormat="1" ht="106.5" customHeight="1">
      <c r="A1" s="302"/>
      <c r="B1" s="303"/>
      <c r="C1" s="86"/>
      <c r="D1" s="86"/>
      <c r="E1" s="86"/>
      <c r="F1" s="86"/>
      <c r="G1" s="285" t="s">
        <v>202</v>
      </c>
      <c r="H1" s="285"/>
      <c r="I1" s="285"/>
      <c r="J1" s="285"/>
      <c r="K1" s="285"/>
      <c r="L1" s="285"/>
      <c r="M1" s="285"/>
      <c r="N1" s="285"/>
      <c r="O1" s="285"/>
      <c r="P1" s="285"/>
      <c r="Q1" s="285"/>
      <c r="R1" s="285"/>
      <c r="S1" s="285"/>
      <c r="T1" s="285"/>
      <c r="U1" s="285"/>
      <c r="V1" s="285"/>
      <c r="W1" s="285"/>
      <c r="X1" s="285"/>
      <c r="Y1" s="285"/>
      <c r="Z1" s="285"/>
      <c r="AA1" s="285"/>
      <c r="AB1" s="285"/>
      <c r="AC1" s="286"/>
      <c r="AD1" s="301" t="s">
        <v>203</v>
      </c>
      <c r="AE1" s="301"/>
    </row>
    <row r="2" spans="1:32" s="7" customFormat="1" ht="15.75">
      <c r="A2" s="287" t="s">
        <v>204</v>
      </c>
      <c r="B2" s="288"/>
      <c r="C2" s="288"/>
      <c r="D2" s="288"/>
      <c r="E2" s="288"/>
      <c r="F2" s="288"/>
      <c r="G2" s="288"/>
      <c r="H2" s="288"/>
      <c r="I2" s="288"/>
      <c r="J2" s="288"/>
      <c r="K2" s="288"/>
      <c r="L2" s="288"/>
      <c r="M2" s="288"/>
      <c r="N2" s="288"/>
      <c r="O2" s="288"/>
      <c r="P2" s="288"/>
      <c r="Q2" s="288"/>
      <c r="R2" s="288"/>
      <c r="S2" s="288"/>
      <c r="T2" s="288"/>
      <c r="U2" s="288"/>
      <c r="V2" s="288"/>
      <c r="W2" s="288"/>
      <c r="X2" s="288"/>
      <c r="Y2" s="288"/>
      <c r="Z2" s="288"/>
      <c r="AA2" s="288"/>
      <c r="AB2" s="288"/>
      <c r="AC2" s="288"/>
      <c r="AD2" s="288"/>
      <c r="AE2" s="288"/>
      <c r="AF2" s="3"/>
    </row>
    <row r="3" spans="1:32" s="7" customFormat="1" ht="15.75">
      <c r="A3" s="287" t="s">
        <v>285</v>
      </c>
      <c r="B3" s="288"/>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8"/>
    </row>
    <row r="4" spans="1:32" s="7" customFormat="1" ht="15.75">
      <c r="A4" s="287" t="s">
        <v>727</v>
      </c>
      <c r="B4" s="288"/>
      <c r="C4" s="288"/>
      <c r="D4" s="288"/>
      <c r="E4" s="288"/>
      <c r="F4" s="288"/>
      <c r="G4" s="288"/>
      <c r="H4" s="288"/>
      <c r="I4" s="288"/>
      <c r="J4" s="288"/>
      <c r="K4" s="288"/>
      <c r="L4" s="288"/>
      <c r="M4" s="288"/>
      <c r="N4" s="288"/>
      <c r="O4" s="288"/>
      <c r="P4" s="288"/>
      <c r="Q4" s="288"/>
      <c r="R4" s="288"/>
      <c r="S4" s="288"/>
      <c r="T4" s="288"/>
      <c r="U4" s="288"/>
      <c r="V4" s="288"/>
      <c r="W4" s="288"/>
      <c r="X4" s="288"/>
      <c r="Y4" s="288"/>
      <c r="Z4" s="288"/>
      <c r="AA4" s="288"/>
      <c r="AB4" s="288"/>
      <c r="AC4" s="288"/>
      <c r="AD4" s="288"/>
      <c r="AE4" s="288"/>
      <c r="AF4" s="3"/>
    </row>
    <row r="5" spans="1:32" s="7" customFormat="1" ht="15.75">
      <c r="A5" s="289"/>
      <c r="B5" s="290"/>
      <c r="C5" s="290"/>
      <c r="D5" s="290"/>
      <c r="E5" s="290"/>
      <c r="F5" s="290"/>
      <c r="G5" s="290"/>
      <c r="H5" s="290"/>
      <c r="I5" s="290"/>
      <c r="J5" s="290"/>
      <c r="K5" s="290"/>
      <c r="L5" s="290"/>
      <c r="M5" s="290"/>
      <c r="N5" s="290"/>
      <c r="O5" s="290"/>
      <c r="P5" s="290"/>
      <c r="Q5" s="290"/>
      <c r="R5" s="290"/>
      <c r="S5" s="290"/>
      <c r="T5" s="290"/>
      <c r="U5" s="290"/>
      <c r="V5" s="290"/>
      <c r="W5" s="290"/>
      <c r="X5" s="290"/>
      <c r="Y5" s="290"/>
      <c r="Z5" s="290"/>
      <c r="AA5" s="290"/>
      <c r="AB5" s="290"/>
      <c r="AC5" s="290"/>
      <c r="AD5" s="290"/>
      <c r="AE5" s="291"/>
      <c r="AF5" s="3"/>
    </row>
    <row r="6" spans="1:32" s="7" customFormat="1" ht="15.75">
      <c r="A6" s="299" t="s">
        <v>0</v>
      </c>
      <c r="B6" s="299" t="s">
        <v>1</v>
      </c>
      <c r="C6" s="299" t="s">
        <v>2</v>
      </c>
      <c r="D6" s="299" t="s">
        <v>3</v>
      </c>
      <c r="E6" s="305" t="s">
        <v>4</v>
      </c>
      <c r="F6" s="295" t="s">
        <v>5</v>
      </c>
      <c r="G6" s="295"/>
      <c r="H6" s="295"/>
      <c r="I6" s="306" t="s">
        <v>6</v>
      </c>
      <c r="J6" s="308" t="s">
        <v>7</v>
      </c>
      <c r="K6" s="308"/>
      <c r="L6" s="308"/>
      <c r="M6" s="295" t="s">
        <v>8</v>
      </c>
      <c r="N6" s="295"/>
      <c r="O6" s="295"/>
      <c r="P6" s="295"/>
      <c r="Q6" s="295"/>
      <c r="R6" s="295"/>
      <c r="S6" s="295"/>
      <c r="T6" s="10" t="s">
        <v>9</v>
      </c>
      <c r="U6" s="296" t="s">
        <v>10</v>
      </c>
      <c r="V6" s="296"/>
      <c r="W6" s="296"/>
      <c r="X6" s="296"/>
      <c r="Y6" s="296"/>
      <c r="Z6" s="296"/>
      <c r="AA6" s="297" t="s">
        <v>11</v>
      </c>
      <c r="AB6" s="297"/>
      <c r="AC6" s="297"/>
      <c r="AD6" s="297"/>
      <c r="AE6" s="298"/>
      <c r="AF6" s="3"/>
    </row>
    <row r="7" spans="1:32" s="7" customFormat="1" ht="21.75" customHeight="1">
      <c r="A7" s="304"/>
      <c r="B7" s="304"/>
      <c r="C7" s="304"/>
      <c r="D7" s="304"/>
      <c r="E7" s="292"/>
      <c r="F7" s="299" t="s">
        <v>12</v>
      </c>
      <c r="G7" s="299" t="s">
        <v>13</v>
      </c>
      <c r="H7" s="299" t="s">
        <v>14</v>
      </c>
      <c r="I7" s="307"/>
      <c r="J7" s="299" t="s">
        <v>15</v>
      </c>
      <c r="K7" s="299" t="s">
        <v>16</v>
      </c>
      <c r="L7" s="299" t="s">
        <v>17</v>
      </c>
      <c r="M7" s="292" t="s">
        <v>18</v>
      </c>
      <c r="N7" s="292" t="s">
        <v>19</v>
      </c>
      <c r="O7" s="292" t="s">
        <v>20</v>
      </c>
      <c r="P7" s="292" t="s">
        <v>21</v>
      </c>
      <c r="Q7" s="292" t="s">
        <v>22</v>
      </c>
      <c r="R7" s="292" t="s">
        <v>23</v>
      </c>
      <c r="S7" s="292" t="s">
        <v>24</v>
      </c>
      <c r="T7" s="292" t="s">
        <v>25</v>
      </c>
      <c r="U7" s="294" t="s">
        <v>26</v>
      </c>
      <c r="V7" s="294"/>
      <c r="W7" s="294"/>
      <c r="X7" s="294"/>
      <c r="Y7" s="292" t="s">
        <v>27</v>
      </c>
      <c r="Z7" s="292" t="s">
        <v>28</v>
      </c>
      <c r="AA7" s="292" t="s">
        <v>29</v>
      </c>
      <c r="AB7" s="292" t="s">
        <v>30</v>
      </c>
      <c r="AC7" s="292" t="s">
        <v>31</v>
      </c>
      <c r="AD7" s="292" t="s">
        <v>32</v>
      </c>
      <c r="AE7" s="320" t="s">
        <v>33</v>
      </c>
      <c r="AF7" s="8"/>
    </row>
    <row r="8" spans="1:32" s="7" customFormat="1" ht="96.75" customHeight="1" thickBot="1">
      <c r="A8" s="300"/>
      <c r="B8" s="300"/>
      <c r="C8" s="300"/>
      <c r="D8" s="300"/>
      <c r="E8" s="293"/>
      <c r="F8" s="300"/>
      <c r="G8" s="300"/>
      <c r="H8" s="300"/>
      <c r="I8" s="307"/>
      <c r="J8" s="300"/>
      <c r="K8" s="300"/>
      <c r="L8" s="300"/>
      <c r="M8" s="293"/>
      <c r="N8" s="293"/>
      <c r="O8" s="293"/>
      <c r="P8" s="293"/>
      <c r="Q8" s="293"/>
      <c r="R8" s="293"/>
      <c r="S8" s="293"/>
      <c r="T8" s="293"/>
      <c r="U8" s="105" t="s">
        <v>34</v>
      </c>
      <c r="V8" s="105" t="s">
        <v>35</v>
      </c>
      <c r="W8" s="105" t="s">
        <v>36</v>
      </c>
      <c r="X8" s="105" t="s">
        <v>37</v>
      </c>
      <c r="Y8" s="293"/>
      <c r="Z8" s="293"/>
      <c r="AA8" s="293"/>
      <c r="AB8" s="293"/>
      <c r="AC8" s="293"/>
      <c r="AD8" s="293"/>
      <c r="AE8" s="321"/>
      <c r="AF8" s="8"/>
    </row>
    <row r="9" spans="1:32" s="7" customFormat="1" ht="135" customHeight="1">
      <c r="A9" s="314" t="s">
        <v>229</v>
      </c>
      <c r="B9" s="317" t="s">
        <v>467</v>
      </c>
      <c r="C9" s="317" t="s">
        <v>241</v>
      </c>
      <c r="D9" s="317" t="s">
        <v>242</v>
      </c>
      <c r="E9" s="115" t="s">
        <v>243</v>
      </c>
      <c r="F9" s="199" t="s">
        <v>244</v>
      </c>
      <c r="G9" s="107" t="s">
        <v>245</v>
      </c>
      <c r="H9" s="107" t="s">
        <v>379</v>
      </c>
      <c r="I9" s="107" t="s">
        <v>380</v>
      </c>
      <c r="J9" s="107" t="s">
        <v>381</v>
      </c>
      <c r="K9" s="107" t="s">
        <v>382</v>
      </c>
      <c r="L9" s="107" t="s">
        <v>260</v>
      </c>
      <c r="M9" s="108">
        <v>2</v>
      </c>
      <c r="N9" s="108">
        <v>3</v>
      </c>
      <c r="O9" s="118">
        <f>+M9*N9</f>
        <v>6</v>
      </c>
      <c r="P9" s="118" t="str">
        <f>+IF(O9&gt;=24,"Muy Alto (MA)",IF(O9&gt;=10,"Alto (A)",IF(O9&gt;=6,"Medio (M)",IF(O9&gt;=2,"Bajo (B)"))))</f>
        <v>Medio (M)</v>
      </c>
      <c r="Q9" s="118">
        <v>25</v>
      </c>
      <c r="R9" s="118">
        <f>+O9*Q9</f>
        <v>150</v>
      </c>
      <c r="S9" s="106" t="str">
        <f t="shared" ref="S9:S36" si="0">IF(R9&lt;=20,"IV",IF(R9&gt;=600,"I",IF(R9&gt;=150,"II",IF(R9&gt;=40,"III",IF(R9&gt;=20,"IV")*IF(R9&lt;=20,"IV")))))</f>
        <v>II</v>
      </c>
      <c r="T9" s="106" t="str">
        <f t="shared" ref="T9:T68" si="1">+IF(S9="I","No Aceptable",IF(S9="II","No Aceptable o Aceptable con control especifico",IF(S9="III","Mejorable",IF(S9="IV","Aceptable"))))</f>
        <v>No Aceptable o Aceptable con control especifico</v>
      </c>
      <c r="U9" s="324">
        <v>150</v>
      </c>
      <c r="V9" s="324">
        <v>16</v>
      </c>
      <c r="W9" s="106"/>
      <c r="X9" s="328">
        <f>SUM(U9:W9)</f>
        <v>166</v>
      </c>
      <c r="Y9" s="107" t="s">
        <v>383</v>
      </c>
      <c r="Z9" s="107" t="s">
        <v>384</v>
      </c>
      <c r="AA9" s="107" t="s">
        <v>385</v>
      </c>
      <c r="AB9" s="107" t="s">
        <v>273</v>
      </c>
      <c r="AC9" s="107" t="s">
        <v>386</v>
      </c>
      <c r="AD9" s="107" t="s">
        <v>387</v>
      </c>
      <c r="AE9" s="326" t="s">
        <v>478</v>
      </c>
      <c r="AF9" s="8"/>
    </row>
    <row r="10" spans="1:32" s="9" customFormat="1" ht="123.75" customHeight="1">
      <c r="A10" s="315"/>
      <c r="B10" s="318"/>
      <c r="C10" s="318"/>
      <c r="D10" s="318"/>
      <c r="E10" s="116" t="s">
        <v>243</v>
      </c>
      <c r="F10" s="200" t="s">
        <v>244</v>
      </c>
      <c r="G10" s="110" t="s">
        <v>249</v>
      </c>
      <c r="H10" s="110" t="s">
        <v>388</v>
      </c>
      <c r="I10" s="110" t="s">
        <v>389</v>
      </c>
      <c r="J10" s="110" t="s">
        <v>390</v>
      </c>
      <c r="K10" s="110" t="s">
        <v>391</v>
      </c>
      <c r="L10" s="110" t="s">
        <v>248</v>
      </c>
      <c r="M10" s="111">
        <v>2</v>
      </c>
      <c r="N10" s="111">
        <v>3</v>
      </c>
      <c r="O10" s="119">
        <f>+M10*N10</f>
        <v>6</v>
      </c>
      <c r="P10" s="119" t="str">
        <f t="shared" ref="P10:P68" si="2">+IF(O10&gt;=24,"Muy Alto (MA)",IF(O10&gt;=10,"Alto (A)",IF(O10&gt;=6,"Medio (M)",IF(O10&gt;=2,"Bajo (B)"))))</f>
        <v>Medio (M)</v>
      </c>
      <c r="Q10" s="119">
        <v>25</v>
      </c>
      <c r="R10" s="119">
        <f>+O10*Q10</f>
        <v>150</v>
      </c>
      <c r="S10" s="109" t="str">
        <f t="shared" si="0"/>
        <v>II</v>
      </c>
      <c r="T10" s="109" t="str">
        <f t="shared" si="1"/>
        <v>No Aceptable o Aceptable con control especifico</v>
      </c>
      <c r="U10" s="325"/>
      <c r="V10" s="325"/>
      <c r="W10" s="109"/>
      <c r="X10" s="329"/>
      <c r="Y10" s="110" t="s">
        <v>270</v>
      </c>
      <c r="Z10" s="110" t="s">
        <v>392</v>
      </c>
      <c r="AA10" s="110" t="s">
        <v>393</v>
      </c>
      <c r="AB10" s="110" t="s">
        <v>273</v>
      </c>
      <c r="AC10" s="110" t="s">
        <v>394</v>
      </c>
      <c r="AD10" s="110" t="s">
        <v>395</v>
      </c>
      <c r="AE10" s="327"/>
      <c r="AF10" s="2"/>
    </row>
    <row r="11" spans="1:32" s="9" customFormat="1" ht="123.75">
      <c r="A11" s="315"/>
      <c r="B11" s="318"/>
      <c r="C11" s="318"/>
      <c r="D11" s="318"/>
      <c r="E11" s="116" t="s">
        <v>243</v>
      </c>
      <c r="F11" s="200" t="s">
        <v>150</v>
      </c>
      <c r="G11" s="110" t="s">
        <v>250</v>
      </c>
      <c r="H11" s="110" t="s">
        <v>396</v>
      </c>
      <c r="I11" s="110" t="s">
        <v>397</v>
      </c>
      <c r="J11" s="110" t="s">
        <v>248</v>
      </c>
      <c r="K11" s="110" t="s">
        <v>398</v>
      </c>
      <c r="L11" s="110" t="s">
        <v>248</v>
      </c>
      <c r="M11" s="111">
        <v>2</v>
      </c>
      <c r="N11" s="111">
        <v>1</v>
      </c>
      <c r="O11" s="119">
        <f>+M11*N11</f>
        <v>2</v>
      </c>
      <c r="P11" s="119" t="str">
        <f t="shared" si="2"/>
        <v>Bajo (B)</v>
      </c>
      <c r="Q11" s="119">
        <v>25</v>
      </c>
      <c r="R11" s="119">
        <f>+O11*Q11</f>
        <v>50</v>
      </c>
      <c r="S11" s="109" t="str">
        <f t="shared" si="0"/>
        <v>III</v>
      </c>
      <c r="T11" s="109" t="str">
        <f t="shared" si="1"/>
        <v>Mejorable</v>
      </c>
      <c r="U11" s="325"/>
      <c r="V11" s="325"/>
      <c r="W11" s="109"/>
      <c r="X11" s="329"/>
      <c r="Y11" s="110" t="s">
        <v>271</v>
      </c>
      <c r="Z11" s="110" t="s">
        <v>399</v>
      </c>
      <c r="AA11" s="110" t="s">
        <v>273</v>
      </c>
      <c r="AB11" s="110" t="s">
        <v>274</v>
      </c>
      <c r="AC11" s="110" t="s">
        <v>400</v>
      </c>
      <c r="AD11" s="110" t="s">
        <v>276</v>
      </c>
      <c r="AE11" s="327"/>
      <c r="AF11" s="2"/>
    </row>
    <row r="12" spans="1:32" s="9" customFormat="1" ht="147.75" customHeight="1">
      <c r="A12" s="315"/>
      <c r="B12" s="318"/>
      <c r="C12" s="318"/>
      <c r="D12" s="318"/>
      <c r="E12" s="109" t="s">
        <v>243</v>
      </c>
      <c r="F12" s="200" t="s">
        <v>251</v>
      </c>
      <c r="G12" s="110" t="s">
        <v>412</v>
      </c>
      <c r="H12" s="110" t="s">
        <v>401</v>
      </c>
      <c r="I12" s="110" t="s">
        <v>402</v>
      </c>
      <c r="J12" s="110" t="s">
        <v>403</v>
      </c>
      <c r="K12" s="110" t="s">
        <v>404</v>
      </c>
      <c r="L12" s="110" t="s">
        <v>405</v>
      </c>
      <c r="M12" s="111">
        <v>2</v>
      </c>
      <c r="N12" s="111">
        <v>1</v>
      </c>
      <c r="O12" s="119">
        <f t="shared" ref="O12:O35" si="3">+M12*N12</f>
        <v>2</v>
      </c>
      <c r="P12" s="119" t="str">
        <f t="shared" si="2"/>
        <v>Bajo (B)</v>
      </c>
      <c r="Q12" s="119">
        <v>25</v>
      </c>
      <c r="R12" s="119">
        <f t="shared" ref="R12:R14" si="4">+O12*Q12</f>
        <v>50</v>
      </c>
      <c r="S12" s="109" t="str">
        <f t="shared" si="0"/>
        <v>III</v>
      </c>
      <c r="T12" s="109" t="str">
        <f t="shared" si="1"/>
        <v>Mejorable</v>
      </c>
      <c r="U12" s="325"/>
      <c r="V12" s="325"/>
      <c r="W12" s="109"/>
      <c r="X12" s="329"/>
      <c r="Y12" s="110" t="s">
        <v>406</v>
      </c>
      <c r="Z12" s="110" t="s">
        <v>407</v>
      </c>
      <c r="AA12" s="110" t="s">
        <v>273</v>
      </c>
      <c r="AB12" s="110" t="s">
        <v>408</v>
      </c>
      <c r="AC12" s="110" t="s">
        <v>409</v>
      </c>
      <c r="AD12" s="110" t="s">
        <v>410</v>
      </c>
      <c r="AE12" s="327"/>
      <c r="AF12" s="2"/>
    </row>
    <row r="13" spans="1:32" s="9" customFormat="1" ht="180.75" customHeight="1">
      <c r="A13" s="315"/>
      <c r="B13" s="318"/>
      <c r="C13" s="318"/>
      <c r="D13" s="318"/>
      <c r="E13" s="116" t="s">
        <v>243</v>
      </c>
      <c r="F13" s="200" t="s">
        <v>251</v>
      </c>
      <c r="G13" s="110" t="s">
        <v>252</v>
      </c>
      <c r="H13" s="110" t="s">
        <v>413</v>
      </c>
      <c r="I13" s="110" t="s">
        <v>414</v>
      </c>
      <c r="J13" s="110" t="s">
        <v>248</v>
      </c>
      <c r="K13" s="110" t="s">
        <v>248</v>
      </c>
      <c r="L13" s="110" t="s">
        <v>415</v>
      </c>
      <c r="M13" s="111">
        <v>2</v>
      </c>
      <c r="N13" s="111">
        <v>3</v>
      </c>
      <c r="O13" s="119">
        <f>+M13*N13</f>
        <v>6</v>
      </c>
      <c r="P13" s="119" t="str">
        <f t="shared" si="2"/>
        <v>Medio (M)</v>
      </c>
      <c r="Q13" s="119">
        <v>25</v>
      </c>
      <c r="R13" s="119">
        <f t="shared" si="4"/>
        <v>150</v>
      </c>
      <c r="S13" s="109" t="str">
        <f t="shared" si="0"/>
        <v>II</v>
      </c>
      <c r="T13" s="109" t="str">
        <f t="shared" si="1"/>
        <v>No Aceptable o Aceptable con control especifico</v>
      </c>
      <c r="U13" s="325"/>
      <c r="V13" s="325"/>
      <c r="W13" s="109"/>
      <c r="X13" s="329"/>
      <c r="Y13" s="110" t="s">
        <v>416</v>
      </c>
      <c r="Z13" s="110" t="s">
        <v>417</v>
      </c>
      <c r="AA13" s="110" t="s">
        <v>273</v>
      </c>
      <c r="AB13" s="110" t="s">
        <v>273</v>
      </c>
      <c r="AC13" s="110" t="s">
        <v>418</v>
      </c>
      <c r="AD13" s="110" t="s">
        <v>411</v>
      </c>
      <c r="AE13" s="327"/>
      <c r="AF13" s="2"/>
    </row>
    <row r="14" spans="1:32" s="9" customFormat="1" ht="86.25" customHeight="1">
      <c r="A14" s="315"/>
      <c r="B14" s="318"/>
      <c r="C14" s="318"/>
      <c r="D14" s="318"/>
      <c r="E14" s="116" t="s">
        <v>243</v>
      </c>
      <c r="F14" s="200" t="s">
        <v>253</v>
      </c>
      <c r="G14" s="110" t="s">
        <v>419</v>
      </c>
      <c r="H14" s="110" t="s">
        <v>254</v>
      </c>
      <c r="I14" s="110" t="s">
        <v>420</v>
      </c>
      <c r="J14" s="110" t="s">
        <v>248</v>
      </c>
      <c r="K14" s="110" t="s">
        <v>421</v>
      </c>
      <c r="L14" s="110" t="s">
        <v>248</v>
      </c>
      <c r="M14" s="111">
        <v>2</v>
      </c>
      <c r="N14" s="111">
        <v>1</v>
      </c>
      <c r="O14" s="119">
        <f t="shared" si="3"/>
        <v>2</v>
      </c>
      <c r="P14" s="119" t="str">
        <f t="shared" si="2"/>
        <v>Bajo (B)</v>
      </c>
      <c r="Q14" s="119">
        <v>25</v>
      </c>
      <c r="R14" s="119">
        <f t="shared" si="4"/>
        <v>50</v>
      </c>
      <c r="S14" s="109" t="str">
        <f t="shared" si="0"/>
        <v>III</v>
      </c>
      <c r="T14" s="109" t="str">
        <f t="shared" si="1"/>
        <v>Mejorable</v>
      </c>
      <c r="U14" s="325"/>
      <c r="V14" s="325"/>
      <c r="W14" s="109"/>
      <c r="X14" s="329"/>
      <c r="Y14" s="110" t="s">
        <v>422</v>
      </c>
      <c r="Z14" s="110" t="s">
        <v>423</v>
      </c>
      <c r="AA14" s="110" t="s">
        <v>424</v>
      </c>
      <c r="AB14" s="110" t="s">
        <v>425</v>
      </c>
      <c r="AC14" s="110" t="s">
        <v>273</v>
      </c>
      <c r="AD14" s="110" t="s">
        <v>426</v>
      </c>
      <c r="AE14" s="327"/>
    </row>
    <row r="15" spans="1:32" s="9" customFormat="1" ht="74.25">
      <c r="A15" s="315"/>
      <c r="B15" s="318"/>
      <c r="C15" s="318"/>
      <c r="D15" s="318"/>
      <c r="E15" s="116" t="s">
        <v>243</v>
      </c>
      <c r="F15" s="200" t="s">
        <v>253</v>
      </c>
      <c r="G15" s="110" t="s">
        <v>255</v>
      </c>
      <c r="H15" s="110" t="s">
        <v>256</v>
      </c>
      <c r="I15" s="110" t="s">
        <v>427</v>
      </c>
      <c r="J15" s="110" t="s">
        <v>428</v>
      </c>
      <c r="K15" s="110" t="s">
        <v>430</v>
      </c>
      <c r="L15" s="110" t="s">
        <v>429</v>
      </c>
      <c r="M15" s="111">
        <v>6</v>
      </c>
      <c r="N15" s="111">
        <v>2</v>
      </c>
      <c r="O15" s="119">
        <f t="shared" si="3"/>
        <v>12</v>
      </c>
      <c r="P15" s="119" t="str">
        <f t="shared" si="2"/>
        <v>Alto (A)</v>
      </c>
      <c r="Q15" s="119">
        <v>60</v>
      </c>
      <c r="R15" s="119">
        <f t="shared" ref="R15:R20" si="5">+O15*Q15</f>
        <v>720</v>
      </c>
      <c r="S15" s="109" t="str">
        <f>IF(R15&lt;=20,"IV",IF(R15&gt;=600,"I",IF(R15&gt;=150,"II",IF(R15&gt;=40,"III",IF(R15&gt;=20,"IV")*IF(R15&lt;=20,"IV")))))</f>
        <v>I</v>
      </c>
      <c r="T15" s="109" t="str">
        <f t="shared" si="1"/>
        <v>No Aceptable</v>
      </c>
      <c r="U15" s="325"/>
      <c r="V15" s="325"/>
      <c r="W15" s="109"/>
      <c r="X15" s="329"/>
      <c r="Y15" s="110" t="s">
        <v>431</v>
      </c>
      <c r="Z15" s="110" t="s">
        <v>432</v>
      </c>
      <c r="AA15" s="110" t="s">
        <v>273</v>
      </c>
      <c r="AB15" s="110" t="s">
        <v>433</v>
      </c>
      <c r="AC15" s="110" t="s">
        <v>434</v>
      </c>
      <c r="AD15" s="110" t="s">
        <v>435</v>
      </c>
      <c r="AE15" s="327"/>
    </row>
    <row r="16" spans="1:32" s="9" customFormat="1" ht="156" customHeight="1">
      <c r="A16" s="315"/>
      <c r="B16" s="318"/>
      <c r="C16" s="318"/>
      <c r="D16" s="318"/>
      <c r="E16" s="116" t="s">
        <v>243</v>
      </c>
      <c r="F16" s="200" t="s">
        <v>253</v>
      </c>
      <c r="G16" s="110" t="s">
        <v>264</v>
      </c>
      <c r="H16" s="110" t="s">
        <v>436</v>
      </c>
      <c r="I16" s="110" t="s">
        <v>437</v>
      </c>
      <c r="J16" s="110" t="s">
        <v>438</v>
      </c>
      <c r="K16" s="110" t="s">
        <v>439</v>
      </c>
      <c r="L16" s="110" t="s">
        <v>440</v>
      </c>
      <c r="M16" s="111">
        <v>6</v>
      </c>
      <c r="N16" s="111">
        <v>3</v>
      </c>
      <c r="O16" s="119">
        <f t="shared" si="3"/>
        <v>18</v>
      </c>
      <c r="P16" s="119" t="str">
        <f>+IF(O16&gt;=24,"Muy Alto (MA)",IF(O16&gt;=10,"Alto (A)",IF(O16&gt;=6,"Medio (M)",IF(O16&gt;=2,"Bajo (B)"))))</f>
        <v>Alto (A)</v>
      </c>
      <c r="Q16" s="119">
        <v>25</v>
      </c>
      <c r="R16" s="119">
        <f t="shared" si="5"/>
        <v>450</v>
      </c>
      <c r="S16" s="109" t="str">
        <f>IF(R16&lt;=20,"IV",IF(R16&gt;=600,"I",IF(R16&gt;=150,"II",IF(R16&gt;=40,"III",IF(R16&gt;=20,"IV")*IF(R16&lt;=20,"IV")))))</f>
        <v>II</v>
      </c>
      <c r="T16" s="109" t="str">
        <f t="shared" si="1"/>
        <v>No Aceptable o Aceptable con control especifico</v>
      </c>
      <c r="U16" s="325"/>
      <c r="V16" s="325"/>
      <c r="W16" s="109"/>
      <c r="X16" s="329"/>
      <c r="Y16" s="110" t="s">
        <v>279</v>
      </c>
      <c r="Z16" s="110" t="s">
        <v>441</v>
      </c>
      <c r="AA16" s="110" t="s">
        <v>280</v>
      </c>
      <c r="AB16" s="110" t="s">
        <v>281</v>
      </c>
      <c r="AC16" s="110" t="s">
        <v>282</v>
      </c>
      <c r="AD16" s="110" t="s">
        <v>283</v>
      </c>
      <c r="AE16" s="327"/>
    </row>
    <row r="17" spans="1:31" s="9" customFormat="1" ht="85.5" customHeight="1">
      <c r="A17" s="315"/>
      <c r="B17" s="318"/>
      <c r="C17" s="318"/>
      <c r="D17" s="318"/>
      <c r="E17" s="116" t="s">
        <v>243</v>
      </c>
      <c r="F17" s="200" t="s">
        <v>253</v>
      </c>
      <c r="G17" s="110" t="s">
        <v>257</v>
      </c>
      <c r="H17" s="110" t="s">
        <v>443</v>
      </c>
      <c r="I17" s="110" t="s">
        <v>444</v>
      </c>
      <c r="J17" s="110" t="s">
        <v>445</v>
      </c>
      <c r="K17" s="110" t="s">
        <v>248</v>
      </c>
      <c r="L17" s="110" t="s">
        <v>263</v>
      </c>
      <c r="M17" s="111">
        <v>2</v>
      </c>
      <c r="N17" s="111">
        <v>3</v>
      </c>
      <c r="O17" s="119">
        <f t="shared" si="3"/>
        <v>6</v>
      </c>
      <c r="P17" s="119" t="str">
        <f t="shared" si="2"/>
        <v>Medio (M)</v>
      </c>
      <c r="Q17" s="119">
        <v>25</v>
      </c>
      <c r="R17" s="119">
        <f t="shared" si="5"/>
        <v>150</v>
      </c>
      <c r="S17" s="109" t="str">
        <f t="shared" si="0"/>
        <v>II</v>
      </c>
      <c r="T17" s="109" t="str">
        <f t="shared" si="1"/>
        <v>No Aceptable o Aceptable con control especifico</v>
      </c>
      <c r="U17" s="325"/>
      <c r="V17" s="325"/>
      <c r="W17" s="109"/>
      <c r="X17" s="329"/>
      <c r="Y17" s="110" t="s">
        <v>446</v>
      </c>
      <c r="Z17" s="110" t="s">
        <v>447</v>
      </c>
      <c r="AA17" s="110" t="s">
        <v>275</v>
      </c>
      <c r="AB17" s="110" t="s">
        <v>275</v>
      </c>
      <c r="AC17" s="110" t="s">
        <v>448</v>
      </c>
      <c r="AD17" s="110" t="s">
        <v>278</v>
      </c>
      <c r="AE17" s="327"/>
    </row>
    <row r="18" spans="1:31" s="9" customFormat="1" ht="130.5" customHeight="1">
      <c r="A18" s="316"/>
      <c r="B18" s="319"/>
      <c r="C18" s="319"/>
      <c r="D18" s="319"/>
      <c r="E18" s="117" t="s">
        <v>473</v>
      </c>
      <c r="F18" s="201" t="s">
        <v>253</v>
      </c>
      <c r="G18" s="113" t="s">
        <v>470</v>
      </c>
      <c r="H18" s="113" t="s">
        <v>471</v>
      </c>
      <c r="I18" s="113" t="s">
        <v>472</v>
      </c>
      <c r="J18" s="113" t="s">
        <v>248</v>
      </c>
      <c r="K18" s="113" t="s">
        <v>248</v>
      </c>
      <c r="L18" s="113" t="s">
        <v>248</v>
      </c>
      <c r="M18" s="114">
        <v>6</v>
      </c>
      <c r="N18" s="114">
        <v>2</v>
      </c>
      <c r="O18" s="120">
        <f t="shared" si="3"/>
        <v>12</v>
      </c>
      <c r="P18" s="120" t="str">
        <f>+IF(O18&gt;=24,"Muy Alto (MA)",IF(O18&gt;=10,"Alto (A)",IF(O18&gt;=6,"Medio (M)",IF(O18&gt;=2,"Bajo (B)"))))</f>
        <v>Alto (A)</v>
      </c>
      <c r="Q18" s="120">
        <v>60</v>
      </c>
      <c r="R18" s="120">
        <f t="shared" si="5"/>
        <v>720</v>
      </c>
      <c r="S18" s="112" t="str">
        <f t="shared" si="0"/>
        <v>I</v>
      </c>
      <c r="T18" s="112" t="str">
        <f t="shared" si="1"/>
        <v>No Aceptable</v>
      </c>
      <c r="U18" s="325"/>
      <c r="V18" s="325"/>
      <c r="W18" s="112"/>
      <c r="X18" s="329"/>
      <c r="Y18" s="113" t="s">
        <v>474</v>
      </c>
      <c r="Z18" s="113" t="s">
        <v>475</v>
      </c>
      <c r="AA18" s="113" t="s">
        <v>476</v>
      </c>
      <c r="AB18" s="113" t="s">
        <v>477</v>
      </c>
      <c r="AC18" s="113" t="s">
        <v>477</v>
      </c>
      <c r="AD18" s="113" t="s">
        <v>477</v>
      </c>
      <c r="AE18" s="327"/>
    </row>
    <row r="19" spans="1:31" s="9" customFormat="1" ht="117" customHeight="1">
      <c r="A19" s="316"/>
      <c r="B19" s="319"/>
      <c r="C19" s="319"/>
      <c r="D19" s="319"/>
      <c r="E19" s="117" t="s">
        <v>243</v>
      </c>
      <c r="F19" s="201" t="s">
        <v>359</v>
      </c>
      <c r="G19" s="113" t="s">
        <v>360</v>
      </c>
      <c r="H19" s="113" t="s">
        <v>361</v>
      </c>
      <c r="I19" s="113" t="s">
        <v>362</v>
      </c>
      <c r="J19" s="113" t="s">
        <v>248</v>
      </c>
      <c r="K19" s="113" t="s">
        <v>363</v>
      </c>
      <c r="L19" s="113" t="s">
        <v>364</v>
      </c>
      <c r="M19" s="114">
        <v>2</v>
      </c>
      <c r="N19" s="114">
        <v>3</v>
      </c>
      <c r="O19" s="120">
        <f t="shared" si="3"/>
        <v>6</v>
      </c>
      <c r="P19" s="120" t="str">
        <f t="shared" si="2"/>
        <v>Medio (M)</v>
      </c>
      <c r="Q19" s="120">
        <v>25</v>
      </c>
      <c r="R19" s="120">
        <f t="shared" si="5"/>
        <v>150</v>
      </c>
      <c r="S19" s="112" t="str">
        <f t="shared" si="0"/>
        <v>II</v>
      </c>
      <c r="T19" s="112" t="str">
        <f t="shared" si="1"/>
        <v>No Aceptable o Aceptable con control especifico</v>
      </c>
      <c r="U19" s="325"/>
      <c r="V19" s="325"/>
      <c r="W19" s="112"/>
      <c r="X19" s="329"/>
      <c r="Y19" s="113" t="s">
        <v>365</v>
      </c>
      <c r="Z19" s="113" t="s">
        <v>366</v>
      </c>
      <c r="AA19" s="113" t="s">
        <v>273</v>
      </c>
      <c r="AB19" s="113" t="s">
        <v>273</v>
      </c>
      <c r="AC19" s="113" t="s">
        <v>367</v>
      </c>
      <c r="AD19" s="113" t="s">
        <v>368</v>
      </c>
      <c r="AE19" s="327"/>
    </row>
    <row r="20" spans="1:31" s="9" customFormat="1" ht="110.25" customHeight="1" thickBot="1">
      <c r="A20" s="316"/>
      <c r="B20" s="319"/>
      <c r="C20" s="319"/>
      <c r="D20" s="319"/>
      <c r="E20" s="117" t="s">
        <v>243</v>
      </c>
      <c r="F20" s="201" t="s">
        <v>152</v>
      </c>
      <c r="G20" s="113" t="s">
        <v>369</v>
      </c>
      <c r="H20" s="113" t="s">
        <v>370</v>
      </c>
      <c r="I20" s="113" t="s">
        <v>371</v>
      </c>
      <c r="J20" s="113" t="s">
        <v>372</v>
      </c>
      <c r="K20" s="113" t="s">
        <v>373</v>
      </c>
      <c r="L20" s="113" t="s">
        <v>374</v>
      </c>
      <c r="M20" s="114">
        <v>2</v>
      </c>
      <c r="N20" s="114">
        <v>3</v>
      </c>
      <c r="O20" s="120">
        <f t="shared" si="3"/>
        <v>6</v>
      </c>
      <c r="P20" s="120" t="str">
        <f t="shared" si="2"/>
        <v>Medio (M)</v>
      </c>
      <c r="Q20" s="120">
        <v>25</v>
      </c>
      <c r="R20" s="120">
        <f t="shared" si="5"/>
        <v>150</v>
      </c>
      <c r="S20" s="112" t="str">
        <f t="shared" si="0"/>
        <v>II</v>
      </c>
      <c r="T20" s="112" t="str">
        <f t="shared" si="1"/>
        <v>No Aceptable o Aceptable con control especifico</v>
      </c>
      <c r="U20" s="325"/>
      <c r="V20" s="325"/>
      <c r="W20" s="112"/>
      <c r="X20" s="329"/>
      <c r="Y20" s="113" t="s">
        <v>375</v>
      </c>
      <c r="Z20" s="113" t="s">
        <v>376</v>
      </c>
      <c r="AA20" s="113" t="s">
        <v>377</v>
      </c>
      <c r="AB20" s="113" t="s">
        <v>378</v>
      </c>
      <c r="AC20" s="113" t="s">
        <v>634</v>
      </c>
      <c r="AD20" s="113" t="s">
        <v>639</v>
      </c>
      <c r="AE20" s="327"/>
    </row>
    <row r="21" spans="1:31" s="9" customFormat="1" ht="148.5" customHeight="1">
      <c r="A21" s="267" t="s">
        <v>229</v>
      </c>
      <c r="B21" s="270" t="s">
        <v>468</v>
      </c>
      <c r="C21" s="270" t="s">
        <v>284</v>
      </c>
      <c r="D21" s="270" t="s">
        <v>286</v>
      </c>
      <c r="E21" s="134" t="s">
        <v>243</v>
      </c>
      <c r="F21" s="202" t="s">
        <v>150</v>
      </c>
      <c r="G21" s="129" t="s">
        <v>298</v>
      </c>
      <c r="H21" s="129" t="s">
        <v>449</v>
      </c>
      <c r="I21" s="129" t="s">
        <v>450</v>
      </c>
      <c r="J21" s="129" t="s">
        <v>451</v>
      </c>
      <c r="K21" s="129" t="s">
        <v>299</v>
      </c>
      <c r="L21" s="129" t="s">
        <v>452</v>
      </c>
      <c r="M21" s="128">
        <v>2</v>
      </c>
      <c r="N21" s="128">
        <v>3</v>
      </c>
      <c r="O21" s="128">
        <f t="shared" ref="O21:O27" si="6">+M21*N21</f>
        <v>6</v>
      </c>
      <c r="P21" s="121" t="str">
        <f t="shared" ref="P21:P27" si="7">+IF(O21&gt;=24,"Muy Alto (MA)",IF(O21&gt;=10,"Alto (A)",IF(O21&gt;=6,"Medio (M)",IF(O21&gt;=2,"Bajo (B)"))))</f>
        <v>Medio (M)</v>
      </c>
      <c r="Q21" s="128">
        <v>25</v>
      </c>
      <c r="R21" s="128">
        <f>+N21*Q21</f>
        <v>75</v>
      </c>
      <c r="S21" s="128" t="str">
        <f t="shared" si="0"/>
        <v>III</v>
      </c>
      <c r="T21" s="128" t="str">
        <f t="shared" si="1"/>
        <v>Mejorable</v>
      </c>
      <c r="U21" s="330">
        <v>102</v>
      </c>
      <c r="V21" s="270">
        <v>0</v>
      </c>
      <c r="W21" s="128"/>
      <c r="X21" s="128">
        <f t="shared" ref="X21:X26" si="8">SUM(U21:W21)</f>
        <v>102</v>
      </c>
      <c r="Y21" s="130" t="s">
        <v>453</v>
      </c>
      <c r="Z21" s="129" t="s">
        <v>454</v>
      </c>
      <c r="AA21" s="129" t="s">
        <v>273</v>
      </c>
      <c r="AB21" s="129" t="s">
        <v>300</v>
      </c>
      <c r="AC21" s="129" t="s">
        <v>455</v>
      </c>
      <c r="AD21" s="129" t="s">
        <v>456</v>
      </c>
      <c r="AE21" s="322" t="s">
        <v>301</v>
      </c>
    </row>
    <row r="22" spans="1:31" s="9" customFormat="1" ht="111" customHeight="1">
      <c r="A22" s="268"/>
      <c r="B22" s="271"/>
      <c r="C22" s="271"/>
      <c r="D22" s="271"/>
      <c r="E22" s="127" t="s">
        <v>243</v>
      </c>
      <c r="F22" s="203" t="s">
        <v>150</v>
      </c>
      <c r="G22" s="122" t="s">
        <v>250</v>
      </c>
      <c r="H22" s="122" t="s">
        <v>396</v>
      </c>
      <c r="I22" s="122" t="s">
        <v>397</v>
      </c>
      <c r="J22" s="122" t="s">
        <v>248</v>
      </c>
      <c r="K22" s="122" t="s">
        <v>398</v>
      </c>
      <c r="L22" s="122" t="s">
        <v>248</v>
      </c>
      <c r="M22" s="121">
        <v>2</v>
      </c>
      <c r="N22" s="121">
        <v>3</v>
      </c>
      <c r="O22" s="121">
        <f t="shared" si="6"/>
        <v>6</v>
      </c>
      <c r="P22" s="121" t="str">
        <f t="shared" si="7"/>
        <v>Medio (M)</v>
      </c>
      <c r="Q22" s="121">
        <v>25</v>
      </c>
      <c r="R22" s="121">
        <f>+N22*Q22</f>
        <v>75</v>
      </c>
      <c r="S22" s="121" t="str">
        <f t="shared" si="0"/>
        <v>III</v>
      </c>
      <c r="T22" s="121" t="str">
        <f t="shared" si="1"/>
        <v>Mejorable</v>
      </c>
      <c r="U22" s="331"/>
      <c r="V22" s="271"/>
      <c r="W22" s="121"/>
      <c r="X22" s="121">
        <f t="shared" si="8"/>
        <v>0</v>
      </c>
      <c r="Y22" s="122" t="s">
        <v>271</v>
      </c>
      <c r="Z22" s="122" t="s">
        <v>399</v>
      </c>
      <c r="AA22" s="122" t="s">
        <v>273</v>
      </c>
      <c r="AB22" s="122" t="s">
        <v>274</v>
      </c>
      <c r="AC22" s="122" t="s">
        <v>400</v>
      </c>
      <c r="AD22" s="122" t="s">
        <v>276</v>
      </c>
      <c r="AE22" s="323"/>
    </row>
    <row r="23" spans="1:31" s="9" customFormat="1" ht="104.25" customHeight="1">
      <c r="A23" s="268"/>
      <c r="B23" s="271"/>
      <c r="C23" s="271"/>
      <c r="D23" s="271"/>
      <c r="E23" s="127" t="s">
        <v>243</v>
      </c>
      <c r="F23" s="203" t="s">
        <v>251</v>
      </c>
      <c r="G23" s="122" t="s">
        <v>457</v>
      </c>
      <c r="H23" s="122" t="s">
        <v>458</v>
      </c>
      <c r="I23" s="122" t="s">
        <v>459</v>
      </c>
      <c r="J23" s="122" t="s">
        <v>460</v>
      </c>
      <c r="K23" s="122" t="s">
        <v>461</v>
      </c>
      <c r="L23" s="122" t="s">
        <v>462</v>
      </c>
      <c r="M23" s="121">
        <v>2</v>
      </c>
      <c r="N23" s="121">
        <v>3</v>
      </c>
      <c r="O23" s="121">
        <f t="shared" si="6"/>
        <v>6</v>
      </c>
      <c r="P23" s="121" t="str">
        <f t="shared" si="7"/>
        <v>Medio (M)</v>
      </c>
      <c r="Q23" s="121">
        <v>25</v>
      </c>
      <c r="R23" s="121">
        <f>+N23*Q23</f>
        <v>75</v>
      </c>
      <c r="S23" s="121" t="str">
        <f t="shared" si="0"/>
        <v>III</v>
      </c>
      <c r="T23" s="121" t="str">
        <f t="shared" si="1"/>
        <v>Mejorable</v>
      </c>
      <c r="U23" s="331"/>
      <c r="V23" s="271"/>
      <c r="W23" s="121"/>
      <c r="X23" s="121">
        <f t="shared" si="8"/>
        <v>0</v>
      </c>
      <c r="Y23" s="123" t="s">
        <v>272</v>
      </c>
      <c r="Z23" s="122" t="s">
        <v>463</v>
      </c>
      <c r="AA23" s="122" t="s">
        <v>273</v>
      </c>
      <c r="AB23" s="122" t="s">
        <v>273</v>
      </c>
      <c r="AC23" s="122" t="s">
        <v>464</v>
      </c>
      <c r="AD23" s="122" t="s">
        <v>465</v>
      </c>
      <c r="AE23" s="323"/>
    </row>
    <row r="24" spans="1:31" s="9" customFormat="1" ht="132.75" customHeight="1" thickBot="1">
      <c r="A24" s="268"/>
      <c r="B24" s="271"/>
      <c r="C24" s="271"/>
      <c r="D24" s="271"/>
      <c r="E24" s="127" t="s">
        <v>243</v>
      </c>
      <c r="F24" s="203" t="s">
        <v>253</v>
      </c>
      <c r="G24" s="122" t="s">
        <v>296</v>
      </c>
      <c r="H24" s="122" t="s">
        <v>436</v>
      </c>
      <c r="I24" s="122" t="s">
        <v>437</v>
      </c>
      <c r="J24" s="122" t="s">
        <v>438</v>
      </c>
      <c r="K24" s="122" t="s">
        <v>439</v>
      </c>
      <c r="L24" s="122" t="s">
        <v>466</v>
      </c>
      <c r="M24" s="121">
        <v>6</v>
      </c>
      <c r="N24" s="121">
        <v>3</v>
      </c>
      <c r="O24" s="121">
        <f t="shared" si="6"/>
        <v>18</v>
      </c>
      <c r="P24" s="121" t="str">
        <f t="shared" si="7"/>
        <v>Alto (A)</v>
      </c>
      <c r="Q24" s="121">
        <v>25</v>
      </c>
      <c r="R24" s="121">
        <f>+N24*Q24</f>
        <v>75</v>
      </c>
      <c r="S24" s="121" t="str">
        <f t="shared" si="0"/>
        <v>III</v>
      </c>
      <c r="T24" s="121" t="str">
        <f t="shared" si="1"/>
        <v>Mejorable</v>
      </c>
      <c r="U24" s="331"/>
      <c r="V24" s="271"/>
      <c r="W24" s="121"/>
      <c r="X24" s="121">
        <f t="shared" si="8"/>
        <v>0</v>
      </c>
      <c r="Y24" s="122" t="s">
        <v>279</v>
      </c>
      <c r="Z24" s="122" t="s">
        <v>441</v>
      </c>
      <c r="AA24" s="122" t="s">
        <v>280</v>
      </c>
      <c r="AB24" s="122" t="s">
        <v>281</v>
      </c>
      <c r="AC24" s="122" t="s">
        <v>282</v>
      </c>
      <c r="AD24" s="122" t="s">
        <v>283</v>
      </c>
      <c r="AE24" s="323"/>
    </row>
    <row r="25" spans="1:31" s="9" customFormat="1" ht="117.75" customHeight="1">
      <c r="A25" s="268"/>
      <c r="B25" s="271"/>
      <c r="C25" s="271"/>
      <c r="D25" s="271"/>
      <c r="E25" s="127" t="s">
        <v>243</v>
      </c>
      <c r="F25" s="203" t="s">
        <v>244</v>
      </c>
      <c r="G25" s="122" t="s">
        <v>245</v>
      </c>
      <c r="H25" s="129" t="s">
        <v>379</v>
      </c>
      <c r="I25" s="129" t="s">
        <v>380</v>
      </c>
      <c r="J25" s="129" t="s">
        <v>381</v>
      </c>
      <c r="K25" s="129" t="s">
        <v>382</v>
      </c>
      <c r="L25" s="129" t="s">
        <v>260</v>
      </c>
      <c r="M25" s="124">
        <v>2</v>
      </c>
      <c r="N25" s="124">
        <v>3</v>
      </c>
      <c r="O25" s="121">
        <f t="shared" si="6"/>
        <v>6</v>
      </c>
      <c r="P25" s="121" t="str">
        <f t="shared" si="7"/>
        <v>Medio (M)</v>
      </c>
      <c r="Q25" s="121">
        <v>25</v>
      </c>
      <c r="R25" s="121">
        <f>+O25*Q25</f>
        <v>150</v>
      </c>
      <c r="S25" s="121" t="str">
        <f t="shared" si="0"/>
        <v>II</v>
      </c>
      <c r="T25" s="121" t="str">
        <f t="shared" si="1"/>
        <v>No Aceptable o Aceptable con control especifico</v>
      </c>
      <c r="U25" s="331"/>
      <c r="V25" s="271"/>
      <c r="W25" s="121"/>
      <c r="X25" s="121">
        <f t="shared" si="8"/>
        <v>0</v>
      </c>
      <c r="Y25" s="129" t="s">
        <v>383</v>
      </c>
      <c r="Z25" s="129" t="s">
        <v>384</v>
      </c>
      <c r="AA25" s="129" t="s">
        <v>385</v>
      </c>
      <c r="AB25" s="129" t="s">
        <v>273</v>
      </c>
      <c r="AC25" s="129" t="s">
        <v>386</v>
      </c>
      <c r="AD25" s="129" t="s">
        <v>387</v>
      </c>
      <c r="AE25" s="323"/>
    </row>
    <row r="26" spans="1:31" s="9" customFormat="1" ht="88.5" customHeight="1">
      <c r="A26" s="268"/>
      <c r="B26" s="271"/>
      <c r="C26" s="271"/>
      <c r="D26" s="271"/>
      <c r="E26" s="127" t="s">
        <v>243</v>
      </c>
      <c r="F26" s="203" t="s">
        <v>244</v>
      </c>
      <c r="G26" s="122" t="s">
        <v>249</v>
      </c>
      <c r="H26" s="122" t="s">
        <v>388</v>
      </c>
      <c r="I26" s="122" t="s">
        <v>389</v>
      </c>
      <c r="J26" s="122" t="s">
        <v>390</v>
      </c>
      <c r="K26" s="122" t="s">
        <v>391</v>
      </c>
      <c r="L26" s="122" t="s">
        <v>248</v>
      </c>
      <c r="M26" s="124">
        <v>2</v>
      </c>
      <c r="N26" s="124">
        <v>3</v>
      </c>
      <c r="O26" s="121">
        <f t="shared" si="6"/>
        <v>6</v>
      </c>
      <c r="P26" s="121" t="str">
        <f t="shared" si="7"/>
        <v>Medio (M)</v>
      </c>
      <c r="Q26" s="121">
        <v>25</v>
      </c>
      <c r="R26" s="121">
        <f>+O26*Q26</f>
        <v>150</v>
      </c>
      <c r="S26" s="121" t="str">
        <f t="shared" si="0"/>
        <v>II</v>
      </c>
      <c r="T26" s="121" t="str">
        <f>+IF(S26="I","No Aceptable",IF(S26="II","No Aceptable o Aceptable con control especifico",IF(S26="III","Mejorable",IF(S26="IV","Aceptable"))))</f>
        <v>No Aceptable o Aceptable con control especifico</v>
      </c>
      <c r="U26" s="331"/>
      <c r="V26" s="271"/>
      <c r="W26" s="121"/>
      <c r="X26" s="121">
        <f t="shared" si="8"/>
        <v>0</v>
      </c>
      <c r="Y26" s="122" t="s">
        <v>270</v>
      </c>
      <c r="Z26" s="122" t="s">
        <v>392</v>
      </c>
      <c r="AA26" s="122" t="s">
        <v>393</v>
      </c>
      <c r="AB26" s="122" t="s">
        <v>273</v>
      </c>
      <c r="AC26" s="122" t="s">
        <v>394</v>
      </c>
      <c r="AD26" s="122" t="s">
        <v>395</v>
      </c>
      <c r="AE26" s="323"/>
    </row>
    <row r="27" spans="1:31" s="9" customFormat="1" ht="92.25" customHeight="1">
      <c r="A27" s="268"/>
      <c r="B27" s="271"/>
      <c r="C27" s="271"/>
      <c r="D27" s="271"/>
      <c r="E27" s="127" t="s">
        <v>243</v>
      </c>
      <c r="F27" s="203" t="s">
        <v>253</v>
      </c>
      <c r="G27" s="122" t="s">
        <v>255</v>
      </c>
      <c r="H27" s="122" t="s">
        <v>256</v>
      </c>
      <c r="I27" s="122" t="s">
        <v>427</v>
      </c>
      <c r="J27" s="122" t="s">
        <v>428</v>
      </c>
      <c r="K27" s="122" t="s">
        <v>430</v>
      </c>
      <c r="L27" s="122" t="s">
        <v>429</v>
      </c>
      <c r="M27" s="124">
        <v>6</v>
      </c>
      <c r="N27" s="124">
        <v>3</v>
      </c>
      <c r="O27" s="121">
        <f t="shared" si="6"/>
        <v>18</v>
      </c>
      <c r="P27" s="121" t="str">
        <f t="shared" si="7"/>
        <v>Alto (A)</v>
      </c>
      <c r="Q27" s="121">
        <v>25</v>
      </c>
      <c r="R27" s="121">
        <f>+O27*Q27</f>
        <v>450</v>
      </c>
      <c r="S27" s="121" t="str">
        <f t="shared" si="0"/>
        <v>II</v>
      </c>
      <c r="T27" s="121" t="str">
        <f t="shared" si="1"/>
        <v>No Aceptable o Aceptable con control especifico</v>
      </c>
      <c r="U27" s="331"/>
      <c r="V27" s="271"/>
      <c r="W27" s="126"/>
      <c r="X27" s="121">
        <v>0</v>
      </c>
      <c r="Y27" s="122" t="s">
        <v>431</v>
      </c>
      <c r="Z27" s="122" t="s">
        <v>432</v>
      </c>
      <c r="AA27" s="122" t="s">
        <v>273</v>
      </c>
      <c r="AB27" s="122" t="s">
        <v>433</v>
      </c>
      <c r="AC27" s="122" t="s">
        <v>434</v>
      </c>
      <c r="AD27" s="122" t="s">
        <v>435</v>
      </c>
      <c r="AE27" s="323"/>
    </row>
    <row r="28" spans="1:31" s="9" customFormat="1" ht="92.25" customHeight="1">
      <c r="A28" s="268"/>
      <c r="B28" s="271"/>
      <c r="C28" s="271"/>
      <c r="D28" s="271"/>
      <c r="E28" s="127" t="s">
        <v>243</v>
      </c>
      <c r="F28" s="203" t="s">
        <v>359</v>
      </c>
      <c r="G28" s="122" t="s">
        <v>360</v>
      </c>
      <c r="H28" s="122" t="s">
        <v>361</v>
      </c>
      <c r="I28" s="122" t="s">
        <v>362</v>
      </c>
      <c r="J28" s="122" t="s">
        <v>248</v>
      </c>
      <c r="K28" s="122" t="s">
        <v>363</v>
      </c>
      <c r="L28" s="122" t="s">
        <v>364</v>
      </c>
      <c r="M28" s="124">
        <v>2</v>
      </c>
      <c r="N28" s="124">
        <v>3</v>
      </c>
      <c r="O28" s="121">
        <f t="shared" si="3"/>
        <v>6</v>
      </c>
      <c r="P28" s="121" t="str">
        <f t="shared" si="2"/>
        <v>Medio (M)</v>
      </c>
      <c r="Q28" s="121">
        <v>25</v>
      </c>
      <c r="R28" s="121">
        <f t="shared" ref="R28:R29" si="9">+O28*Q28</f>
        <v>150</v>
      </c>
      <c r="S28" s="121" t="str">
        <f t="shared" si="0"/>
        <v>II</v>
      </c>
      <c r="T28" s="121" t="str">
        <f t="shared" si="1"/>
        <v>No Aceptable o Aceptable con control especifico</v>
      </c>
      <c r="U28" s="331"/>
      <c r="V28" s="271"/>
      <c r="W28" s="126"/>
      <c r="X28" s="121"/>
      <c r="Y28" s="132" t="s">
        <v>365</v>
      </c>
      <c r="Z28" s="132" t="s">
        <v>366</v>
      </c>
      <c r="AA28" s="132" t="s">
        <v>273</v>
      </c>
      <c r="AB28" s="132" t="s">
        <v>273</v>
      </c>
      <c r="AC28" s="132" t="s">
        <v>367</v>
      </c>
      <c r="AD28" s="132" t="s">
        <v>368</v>
      </c>
      <c r="AE28" s="131"/>
    </row>
    <row r="29" spans="1:31" s="9" customFormat="1" ht="92.25" customHeight="1" thickBot="1">
      <c r="A29" s="269"/>
      <c r="B29" s="272"/>
      <c r="C29" s="272"/>
      <c r="D29" s="272"/>
      <c r="E29" s="125" t="s">
        <v>243</v>
      </c>
      <c r="F29" s="204" t="s">
        <v>152</v>
      </c>
      <c r="G29" s="132" t="s">
        <v>369</v>
      </c>
      <c r="H29" s="132" t="s">
        <v>370</v>
      </c>
      <c r="I29" s="132" t="s">
        <v>371</v>
      </c>
      <c r="J29" s="132" t="s">
        <v>372</v>
      </c>
      <c r="K29" s="132" t="s">
        <v>373</v>
      </c>
      <c r="L29" s="132" t="s">
        <v>374</v>
      </c>
      <c r="M29" s="150">
        <v>2</v>
      </c>
      <c r="N29" s="150">
        <v>3</v>
      </c>
      <c r="O29" s="149">
        <f t="shared" si="3"/>
        <v>6</v>
      </c>
      <c r="P29" s="149" t="str">
        <f t="shared" si="2"/>
        <v>Medio (M)</v>
      </c>
      <c r="Q29" s="149">
        <v>25</v>
      </c>
      <c r="R29" s="149">
        <f t="shared" si="9"/>
        <v>150</v>
      </c>
      <c r="S29" s="133" t="str">
        <f t="shared" si="0"/>
        <v>II</v>
      </c>
      <c r="T29" s="133" t="str">
        <f t="shared" si="1"/>
        <v>No Aceptable o Aceptable con control especifico</v>
      </c>
      <c r="U29" s="332"/>
      <c r="V29" s="272"/>
      <c r="W29" s="151"/>
      <c r="X29" s="133"/>
      <c r="Y29" s="132" t="s">
        <v>375</v>
      </c>
      <c r="Z29" s="132" t="s">
        <v>376</v>
      </c>
      <c r="AA29" s="132" t="s">
        <v>377</v>
      </c>
      <c r="AB29" s="132" t="s">
        <v>378</v>
      </c>
      <c r="AC29" s="132" t="s">
        <v>635</v>
      </c>
      <c r="AD29" s="132" t="s">
        <v>639</v>
      </c>
      <c r="AE29" s="152"/>
    </row>
    <row r="30" spans="1:31" s="9" customFormat="1" ht="150" customHeight="1">
      <c r="A30" s="279" t="s">
        <v>229</v>
      </c>
      <c r="B30" s="276" t="s">
        <v>469</v>
      </c>
      <c r="C30" s="273" t="s">
        <v>307</v>
      </c>
      <c r="D30" s="273" t="s">
        <v>308</v>
      </c>
      <c r="E30" s="153" t="s">
        <v>292</v>
      </c>
      <c r="F30" s="205" t="s">
        <v>244</v>
      </c>
      <c r="G30" s="154" t="s">
        <v>245</v>
      </c>
      <c r="H30" s="154" t="s">
        <v>379</v>
      </c>
      <c r="I30" s="154" t="s">
        <v>380</v>
      </c>
      <c r="J30" s="154" t="s">
        <v>381</v>
      </c>
      <c r="K30" s="154" t="s">
        <v>382</v>
      </c>
      <c r="L30" s="154" t="s">
        <v>260</v>
      </c>
      <c r="M30" s="155">
        <v>2</v>
      </c>
      <c r="N30" s="155">
        <v>3</v>
      </c>
      <c r="O30" s="153">
        <f>+M30*N30</f>
        <v>6</v>
      </c>
      <c r="P30" s="153" t="str">
        <f t="shared" si="2"/>
        <v>Medio (M)</v>
      </c>
      <c r="Q30" s="153">
        <v>10</v>
      </c>
      <c r="R30" s="153">
        <f>+O30*Q30</f>
        <v>60</v>
      </c>
      <c r="S30" s="153" t="str">
        <f>IF(R30&lt;=20,"IV",IF(R30&gt;=600,"I",IF(R30&gt;=150,"II",IF(R30&gt;=40,"III",IF(R30&gt;=20,"IV")*IF(R30&lt;=20,"IV")))))</f>
        <v>III</v>
      </c>
      <c r="T30" s="153" t="str">
        <f t="shared" si="1"/>
        <v>Mejorable</v>
      </c>
      <c r="U30" s="158">
        <v>15</v>
      </c>
      <c r="V30" s="312">
        <v>1</v>
      </c>
      <c r="W30" s="282"/>
      <c r="X30" s="156"/>
      <c r="Y30" s="154" t="s">
        <v>383</v>
      </c>
      <c r="Z30" s="154" t="s">
        <v>384</v>
      </c>
      <c r="AA30" s="154" t="s">
        <v>385</v>
      </c>
      <c r="AB30" s="154" t="s">
        <v>273</v>
      </c>
      <c r="AC30" s="154" t="s">
        <v>386</v>
      </c>
      <c r="AD30" s="154" t="s">
        <v>387</v>
      </c>
      <c r="AE30" s="309" t="s">
        <v>483</v>
      </c>
    </row>
    <row r="31" spans="1:31" s="9" customFormat="1" ht="66" customHeight="1">
      <c r="A31" s="280"/>
      <c r="B31" s="277"/>
      <c r="C31" s="274"/>
      <c r="D31" s="274"/>
      <c r="E31" s="144" t="s">
        <v>292</v>
      </c>
      <c r="F31" s="206" t="s">
        <v>244</v>
      </c>
      <c r="G31" s="136" t="s">
        <v>249</v>
      </c>
      <c r="H31" s="136" t="s">
        <v>388</v>
      </c>
      <c r="I31" s="136" t="s">
        <v>389</v>
      </c>
      <c r="J31" s="136" t="s">
        <v>390</v>
      </c>
      <c r="K31" s="136" t="s">
        <v>391</v>
      </c>
      <c r="L31" s="136" t="s">
        <v>248</v>
      </c>
      <c r="M31" s="137">
        <v>2</v>
      </c>
      <c r="N31" s="137">
        <v>3</v>
      </c>
      <c r="O31" s="135">
        <f>+M31*N31</f>
        <v>6</v>
      </c>
      <c r="P31" s="135" t="str">
        <f>+IF(O31&gt;=24,"Muy Alto (MA)",IF(O31&gt;=10,"Alto (A)",IF(O31&gt;=6,"Medio (M)",IF(O31&gt;=2,"Bajo (B)"))))</f>
        <v>Medio (M)</v>
      </c>
      <c r="Q31" s="135">
        <v>10</v>
      </c>
      <c r="R31" s="135">
        <f>+O31*Q31</f>
        <v>60</v>
      </c>
      <c r="S31" s="135" t="str">
        <f>IF(R31&lt;=20,"IV",IF(R31&gt;=600,"I",IF(R31&gt;=150,"II",IF(R31&gt;=40,"III",IF(R31&gt;=20,"IV")*IF(R31&lt;=20,"IV")))))</f>
        <v>III</v>
      </c>
      <c r="T31" s="135" t="str">
        <f>+IF(S31="I","No Aceptable",IF(S31="II","No Aceptable o Aceptable con control especifico",IF(S31="III","Mejorable",IF(S31="IV","Aceptable"))))</f>
        <v>Mejorable</v>
      </c>
      <c r="U31" s="145">
        <v>15</v>
      </c>
      <c r="V31" s="313"/>
      <c r="W31" s="283"/>
      <c r="X31" s="138"/>
      <c r="Y31" s="136" t="s">
        <v>270</v>
      </c>
      <c r="Z31" s="136" t="s">
        <v>392</v>
      </c>
      <c r="AA31" s="136" t="s">
        <v>393</v>
      </c>
      <c r="AB31" s="136" t="s">
        <v>273</v>
      </c>
      <c r="AC31" s="136" t="s">
        <v>394</v>
      </c>
      <c r="AD31" s="136" t="s">
        <v>395</v>
      </c>
      <c r="AE31" s="310"/>
    </row>
    <row r="32" spans="1:31" s="9" customFormat="1" ht="66">
      <c r="A32" s="280"/>
      <c r="B32" s="277"/>
      <c r="C32" s="274"/>
      <c r="D32" s="274"/>
      <c r="E32" s="144" t="s">
        <v>243</v>
      </c>
      <c r="F32" s="206" t="s">
        <v>150</v>
      </c>
      <c r="G32" s="136" t="s">
        <v>484</v>
      </c>
      <c r="H32" s="136" t="s">
        <v>485</v>
      </c>
      <c r="I32" s="136" t="s">
        <v>486</v>
      </c>
      <c r="J32" s="136" t="s">
        <v>248</v>
      </c>
      <c r="K32" s="136" t="s">
        <v>487</v>
      </c>
      <c r="L32" s="136" t="s">
        <v>487</v>
      </c>
      <c r="M32" s="137">
        <v>6</v>
      </c>
      <c r="N32" s="137">
        <v>2</v>
      </c>
      <c r="O32" s="135">
        <f t="shared" si="3"/>
        <v>12</v>
      </c>
      <c r="P32" s="135" t="str">
        <f t="shared" si="2"/>
        <v>Alto (A)</v>
      </c>
      <c r="Q32" s="135">
        <v>10</v>
      </c>
      <c r="R32" s="135">
        <f>+O32*Q32</f>
        <v>120</v>
      </c>
      <c r="S32" s="135" t="str">
        <f t="shared" si="0"/>
        <v>III</v>
      </c>
      <c r="T32" s="135" t="str">
        <f t="shared" si="1"/>
        <v>Mejorable</v>
      </c>
      <c r="U32" s="145">
        <v>15</v>
      </c>
      <c r="V32" s="313"/>
      <c r="W32" s="283"/>
      <c r="X32" s="139"/>
      <c r="Y32" s="136" t="s">
        <v>488</v>
      </c>
      <c r="Z32" s="136" t="s">
        <v>489</v>
      </c>
      <c r="AA32" s="136" t="s">
        <v>275</v>
      </c>
      <c r="AB32" s="136" t="s">
        <v>275</v>
      </c>
      <c r="AC32" s="136" t="s">
        <v>273</v>
      </c>
      <c r="AD32" s="136" t="s">
        <v>490</v>
      </c>
      <c r="AE32" s="310"/>
    </row>
    <row r="33" spans="1:32" s="9" customFormat="1" ht="148.5" customHeight="1">
      <c r="A33" s="280"/>
      <c r="B33" s="277"/>
      <c r="C33" s="274"/>
      <c r="D33" s="274"/>
      <c r="E33" s="144" t="s">
        <v>243</v>
      </c>
      <c r="F33" s="206" t="s">
        <v>150</v>
      </c>
      <c r="G33" s="136" t="s">
        <v>250</v>
      </c>
      <c r="H33" s="136" t="s">
        <v>396</v>
      </c>
      <c r="I33" s="136" t="s">
        <v>397</v>
      </c>
      <c r="J33" s="136" t="s">
        <v>248</v>
      </c>
      <c r="K33" s="136" t="s">
        <v>398</v>
      </c>
      <c r="L33" s="136" t="s">
        <v>248</v>
      </c>
      <c r="M33" s="135">
        <v>2</v>
      </c>
      <c r="N33" s="135">
        <v>3</v>
      </c>
      <c r="O33" s="135">
        <f t="shared" si="3"/>
        <v>6</v>
      </c>
      <c r="P33" s="135" t="str">
        <f t="shared" si="2"/>
        <v>Medio (M)</v>
      </c>
      <c r="Q33" s="135">
        <v>10</v>
      </c>
      <c r="R33" s="135">
        <f t="shared" ref="R33:R35" si="10">+O33*Q33</f>
        <v>60</v>
      </c>
      <c r="S33" s="135" t="str">
        <f t="shared" si="0"/>
        <v>III</v>
      </c>
      <c r="T33" s="135" t="str">
        <f t="shared" si="1"/>
        <v>Mejorable</v>
      </c>
      <c r="U33" s="145">
        <v>15</v>
      </c>
      <c r="V33" s="313"/>
      <c r="W33" s="283"/>
      <c r="X33" s="138"/>
      <c r="Y33" s="136" t="s">
        <v>271</v>
      </c>
      <c r="Z33" s="136" t="s">
        <v>399</v>
      </c>
      <c r="AA33" s="136" t="s">
        <v>273</v>
      </c>
      <c r="AB33" s="136" t="s">
        <v>274</v>
      </c>
      <c r="AC33" s="136" t="s">
        <v>400</v>
      </c>
      <c r="AD33" s="136" t="s">
        <v>276</v>
      </c>
      <c r="AE33" s="310"/>
    </row>
    <row r="34" spans="1:32" s="9" customFormat="1" ht="148.5" customHeight="1">
      <c r="A34" s="280"/>
      <c r="B34" s="277"/>
      <c r="C34" s="274"/>
      <c r="D34" s="274"/>
      <c r="E34" s="144" t="s">
        <v>243</v>
      </c>
      <c r="F34" s="206" t="s">
        <v>251</v>
      </c>
      <c r="G34" s="136" t="s">
        <v>457</v>
      </c>
      <c r="H34" s="136" t="s">
        <v>458</v>
      </c>
      <c r="I34" s="136" t="s">
        <v>459</v>
      </c>
      <c r="J34" s="136" t="s">
        <v>460</v>
      </c>
      <c r="K34" s="136" t="s">
        <v>461</v>
      </c>
      <c r="L34" s="136" t="s">
        <v>462</v>
      </c>
      <c r="M34" s="135">
        <v>2</v>
      </c>
      <c r="N34" s="135">
        <v>3</v>
      </c>
      <c r="O34" s="135">
        <f t="shared" si="3"/>
        <v>6</v>
      </c>
      <c r="P34" s="135" t="str">
        <f t="shared" si="2"/>
        <v>Medio (M)</v>
      </c>
      <c r="Q34" s="135">
        <v>10</v>
      </c>
      <c r="R34" s="135">
        <f t="shared" si="10"/>
        <v>60</v>
      </c>
      <c r="S34" s="135" t="str">
        <f t="shared" si="0"/>
        <v>III</v>
      </c>
      <c r="T34" s="135" t="str">
        <f t="shared" si="1"/>
        <v>Mejorable</v>
      </c>
      <c r="U34" s="145"/>
      <c r="V34" s="313"/>
      <c r="W34" s="283"/>
      <c r="X34" s="139"/>
      <c r="Y34" s="157" t="s">
        <v>272</v>
      </c>
      <c r="Z34" s="136" t="s">
        <v>463</v>
      </c>
      <c r="AA34" s="136" t="s">
        <v>273</v>
      </c>
      <c r="AB34" s="136" t="s">
        <v>273</v>
      </c>
      <c r="AC34" s="136" t="s">
        <v>464</v>
      </c>
      <c r="AD34" s="136" t="s">
        <v>465</v>
      </c>
      <c r="AE34" s="310"/>
    </row>
    <row r="35" spans="1:32" s="9" customFormat="1" ht="90.75">
      <c r="A35" s="280"/>
      <c r="B35" s="277"/>
      <c r="C35" s="274"/>
      <c r="D35" s="274"/>
      <c r="E35" s="135" t="s">
        <v>243</v>
      </c>
      <c r="F35" s="206" t="s">
        <v>253</v>
      </c>
      <c r="G35" s="136" t="s">
        <v>419</v>
      </c>
      <c r="H35" s="136" t="s">
        <v>492</v>
      </c>
      <c r="I35" s="136" t="s">
        <v>420</v>
      </c>
      <c r="J35" s="136" t="s">
        <v>248</v>
      </c>
      <c r="K35" s="136" t="s">
        <v>421</v>
      </c>
      <c r="L35" s="136" t="s">
        <v>248</v>
      </c>
      <c r="M35" s="137">
        <v>2</v>
      </c>
      <c r="N35" s="137">
        <v>2</v>
      </c>
      <c r="O35" s="135">
        <f t="shared" si="3"/>
        <v>4</v>
      </c>
      <c r="P35" s="135" t="str">
        <f t="shared" si="2"/>
        <v>Bajo (B)</v>
      </c>
      <c r="Q35" s="135">
        <v>10</v>
      </c>
      <c r="R35" s="135">
        <f t="shared" si="10"/>
        <v>40</v>
      </c>
      <c r="S35" s="135" t="str">
        <f t="shared" si="0"/>
        <v>III</v>
      </c>
      <c r="T35" s="135" t="str">
        <f t="shared" si="1"/>
        <v>Mejorable</v>
      </c>
      <c r="U35" s="145"/>
      <c r="V35" s="313"/>
      <c r="W35" s="283"/>
      <c r="X35" s="139"/>
      <c r="Y35" s="136" t="s">
        <v>491</v>
      </c>
      <c r="Z35" s="136" t="s">
        <v>423</v>
      </c>
      <c r="AA35" s="136" t="s">
        <v>273</v>
      </c>
      <c r="AB35" s="136" t="s">
        <v>273</v>
      </c>
      <c r="AC35" s="136" t="s">
        <v>273</v>
      </c>
      <c r="AD35" s="136" t="s">
        <v>493</v>
      </c>
      <c r="AE35" s="310"/>
    </row>
    <row r="36" spans="1:32" s="9" customFormat="1" ht="99">
      <c r="A36" s="280"/>
      <c r="B36" s="277"/>
      <c r="C36" s="274"/>
      <c r="D36" s="274"/>
      <c r="E36" s="144" t="s">
        <v>243</v>
      </c>
      <c r="F36" s="206" t="s">
        <v>253</v>
      </c>
      <c r="G36" s="136" t="s">
        <v>257</v>
      </c>
      <c r="H36" s="136" t="s">
        <v>258</v>
      </c>
      <c r="I36" s="136" t="s">
        <v>494</v>
      </c>
      <c r="J36" s="136" t="s">
        <v>495</v>
      </c>
      <c r="K36" s="136" t="s">
        <v>248</v>
      </c>
      <c r="L36" s="136" t="s">
        <v>487</v>
      </c>
      <c r="M36" s="137">
        <v>2</v>
      </c>
      <c r="N36" s="137">
        <v>2</v>
      </c>
      <c r="O36" s="135">
        <f>+M36*N36</f>
        <v>4</v>
      </c>
      <c r="P36" s="135" t="str">
        <f>+IF(O36&gt;=24,"Muy Alto (MA)",IF(O36&gt;=10,"Alto (A)",IF(O36&gt;=6,"Medio (M)",IF(O36&gt;=2,"Bajo (B)"))))</f>
        <v>Bajo (B)</v>
      </c>
      <c r="Q36" s="135">
        <v>10</v>
      </c>
      <c r="R36" s="135">
        <f>+O36*Q36</f>
        <v>40</v>
      </c>
      <c r="S36" s="135" t="str">
        <f t="shared" si="0"/>
        <v>III</v>
      </c>
      <c r="T36" s="135" t="str">
        <f t="shared" si="1"/>
        <v>Mejorable</v>
      </c>
      <c r="U36" s="145"/>
      <c r="V36" s="313"/>
      <c r="W36" s="283"/>
      <c r="X36" s="139"/>
      <c r="Y36" s="136" t="s">
        <v>501</v>
      </c>
      <c r="Z36" s="136" t="s">
        <v>496</v>
      </c>
      <c r="AA36" s="136" t="s">
        <v>273</v>
      </c>
      <c r="AB36" s="136" t="s">
        <v>273</v>
      </c>
      <c r="AC36" s="136" t="s">
        <v>497</v>
      </c>
      <c r="AD36" s="136" t="s">
        <v>498</v>
      </c>
      <c r="AE36" s="310"/>
    </row>
    <row r="37" spans="1:32" s="9" customFormat="1" ht="91.5" customHeight="1">
      <c r="A37" s="280"/>
      <c r="B37" s="277"/>
      <c r="C37" s="274"/>
      <c r="D37" s="274"/>
      <c r="E37" s="144" t="s">
        <v>243</v>
      </c>
      <c r="F37" s="206" t="s">
        <v>253</v>
      </c>
      <c r="G37" s="136" t="s">
        <v>296</v>
      </c>
      <c r="H37" s="136" t="s">
        <v>499</v>
      </c>
      <c r="I37" s="136" t="s">
        <v>500</v>
      </c>
      <c r="J37" s="136" t="s">
        <v>248</v>
      </c>
      <c r="K37" s="136" t="s">
        <v>487</v>
      </c>
      <c r="L37" s="136" t="s">
        <v>487</v>
      </c>
      <c r="M37" s="137">
        <v>2</v>
      </c>
      <c r="N37" s="137">
        <v>3</v>
      </c>
      <c r="O37" s="135">
        <f>+M37*N37</f>
        <v>6</v>
      </c>
      <c r="P37" s="135" t="str">
        <f t="shared" ref="P37" si="11">+IF(O37&gt;=24,"Muy Alto (MA)",IF(O37&gt;=10,"Alto (A)",IF(O37&gt;=6,"Medio (M)",IF(O37&gt;=2,"Bajo (B)"))))</f>
        <v>Medio (M)</v>
      </c>
      <c r="Q37" s="135">
        <v>10</v>
      </c>
      <c r="R37" s="135">
        <f>+O37*Q37</f>
        <v>60</v>
      </c>
      <c r="S37" s="135" t="str">
        <f>IF(R37&lt;=20,"IV",IF(R37&gt;=600,"I",IF(R37&gt;=150,"II",IF(R37&gt;=40,"III",IF(R37&gt;=20,"IV")*IF(R37&lt;=20,"IV")))))</f>
        <v>III</v>
      </c>
      <c r="T37" s="135" t="str">
        <f t="shared" ref="T37" si="12">+IF(S37="I","No Aceptable",IF(S37="II","No Aceptable o Aceptable con control especifico",IF(S37="III","Mejorable",IF(S37="IV","Aceptable"))))</f>
        <v>Mejorable</v>
      </c>
      <c r="U37" s="145"/>
      <c r="V37" s="313"/>
      <c r="W37" s="283"/>
      <c r="X37" s="139"/>
      <c r="Y37" s="136" t="s">
        <v>311</v>
      </c>
      <c r="Z37" s="136" t="s">
        <v>312</v>
      </c>
      <c r="AA37" s="136" t="s">
        <v>273</v>
      </c>
      <c r="AB37" s="136" t="s">
        <v>273</v>
      </c>
      <c r="AC37" s="136" t="s">
        <v>313</v>
      </c>
      <c r="AD37" s="136" t="s">
        <v>314</v>
      </c>
      <c r="AE37" s="310"/>
    </row>
    <row r="38" spans="1:32" s="9" customFormat="1" ht="142.5" customHeight="1">
      <c r="A38" s="280"/>
      <c r="B38" s="277"/>
      <c r="C38" s="274"/>
      <c r="D38" s="274"/>
      <c r="E38" s="144" t="s">
        <v>473</v>
      </c>
      <c r="F38" s="206" t="s">
        <v>253</v>
      </c>
      <c r="G38" s="136" t="s">
        <v>480</v>
      </c>
      <c r="H38" s="136" t="s">
        <v>479</v>
      </c>
      <c r="I38" s="136" t="s">
        <v>481</v>
      </c>
      <c r="J38" s="136" t="s">
        <v>248</v>
      </c>
      <c r="K38" s="136" t="s">
        <v>248</v>
      </c>
      <c r="L38" s="136" t="s">
        <v>248</v>
      </c>
      <c r="M38" s="137">
        <v>6</v>
      </c>
      <c r="N38" s="137">
        <v>2</v>
      </c>
      <c r="O38" s="135">
        <f t="shared" ref="O38:O42" si="13">+M38*N38</f>
        <v>12</v>
      </c>
      <c r="P38" s="135" t="str">
        <f>+IF(O38&gt;=24,"Muy Alto (MA)",IF(O38&gt;=10,"Alto (A)",IF(O38&gt;=6,"Medio (M)",IF(O38&gt;=2,"Bajo (B)"))))</f>
        <v>Alto (A)</v>
      </c>
      <c r="Q38" s="135">
        <v>60</v>
      </c>
      <c r="R38" s="135">
        <f>+O38*Q38</f>
        <v>720</v>
      </c>
      <c r="S38" s="135" t="str">
        <f>IF(R38&lt;=20,"IV",IF(R38&gt;=600,"I",IF(R38&gt;=150,"II",IF(R38&gt;=40,"III",IF(R38&gt;=20,"IV")*IF(R38&lt;=20,"IV")))))</f>
        <v>I</v>
      </c>
      <c r="T38" s="135" t="str">
        <f t="shared" si="1"/>
        <v>No Aceptable</v>
      </c>
      <c r="U38" s="145">
        <v>2</v>
      </c>
      <c r="V38" s="313"/>
      <c r="W38" s="283"/>
      <c r="X38" s="139"/>
      <c r="Y38" s="136" t="s">
        <v>482</v>
      </c>
      <c r="Z38" s="136" t="s">
        <v>475</v>
      </c>
      <c r="AA38" s="136" t="s">
        <v>476</v>
      </c>
      <c r="AB38" s="136" t="s">
        <v>477</v>
      </c>
      <c r="AC38" s="136" t="s">
        <v>477</v>
      </c>
      <c r="AD38" s="136" t="s">
        <v>477</v>
      </c>
      <c r="AE38" s="310"/>
    </row>
    <row r="39" spans="1:32" s="9" customFormat="1" ht="107.25">
      <c r="A39" s="280"/>
      <c r="B39" s="277"/>
      <c r="C39" s="274"/>
      <c r="D39" s="274"/>
      <c r="E39" s="144" t="s">
        <v>243</v>
      </c>
      <c r="F39" s="206" t="s">
        <v>359</v>
      </c>
      <c r="G39" s="136" t="s">
        <v>360</v>
      </c>
      <c r="H39" s="136" t="s">
        <v>361</v>
      </c>
      <c r="I39" s="136" t="s">
        <v>362</v>
      </c>
      <c r="J39" s="136" t="s">
        <v>248</v>
      </c>
      <c r="K39" s="136" t="s">
        <v>363</v>
      </c>
      <c r="L39" s="136" t="s">
        <v>364</v>
      </c>
      <c r="M39" s="137">
        <v>2</v>
      </c>
      <c r="N39" s="137">
        <v>3</v>
      </c>
      <c r="O39" s="135">
        <f>+M39*N39</f>
        <v>6</v>
      </c>
      <c r="P39" s="135" t="str">
        <f>+IF(O39&gt;=24,"Muy Alto (MA)",IF(O39&gt;=10,"Alto (A)",IF(O39&gt;=6,"Medio (M)",IF(O39&gt;=2,"Bajo (B)"))))</f>
        <v>Medio (M)</v>
      </c>
      <c r="Q39" s="135"/>
      <c r="R39" s="135">
        <f t="shared" ref="R39:R40" si="14">+O39*Q39</f>
        <v>0</v>
      </c>
      <c r="S39" s="135" t="str">
        <f t="shared" ref="S39:S40" si="15">IF(R39&lt;=20,"IV",IF(R39&gt;=600,"I",IF(R39&gt;=150,"II",IF(R39&gt;=40,"III",IF(R39&gt;=20,"IV")*IF(R39&lt;=20,"IV")))))</f>
        <v>IV</v>
      </c>
      <c r="T39" s="135" t="str">
        <f t="shared" si="1"/>
        <v>Aceptable</v>
      </c>
      <c r="U39" s="145"/>
      <c r="V39" s="147"/>
      <c r="W39" s="283"/>
      <c r="X39" s="139"/>
      <c r="Y39" s="136" t="s">
        <v>365</v>
      </c>
      <c r="Z39" s="136" t="s">
        <v>366</v>
      </c>
      <c r="AA39" s="136" t="s">
        <v>273</v>
      </c>
      <c r="AB39" s="136" t="s">
        <v>273</v>
      </c>
      <c r="AC39" s="136" t="s">
        <v>367</v>
      </c>
      <c r="AD39" s="136" t="s">
        <v>368</v>
      </c>
      <c r="AE39" s="310"/>
    </row>
    <row r="40" spans="1:32" s="9" customFormat="1" ht="83.25" thickBot="1">
      <c r="A40" s="281"/>
      <c r="B40" s="278"/>
      <c r="C40" s="275"/>
      <c r="D40" s="275"/>
      <c r="E40" s="159" t="s">
        <v>243</v>
      </c>
      <c r="F40" s="207" t="s">
        <v>152</v>
      </c>
      <c r="G40" s="141" t="s">
        <v>369</v>
      </c>
      <c r="H40" s="141" t="s">
        <v>370</v>
      </c>
      <c r="I40" s="141" t="s">
        <v>371</v>
      </c>
      <c r="J40" s="141" t="s">
        <v>372</v>
      </c>
      <c r="K40" s="141" t="s">
        <v>373</v>
      </c>
      <c r="L40" s="141" t="s">
        <v>374</v>
      </c>
      <c r="M40" s="142">
        <v>2</v>
      </c>
      <c r="N40" s="142">
        <v>3</v>
      </c>
      <c r="O40" s="140">
        <f>+M40*N40</f>
        <v>6</v>
      </c>
      <c r="P40" s="140" t="str">
        <f>+IF(O40&gt;=24,"Muy Alto (MA)",IF(O40&gt;=10,"Alto (A)",IF(O40&gt;=6,"Medio (M)",IF(O40&gt;=2,"Bajo (B)"))))</f>
        <v>Medio (M)</v>
      </c>
      <c r="Q40" s="140"/>
      <c r="R40" s="140">
        <f t="shared" si="14"/>
        <v>0</v>
      </c>
      <c r="S40" s="140" t="str">
        <f t="shared" si="15"/>
        <v>IV</v>
      </c>
      <c r="T40" s="140" t="str">
        <f t="shared" si="1"/>
        <v>Aceptable</v>
      </c>
      <c r="U40" s="146"/>
      <c r="V40" s="148"/>
      <c r="W40" s="284"/>
      <c r="X40" s="143"/>
      <c r="Y40" s="141" t="s">
        <v>375</v>
      </c>
      <c r="Z40" s="141" t="s">
        <v>376</v>
      </c>
      <c r="AA40" s="141" t="s">
        <v>377</v>
      </c>
      <c r="AB40" s="141" t="s">
        <v>378</v>
      </c>
      <c r="AC40" s="141" t="s">
        <v>634</v>
      </c>
      <c r="AD40" s="141" t="s">
        <v>638</v>
      </c>
      <c r="AE40" s="311"/>
    </row>
    <row r="41" spans="1:32" s="5" customFormat="1" ht="140.25" customHeight="1">
      <c r="A41" s="345" t="s">
        <v>229</v>
      </c>
      <c r="B41" s="348" t="s">
        <v>315</v>
      </c>
      <c r="C41" s="351" t="s">
        <v>316</v>
      </c>
      <c r="D41" s="351" t="s">
        <v>318</v>
      </c>
      <c r="E41" s="167" t="s">
        <v>243</v>
      </c>
      <c r="F41" s="208" t="s">
        <v>150</v>
      </c>
      <c r="G41" s="161" t="s">
        <v>309</v>
      </c>
      <c r="H41" s="161" t="s">
        <v>502</v>
      </c>
      <c r="I41" s="161" t="s">
        <v>310</v>
      </c>
      <c r="J41" s="161" t="s">
        <v>248</v>
      </c>
      <c r="K41" s="161" t="s">
        <v>503</v>
      </c>
      <c r="L41" s="161" t="s">
        <v>262</v>
      </c>
      <c r="M41" s="160">
        <v>2</v>
      </c>
      <c r="N41" s="160">
        <v>3</v>
      </c>
      <c r="O41" s="160">
        <f t="shared" si="13"/>
        <v>6</v>
      </c>
      <c r="P41" s="160" t="str">
        <f t="shared" si="2"/>
        <v>Medio (M)</v>
      </c>
      <c r="Q41" s="160">
        <v>10</v>
      </c>
      <c r="R41" s="160">
        <f>+O41*Q41</f>
        <v>60</v>
      </c>
      <c r="S41" s="160" t="str">
        <f t="shared" ref="S41:S68" si="16">IF(R41&lt;=20,"IV",IF(R41&gt;=600,"I",IF(R41&gt;=150,"II",IF(R41&gt;=40,"III",IF(R41&gt;=20,"IV")*IF(R41&lt;=20,"IV")))))</f>
        <v>III</v>
      </c>
      <c r="T41" s="160" t="str">
        <f t="shared" si="1"/>
        <v>Mejorable</v>
      </c>
      <c r="U41" s="333">
        <v>45</v>
      </c>
      <c r="V41" s="333">
        <v>0</v>
      </c>
      <c r="W41" s="162"/>
      <c r="X41" s="162"/>
      <c r="Y41" s="161" t="s">
        <v>504</v>
      </c>
      <c r="Z41" s="161" t="s">
        <v>505</v>
      </c>
      <c r="AA41" s="161" t="s">
        <v>273</v>
      </c>
      <c r="AB41" s="161" t="s">
        <v>273</v>
      </c>
      <c r="AC41" s="161" t="s">
        <v>506</v>
      </c>
      <c r="AD41" s="161" t="s">
        <v>507</v>
      </c>
      <c r="AE41" s="335" t="s">
        <v>317</v>
      </c>
      <c r="AF41" s="6"/>
    </row>
    <row r="42" spans="1:32" s="5" customFormat="1" ht="84.75" customHeight="1">
      <c r="A42" s="346"/>
      <c r="B42" s="349"/>
      <c r="C42" s="352"/>
      <c r="D42" s="352"/>
      <c r="E42" s="166" t="s">
        <v>243</v>
      </c>
      <c r="F42" s="209" t="s">
        <v>150</v>
      </c>
      <c r="G42" s="164" t="s">
        <v>250</v>
      </c>
      <c r="H42" s="164" t="s">
        <v>508</v>
      </c>
      <c r="I42" s="164" t="s">
        <v>509</v>
      </c>
      <c r="J42" s="164" t="s">
        <v>510</v>
      </c>
      <c r="K42" s="164" t="s">
        <v>511</v>
      </c>
      <c r="L42" s="164" t="s">
        <v>512</v>
      </c>
      <c r="M42" s="163">
        <v>2</v>
      </c>
      <c r="N42" s="163">
        <v>2</v>
      </c>
      <c r="O42" s="163">
        <f t="shared" si="13"/>
        <v>4</v>
      </c>
      <c r="P42" s="163" t="str">
        <f t="shared" si="2"/>
        <v>Bajo (B)</v>
      </c>
      <c r="Q42" s="163">
        <v>10</v>
      </c>
      <c r="R42" s="163">
        <f t="shared" ref="R42:R68" si="17">+O42*Q42</f>
        <v>40</v>
      </c>
      <c r="S42" s="163" t="str">
        <f t="shared" si="16"/>
        <v>III</v>
      </c>
      <c r="T42" s="163" t="str">
        <f t="shared" si="1"/>
        <v>Mejorable</v>
      </c>
      <c r="U42" s="334"/>
      <c r="V42" s="334"/>
      <c r="W42" s="165"/>
      <c r="X42" s="165"/>
      <c r="Y42" s="164" t="s">
        <v>513</v>
      </c>
      <c r="Z42" s="164" t="s">
        <v>514</v>
      </c>
      <c r="AA42" s="164" t="s">
        <v>273</v>
      </c>
      <c r="AB42" s="164" t="s">
        <v>515</v>
      </c>
      <c r="AC42" s="164" t="s">
        <v>303</v>
      </c>
      <c r="AD42" s="164" t="s">
        <v>516</v>
      </c>
      <c r="AE42" s="336"/>
      <c r="AF42" s="6"/>
    </row>
    <row r="43" spans="1:32" s="5" customFormat="1" ht="152.25" customHeight="1">
      <c r="A43" s="346"/>
      <c r="B43" s="349"/>
      <c r="C43" s="352"/>
      <c r="D43" s="352"/>
      <c r="E43" s="166" t="s">
        <v>243</v>
      </c>
      <c r="F43" s="209" t="s">
        <v>251</v>
      </c>
      <c r="G43" s="164" t="s">
        <v>457</v>
      </c>
      <c r="H43" s="164" t="s">
        <v>517</v>
      </c>
      <c r="I43" s="164" t="s">
        <v>518</v>
      </c>
      <c r="J43" s="164" t="s">
        <v>519</v>
      </c>
      <c r="K43" s="164" t="s">
        <v>261</v>
      </c>
      <c r="L43" s="164" t="s">
        <v>520</v>
      </c>
      <c r="M43" s="163">
        <v>2</v>
      </c>
      <c r="N43" s="163">
        <v>2</v>
      </c>
      <c r="O43" s="163">
        <f t="shared" ref="O43:O68" si="18">+M43*N43</f>
        <v>4</v>
      </c>
      <c r="P43" s="163" t="str">
        <f t="shared" si="2"/>
        <v>Bajo (B)</v>
      </c>
      <c r="Q43" s="163">
        <v>10</v>
      </c>
      <c r="R43" s="163">
        <f>+O43*Q43</f>
        <v>40</v>
      </c>
      <c r="S43" s="163" t="str">
        <f t="shared" si="16"/>
        <v>III</v>
      </c>
      <c r="T43" s="163" t="str">
        <f t="shared" si="1"/>
        <v>Mejorable</v>
      </c>
      <c r="U43" s="334"/>
      <c r="V43" s="334"/>
      <c r="W43" s="165"/>
      <c r="X43" s="165"/>
      <c r="Y43" s="164" t="s">
        <v>521</v>
      </c>
      <c r="Z43" s="164" t="s">
        <v>523</v>
      </c>
      <c r="AA43" s="164" t="s">
        <v>273</v>
      </c>
      <c r="AB43" s="164" t="s">
        <v>273</v>
      </c>
      <c r="AC43" s="164" t="s">
        <v>522</v>
      </c>
      <c r="AD43" s="164" t="s">
        <v>277</v>
      </c>
      <c r="AE43" s="336"/>
      <c r="AF43" s="6"/>
    </row>
    <row r="44" spans="1:32" s="5" customFormat="1" ht="87.75" customHeight="1">
      <c r="A44" s="346"/>
      <c r="B44" s="349"/>
      <c r="C44" s="352"/>
      <c r="D44" s="352"/>
      <c r="E44" s="166" t="s">
        <v>243</v>
      </c>
      <c r="F44" s="209" t="s">
        <v>253</v>
      </c>
      <c r="G44" s="164" t="s">
        <v>296</v>
      </c>
      <c r="H44" s="164" t="s">
        <v>524</v>
      </c>
      <c r="I44" s="164" t="s">
        <v>525</v>
      </c>
      <c r="J44" s="164" t="s">
        <v>526</v>
      </c>
      <c r="K44" s="164" t="s">
        <v>527</v>
      </c>
      <c r="L44" s="164" t="s">
        <v>528</v>
      </c>
      <c r="M44" s="163">
        <v>2</v>
      </c>
      <c r="N44" s="163">
        <v>3</v>
      </c>
      <c r="O44" s="163">
        <f t="shared" si="18"/>
        <v>6</v>
      </c>
      <c r="P44" s="163" t="str">
        <f>+IF(O44&gt;=24,"Muy Alto (MA)",IF(O44&gt;=10,"Alto (A)",IF(O44&gt;=6,"Medio (M)",IF(O44&gt;=2,"Bajo (B)"))))</f>
        <v>Medio (M)</v>
      </c>
      <c r="Q44" s="163">
        <v>25</v>
      </c>
      <c r="R44" s="163">
        <f t="shared" si="17"/>
        <v>150</v>
      </c>
      <c r="S44" s="163" t="str">
        <f>IF(R44&lt;=20,"IV",IF(R44&gt;=600,"I",IF(R44&gt;=150,"II",IF(R44&gt;=40,"III",IF(R44&gt;=20,"IV")*IF(R44&lt;=20,"IV")))))</f>
        <v>II</v>
      </c>
      <c r="T44" s="163" t="str">
        <f t="shared" si="1"/>
        <v>No Aceptable o Aceptable con control especifico</v>
      </c>
      <c r="U44" s="334"/>
      <c r="V44" s="334"/>
      <c r="W44" s="165"/>
      <c r="X44" s="165"/>
      <c r="Y44" s="164" t="s">
        <v>311</v>
      </c>
      <c r="Z44" s="164" t="s">
        <v>529</v>
      </c>
      <c r="AA44" s="164" t="s">
        <v>530</v>
      </c>
      <c r="AB44" s="164" t="s">
        <v>273</v>
      </c>
      <c r="AC44" s="164" t="s">
        <v>531</v>
      </c>
      <c r="AD44" s="164" t="s">
        <v>532</v>
      </c>
      <c r="AE44" s="336"/>
      <c r="AF44" s="6"/>
    </row>
    <row r="45" spans="1:32" s="5" customFormat="1" ht="78.75" customHeight="1">
      <c r="A45" s="346"/>
      <c r="B45" s="349"/>
      <c r="C45" s="352"/>
      <c r="D45" s="352"/>
      <c r="E45" s="166" t="s">
        <v>243</v>
      </c>
      <c r="F45" s="209" t="s">
        <v>359</v>
      </c>
      <c r="G45" s="164" t="s">
        <v>360</v>
      </c>
      <c r="H45" s="164" t="s">
        <v>533</v>
      </c>
      <c r="I45" s="164" t="s">
        <v>534</v>
      </c>
      <c r="J45" s="164" t="s">
        <v>535</v>
      </c>
      <c r="K45" s="164" t="s">
        <v>536</v>
      </c>
      <c r="L45" s="164" t="s">
        <v>537</v>
      </c>
      <c r="M45" s="163">
        <v>2</v>
      </c>
      <c r="N45" s="163">
        <v>2</v>
      </c>
      <c r="O45" s="163">
        <f t="shared" si="18"/>
        <v>4</v>
      </c>
      <c r="P45" s="163" t="str">
        <f>+IF(O45&gt;=24,"Muy Alto (MA)",IF(O45&gt;=10,"Alto (A)",IF(O45&gt;=6,"Medio (M)",IF(O45&gt;=2,"Bajo (B)"))))</f>
        <v>Bajo (B)</v>
      </c>
      <c r="Q45" s="163">
        <v>25</v>
      </c>
      <c r="R45" s="163">
        <f t="shared" si="17"/>
        <v>100</v>
      </c>
      <c r="S45" s="163" t="str">
        <f t="shared" si="16"/>
        <v>III</v>
      </c>
      <c r="T45" s="163" t="str">
        <f t="shared" si="1"/>
        <v>Mejorable</v>
      </c>
      <c r="U45" s="334"/>
      <c r="V45" s="334"/>
      <c r="W45" s="165"/>
      <c r="X45" s="165"/>
      <c r="Y45" s="164" t="s">
        <v>538</v>
      </c>
      <c r="Z45" s="164" t="s">
        <v>539</v>
      </c>
      <c r="AA45" s="164" t="s">
        <v>273</v>
      </c>
      <c r="AB45" s="164" t="s">
        <v>273</v>
      </c>
      <c r="AC45" s="164" t="s">
        <v>540</v>
      </c>
      <c r="AD45" s="164" t="s">
        <v>541</v>
      </c>
      <c r="AE45" s="336"/>
      <c r="AF45" s="6"/>
    </row>
    <row r="46" spans="1:32" s="5" customFormat="1" ht="156.75" customHeight="1" thickBot="1">
      <c r="A46" s="347"/>
      <c r="B46" s="350"/>
      <c r="C46" s="353"/>
      <c r="D46" s="353"/>
      <c r="E46" s="168" t="s">
        <v>243</v>
      </c>
      <c r="F46" s="210" t="s">
        <v>152</v>
      </c>
      <c r="G46" s="171" t="s">
        <v>369</v>
      </c>
      <c r="H46" s="171" t="s">
        <v>542</v>
      </c>
      <c r="I46" s="171" t="s">
        <v>543</v>
      </c>
      <c r="J46" s="171" t="s">
        <v>544</v>
      </c>
      <c r="K46" s="171" t="s">
        <v>545</v>
      </c>
      <c r="L46" s="171" t="s">
        <v>546</v>
      </c>
      <c r="M46" s="169">
        <v>2</v>
      </c>
      <c r="N46" s="169">
        <v>3</v>
      </c>
      <c r="O46" s="169">
        <f t="shared" si="18"/>
        <v>6</v>
      </c>
      <c r="P46" s="169" t="str">
        <f t="shared" si="2"/>
        <v>Medio (M)</v>
      </c>
      <c r="Q46" s="169">
        <v>10</v>
      </c>
      <c r="R46" s="169">
        <f t="shared" si="17"/>
        <v>60</v>
      </c>
      <c r="S46" s="169" t="str">
        <f t="shared" si="16"/>
        <v>III</v>
      </c>
      <c r="T46" s="169" t="str">
        <f t="shared" si="1"/>
        <v>Mejorable</v>
      </c>
      <c r="U46" s="334"/>
      <c r="V46" s="334"/>
      <c r="W46" s="170"/>
      <c r="X46" s="170"/>
      <c r="Y46" s="171" t="s">
        <v>547</v>
      </c>
      <c r="Z46" s="171" t="s">
        <v>548</v>
      </c>
      <c r="AA46" s="171" t="s">
        <v>273</v>
      </c>
      <c r="AB46" s="171" t="s">
        <v>549</v>
      </c>
      <c r="AC46" s="171" t="s">
        <v>633</v>
      </c>
      <c r="AD46" s="171" t="s">
        <v>637</v>
      </c>
      <c r="AE46" s="336"/>
      <c r="AF46" s="6"/>
    </row>
    <row r="47" spans="1:32" s="5" customFormat="1" ht="149.25" customHeight="1">
      <c r="A47" s="337" t="s">
        <v>229</v>
      </c>
      <c r="B47" s="339" t="s">
        <v>319</v>
      </c>
      <c r="C47" s="339" t="s">
        <v>322</v>
      </c>
      <c r="D47" s="339" t="s">
        <v>323</v>
      </c>
      <c r="E47" s="181" t="s">
        <v>243</v>
      </c>
      <c r="F47" s="211" t="s">
        <v>150</v>
      </c>
      <c r="G47" s="173" t="s">
        <v>309</v>
      </c>
      <c r="H47" s="173" t="s">
        <v>550</v>
      </c>
      <c r="I47" s="173" t="s">
        <v>551</v>
      </c>
      <c r="J47" s="173" t="s">
        <v>552</v>
      </c>
      <c r="K47" s="173" t="s">
        <v>553</v>
      </c>
      <c r="L47" s="173" t="s">
        <v>554</v>
      </c>
      <c r="M47" s="173">
        <v>2</v>
      </c>
      <c r="N47" s="173">
        <v>2</v>
      </c>
      <c r="O47" s="172">
        <f>+M47*N47</f>
        <v>4</v>
      </c>
      <c r="P47" s="172" t="str">
        <f t="shared" si="2"/>
        <v>Bajo (B)</v>
      </c>
      <c r="Q47" s="172">
        <v>25</v>
      </c>
      <c r="R47" s="172">
        <f>+O47*Q47</f>
        <v>100</v>
      </c>
      <c r="S47" s="172" t="str">
        <f t="shared" si="16"/>
        <v>III</v>
      </c>
      <c r="T47" s="172" t="str">
        <f t="shared" si="1"/>
        <v>Mejorable</v>
      </c>
      <c r="U47" s="354">
        <v>60</v>
      </c>
      <c r="V47" s="354">
        <v>12</v>
      </c>
      <c r="W47" s="342">
        <v>11</v>
      </c>
      <c r="X47" s="174"/>
      <c r="Y47" s="173" t="s">
        <v>302</v>
      </c>
      <c r="Z47" s="173" t="s">
        <v>555</v>
      </c>
      <c r="AA47" s="173" t="s">
        <v>273</v>
      </c>
      <c r="AB47" s="173" t="s">
        <v>273</v>
      </c>
      <c r="AC47" s="173" t="s">
        <v>303</v>
      </c>
      <c r="AD47" s="173" t="s">
        <v>556</v>
      </c>
      <c r="AE47" s="340" t="s">
        <v>273</v>
      </c>
      <c r="AF47" s="6"/>
    </row>
    <row r="48" spans="1:32" s="5" customFormat="1" ht="99">
      <c r="A48" s="338"/>
      <c r="B48" s="263"/>
      <c r="C48" s="263"/>
      <c r="D48" s="263"/>
      <c r="E48" s="178" t="s">
        <v>243</v>
      </c>
      <c r="F48" s="212" t="s">
        <v>150</v>
      </c>
      <c r="G48" s="176" t="s">
        <v>250</v>
      </c>
      <c r="H48" s="176" t="s">
        <v>557</v>
      </c>
      <c r="I48" s="176" t="s">
        <v>558</v>
      </c>
      <c r="J48" s="176" t="s">
        <v>295</v>
      </c>
      <c r="K48" s="176" t="s">
        <v>559</v>
      </c>
      <c r="L48" s="176" t="s">
        <v>262</v>
      </c>
      <c r="M48" s="176">
        <v>2</v>
      </c>
      <c r="N48" s="176">
        <v>2</v>
      </c>
      <c r="O48" s="175">
        <f>+M48*N48</f>
        <v>4</v>
      </c>
      <c r="P48" s="175" t="str">
        <f>+IF(O48&gt;=24,"Muy Alto (MA)",IF(O48&gt;=10,"Alto (A)",IF(O48&gt;=6,"Medio (M)",IF(O48&gt;=2,"Bajo (B)"))))</f>
        <v>Bajo (B)</v>
      </c>
      <c r="Q48" s="175">
        <v>10</v>
      </c>
      <c r="R48" s="175">
        <f>+O48*Q48</f>
        <v>40</v>
      </c>
      <c r="S48" s="175" t="str">
        <f t="shared" si="16"/>
        <v>III</v>
      </c>
      <c r="T48" s="175" t="str">
        <f t="shared" si="1"/>
        <v>Mejorable</v>
      </c>
      <c r="U48" s="355"/>
      <c r="V48" s="355"/>
      <c r="W48" s="343"/>
      <c r="X48" s="177"/>
      <c r="Y48" s="176" t="s">
        <v>302</v>
      </c>
      <c r="Z48" s="176" t="s">
        <v>560</v>
      </c>
      <c r="AA48" s="176" t="s">
        <v>273</v>
      </c>
      <c r="AB48" s="176" t="s">
        <v>561</v>
      </c>
      <c r="AC48" s="176" t="s">
        <v>562</v>
      </c>
      <c r="AD48" s="176" t="s">
        <v>563</v>
      </c>
      <c r="AE48" s="341"/>
      <c r="AF48" s="6"/>
    </row>
    <row r="49" spans="1:32" s="5" customFormat="1" ht="140.25">
      <c r="A49" s="338"/>
      <c r="B49" s="263"/>
      <c r="C49" s="263"/>
      <c r="D49" s="263"/>
      <c r="E49" s="178" t="s">
        <v>243</v>
      </c>
      <c r="F49" s="212" t="s">
        <v>251</v>
      </c>
      <c r="G49" s="176" t="s">
        <v>457</v>
      </c>
      <c r="H49" s="176" t="s">
        <v>517</v>
      </c>
      <c r="I49" s="176" t="s">
        <v>518</v>
      </c>
      <c r="J49" s="176" t="s">
        <v>519</v>
      </c>
      <c r="K49" s="176" t="s">
        <v>261</v>
      </c>
      <c r="L49" s="176" t="s">
        <v>520</v>
      </c>
      <c r="M49" s="175">
        <v>2</v>
      </c>
      <c r="N49" s="175">
        <v>2</v>
      </c>
      <c r="O49" s="175">
        <f>+M49*N49</f>
        <v>4</v>
      </c>
      <c r="P49" s="175" t="str">
        <f>+IF(O49&gt;=24,"Muy Alto (MA)",IF(O49&gt;=10,"Alto (A)",IF(O49&gt;=6,"Medio (M)",IF(O49&gt;=2,"Bajo (B)"))))</f>
        <v>Bajo (B)</v>
      </c>
      <c r="Q49" s="175">
        <v>25</v>
      </c>
      <c r="R49" s="175">
        <f>+O49*Q49</f>
        <v>100</v>
      </c>
      <c r="S49" s="175" t="str">
        <f t="shared" si="16"/>
        <v>III</v>
      </c>
      <c r="T49" s="175" t="str">
        <f t="shared" si="1"/>
        <v>Mejorable</v>
      </c>
      <c r="U49" s="355"/>
      <c r="V49" s="355"/>
      <c r="W49" s="343"/>
      <c r="X49" s="177"/>
      <c r="Y49" s="176" t="s">
        <v>521</v>
      </c>
      <c r="Z49" s="176" t="s">
        <v>523</v>
      </c>
      <c r="AA49" s="176" t="s">
        <v>273</v>
      </c>
      <c r="AB49" s="176" t="s">
        <v>273</v>
      </c>
      <c r="AC49" s="176" t="s">
        <v>522</v>
      </c>
      <c r="AD49" s="176" t="s">
        <v>277</v>
      </c>
      <c r="AE49" s="341"/>
      <c r="AF49" s="6"/>
    </row>
    <row r="50" spans="1:32" s="5" customFormat="1" ht="107.25">
      <c r="A50" s="338"/>
      <c r="B50" s="263"/>
      <c r="C50" s="263"/>
      <c r="D50" s="263"/>
      <c r="E50" s="175" t="s">
        <v>243</v>
      </c>
      <c r="F50" s="212" t="s">
        <v>253</v>
      </c>
      <c r="G50" s="176" t="s">
        <v>296</v>
      </c>
      <c r="H50" s="176" t="s">
        <v>524</v>
      </c>
      <c r="I50" s="176" t="s">
        <v>525</v>
      </c>
      <c r="J50" s="176" t="s">
        <v>526</v>
      </c>
      <c r="K50" s="176" t="s">
        <v>527</v>
      </c>
      <c r="L50" s="176" t="s">
        <v>528</v>
      </c>
      <c r="M50" s="175">
        <v>2</v>
      </c>
      <c r="N50" s="175">
        <v>3</v>
      </c>
      <c r="O50" s="175">
        <f t="shared" si="18"/>
        <v>6</v>
      </c>
      <c r="P50" s="175" t="str">
        <f>+IF(O50&gt;=24,"Muy Alto (MA)",IF(O50&gt;=10,"Alto (A)",IF(O50&gt;=6,"Medio (M)",IF(O50&gt;=2,"Bajo (B)"))))</f>
        <v>Medio (M)</v>
      </c>
      <c r="Q50" s="175">
        <v>25</v>
      </c>
      <c r="R50" s="175">
        <f t="shared" si="17"/>
        <v>150</v>
      </c>
      <c r="S50" s="175" t="str">
        <f t="shared" si="16"/>
        <v>II</v>
      </c>
      <c r="T50" s="175" t="str">
        <f t="shared" si="1"/>
        <v>No Aceptable o Aceptable con control especifico</v>
      </c>
      <c r="U50" s="355"/>
      <c r="V50" s="355"/>
      <c r="W50" s="343"/>
      <c r="X50" s="177"/>
      <c r="Y50" s="176" t="s">
        <v>311</v>
      </c>
      <c r="Z50" s="176" t="s">
        <v>529</v>
      </c>
      <c r="AA50" s="176" t="s">
        <v>530</v>
      </c>
      <c r="AB50" s="176" t="s">
        <v>273</v>
      </c>
      <c r="AC50" s="176" t="s">
        <v>531</v>
      </c>
      <c r="AD50" s="176" t="s">
        <v>532</v>
      </c>
      <c r="AE50" s="341"/>
      <c r="AF50" s="6"/>
    </row>
    <row r="51" spans="1:32" s="5" customFormat="1" ht="82.5">
      <c r="A51" s="338"/>
      <c r="B51" s="263"/>
      <c r="C51" s="263"/>
      <c r="D51" s="263"/>
      <c r="E51" s="178" t="s">
        <v>243</v>
      </c>
      <c r="F51" s="212" t="s">
        <v>359</v>
      </c>
      <c r="G51" s="176" t="s">
        <v>360</v>
      </c>
      <c r="H51" s="176" t="s">
        <v>533</v>
      </c>
      <c r="I51" s="176" t="s">
        <v>534</v>
      </c>
      <c r="J51" s="176" t="s">
        <v>535</v>
      </c>
      <c r="K51" s="176" t="s">
        <v>536</v>
      </c>
      <c r="L51" s="176" t="s">
        <v>537</v>
      </c>
      <c r="M51" s="175">
        <v>2</v>
      </c>
      <c r="N51" s="175">
        <v>2</v>
      </c>
      <c r="O51" s="175">
        <f t="shared" ref="O51:O52" si="19">+M51*N51</f>
        <v>4</v>
      </c>
      <c r="P51" s="175" t="str">
        <f>+IF(O51&gt;=24,"Muy Alto (MA)",IF(O51&gt;=10,"Alto (A)",IF(O51&gt;=6,"Medio (M)",IF(O51&gt;=2,"Bajo (B)"))))</f>
        <v>Bajo (B)</v>
      </c>
      <c r="Q51" s="175">
        <v>25</v>
      </c>
      <c r="R51" s="175">
        <f t="shared" ref="R51:R52" si="20">+O51*Q51</f>
        <v>100</v>
      </c>
      <c r="S51" s="175" t="str">
        <f t="shared" ref="S51:S52" si="21">IF(R51&lt;=20,"IV",IF(R51&gt;=600,"I",IF(R51&gt;=150,"II",IF(R51&gt;=40,"III",IF(R51&gt;=20,"IV")*IF(R51&lt;=20,"IV")))))</f>
        <v>III</v>
      </c>
      <c r="T51" s="175" t="str">
        <f t="shared" ref="T51:T52" si="22">+IF(S51="I","No Aceptable",IF(S51="II","No Aceptable o Aceptable con control especifico",IF(S51="III","Mejorable",IF(S51="IV","Aceptable"))))</f>
        <v>Mejorable</v>
      </c>
      <c r="U51" s="179"/>
      <c r="V51" s="179"/>
      <c r="W51" s="343"/>
      <c r="X51" s="177"/>
      <c r="Y51" s="176" t="s">
        <v>538</v>
      </c>
      <c r="Z51" s="176" t="s">
        <v>539</v>
      </c>
      <c r="AA51" s="176" t="s">
        <v>273</v>
      </c>
      <c r="AB51" s="176" t="s">
        <v>273</v>
      </c>
      <c r="AC51" s="176" t="s">
        <v>540</v>
      </c>
      <c r="AD51" s="176" t="s">
        <v>541</v>
      </c>
      <c r="AE51" s="341"/>
      <c r="AF51" s="6"/>
    </row>
    <row r="52" spans="1:32" s="5" customFormat="1" ht="132.75" thickBot="1">
      <c r="A52" s="338"/>
      <c r="B52" s="263"/>
      <c r="C52" s="263"/>
      <c r="D52" s="263"/>
      <c r="E52" s="182" t="s">
        <v>243</v>
      </c>
      <c r="F52" s="213" t="s">
        <v>152</v>
      </c>
      <c r="G52" s="186" t="s">
        <v>369</v>
      </c>
      <c r="H52" s="186" t="s">
        <v>542</v>
      </c>
      <c r="I52" s="186" t="s">
        <v>543</v>
      </c>
      <c r="J52" s="186" t="s">
        <v>544</v>
      </c>
      <c r="K52" s="186" t="s">
        <v>545</v>
      </c>
      <c r="L52" s="186" t="s">
        <v>546</v>
      </c>
      <c r="M52" s="183">
        <v>2</v>
      </c>
      <c r="N52" s="183">
        <v>3</v>
      </c>
      <c r="O52" s="183">
        <f t="shared" si="19"/>
        <v>6</v>
      </c>
      <c r="P52" s="183" t="str">
        <f t="shared" ref="P52" si="23">+IF(O52&gt;=24,"Muy Alto (MA)",IF(O52&gt;=10,"Alto (A)",IF(O52&gt;=6,"Medio (M)",IF(O52&gt;=2,"Bajo (B)"))))</f>
        <v>Medio (M)</v>
      </c>
      <c r="Q52" s="183">
        <v>10</v>
      </c>
      <c r="R52" s="183">
        <f t="shared" si="20"/>
        <v>60</v>
      </c>
      <c r="S52" s="183" t="str">
        <f t="shared" si="21"/>
        <v>III</v>
      </c>
      <c r="T52" s="183" t="str">
        <f t="shared" si="22"/>
        <v>Mejorable</v>
      </c>
      <c r="U52" s="184"/>
      <c r="V52" s="184"/>
      <c r="W52" s="344"/>
      <c r="X52" s="185"/>
      <c r="Y52" s="186" t="s">
        <v>547</v>
      </c>
      <c r="Z52" s="186" t="s">
        <v>548</v>
      </c>
      <c r="AA52" s="186" t="s">
        <v>273</v>
      </c>
      <c r="AB52" s="186" t="s">
        <v>549</v>
      </c>
      <c r="AC52" s="186" t="s">
        <v>633</v>
      </c>
      <c r="AD52" s="186" t="s">
        <v>637</v>
      </c>
      <c r="AE52" s="341"/>
      <c r="AF52" s="6"/>
    </row>
    <row r="53" spans="1:32" s="5" customFormat="1" ht="126" customHeight="1">
      <c r="A53" s="387" t="s">
        <v>565</v>
      </c>
      <c r="B53" s="389" t="s">
        <v>564</v>
      </c>
      <c r="C53" s="392" t="s">
        <v>320</v>
      </c>
      <c r="D53" s="392" t="s">
        <v>321</v>
      </c>
      <c r="E53" s="194" t="s">
        <v>243</v>
      </c>
      <c r="F53" s="214" t="s">
        <v>244</v>
      </c>
      <c r="G53" s="188" t="s">
        <v>245</v>
      </c>
      <c r="H53" s="188" t="s">
        <v>246</v>
      </c>
      <c r="I53" s="188" t="s">
        <v>566</v>
      </c>
      <c r="J53" s="188" t="s">
        <v>248</v>
      </c>
      <c r="K53" s="188" t="s">
        <v>487</v>
      </c>
      <c r="L53" s="188" t="s">
        <v>335</v>
      </c>
      <c r="M53" s="188">
        <v>2</v>
      </c>
      <c r="N53" s="188">
        <v>3</v>
      </c>
      <c r="O53" s="187">
        <f>+M53*N53</f>
        <v>6</v>
      </c>
      <c r="P53" s="187" t="str">
        <f>+IF(O53&gt;=24,"Muy Alto (MA)",IF(O53&gt;=10,"Alto (A)",IF(O53&gt;=6,"Medio (M)",IF(O53&gt;=2,"Bajo (B)"))))</f>
        <v>Medio (M)</v>
      </c>
      <c r="Q53" s="187">
        <v>10</v>
      </c>
      <c r="R53" s="187">
        <f t="shared" si="17"/>
        <v>60</v>
      </c>
      <c r="S53" s="187" t="str">
        <f t="shared" si="16"/>
        <v>III</v>
      </c>
      <c r="T53" s="187" t="str">
        <f t="shared" si="1"/>
        <v>Mejorable</v>
      </c>
      <c r="U53" s="372">
        <v>12</v>
      </c>
      <c r="V53" s="374">
        <v>0</v>
      </c>
      <c r="W53" s="372">
        <v>2</v>
      </c>
      <c r="X53" s="189"/>
      <c r="Y53" s="188" t="s">
        <v>567</v>
      </c>
      <c r="Z53" s="188" t="s">
        <v>568</v>
      </c>
      <c r="AA53" s="188" t="s">
        <v>273</v>
      </c>
      <c r="AB53" s="188" t="s">
        <v>569</v>
      </c>
      <c r="AC53" s="188" t="s">
        <v>570</v>
      </c>
      <c r="AD53" s="188" t="s">
        <v>571</v>
      </c>
      <c r="AE53" s="370" t="s">
        <v>324</v>
      </c>
      <c r="AF53" s="6"/>
    </row>
    <row r="54" spans="1:32" s="5" customFormat="1" ht="165">
      <c r="A54" s="388"/>
      <c r="B54" s="390"/>
      <c r="C54" s="393"/>
      <c r="D54" s="393"/>
      <c r="E54" s="195" t="s">
        <v>243</v>
      </c>
      <c r="F54" s="215" t="s">
        <v>251</v>
      </c>
      <c r="G54" s="191" t="s">
        <v>252</v>
      </c>
      <c r="H54" s="191" t="s">
        <v>572</v>
      </c>
      <c r="I54" s="191" t="s">
        <v>573</v>
      </c>
      <c r="J54" s="191" t="s">
        <v>248</v>
      </c>
      <c r="K54" s="191" t="s">
        <v>574</v>
      </c>
      <c r="L54" s="191" t="s">
        <v>575</v>
      </c>
      <c r="M54" s="191">
        <v>2</v>
      </c>
      <c r="N54" s="191">
        <v>3</v>
      </c>
      <c r="O54" s="190">
        <f t="shared" si="18"/>
        <v>6</v>
      </c>
      <c r="P54" s="190" t="str">
        <f t="shared" si="2"/>
        <v>Medio (M)</v>
      </c>
      <c r="Q54" s="190">
        <v>10</v>
      </c>
      <c r="R54" s="190">
        <f t="shared" si="17"/>
        <v>60</v>
      </c>
      <c r="S54" s="190" t="str">
        <f t="shared" si="16"/>
        <v>III</v>
      </c>
      <c r="T54" s="190" t="str">
        <f t="shared" si="1"/>
        <v>Mejorable</v>
      </c>
      <c r="U54" s="373"/>
      <c r="V54" s="375"/>
      <c r="W54" s="373"/>
      <c r="X54" s="192"/>
      <c r="Y54" s="191" t="s">
        <v>272</v>
      </c>
      <c r="Z54" s="191" t="s">
        <v>576</v>
      </c>
      <c r="AA54" s="191" t="s">
        <v>577</v>
      </c>
      <c r="AB54" s="191" t="s">
        <v>578</v>
      </c>
      <c r="AC54" s="191" t="s">
        <v>579</v>
      </c>
      <c r="AD54" s="191" t="s">
        <v>580</v>
      </c>
      <c r="AE54" s="371"/>
      <c r="AF54" s="6"/>
    </row>
    <row r="55" spans="1:32" s="5" customFormat="1" ht="132" customHeight="1">
      <c r="A55" s="388"/>
      <c r="B55" s="390"/>
      <c r="C55" s="393"/>
      <c r="D55" s="393"/>
      <c r="E55" s="195" t="s">
        <v>243</v>
      </c>
      <c r="F55" s="215" t="s">
        <v>151</v>
      </c>
      <c r="G55" s="191" t="s">
        <v>306</v>
      </c>
      <c r="H55" s="191" t="s">
        <v>581</v>
      </c>
      <c r="I55" s="191" t="s">
        <v>582</v>
      </c>
      <c r="J55" s="191" t="s">
        <v>248</v>
      </c>
      <c r="K55" s="191" t="s">
        <v>259</v>
      </c>
      <c r="L55" s="191" t="s">
        <v>583</v>
      </c>
      <c r="M55" s="191">
        <v>2</v>
      </c>
      <c r="N55" s="191">
        <v>3</v>
      </c>
      <c r="O55" s="190">
        <f t="shared" si="18"/>
        <v>6</v>
      </c>
      <c r="P55" s="190" t="str">
        <f t="shared" si="2"/>
        <v>Medio (M)</v>
      </c>
      <c r="Q55" s="190">
        <v>10</v>
      </c>
      <c r="R55" s="190">
        <f>+O55*Q55</f>
        <v>60</v>
      </c>
      <c r="S55" s="190" t="str">
        <f>IF(R55&lt;=20,"IV",IF(R55&gt;=600,"I",IF(R55&gt;=150,"II",IF(R55&gt;=40,"III",IF(R55&gt;=20,"IV")*IF(R55&lt;=20,"IV")))))</f>
        <v>III</v>
      </c>
      <c r="T55" s="190" t="str">
        <f t="shared" si="1"/>
        <v>Mejorable</v>
      </c>
      <c r="U55" s="373"/>
      <c r="V55" s="375"/>
      <c r="W55" s="373"/>
      <c r="X55" s="192"/>
      <c r="Y55" s="191" t="s">
        <v>584</v>
      </c>
      <c r="Z55" s="191" t="s">
        <v>585</v>
      </c>
      <c r="AA55" s="191" t="s">
        <v>586</v>
      </c>
      <c r="AB55" s="191" t="s">
        <v>587</v>
      </c>
      <c r="AC55" s="191" t="s">
        <v>588</v>
      </c>
      <c r="AD55" s="191" t="s">
        <v>589</v>
      </c>
      <c r="AE55" s="371"/>
      <c r="AF55" s="6"/>
    </row>
    <row r="56" spans="1:32" s="5" customFormat="1" ht="95.25" customHeight="1">
      <c r="A56" s="388"/>
      <c r="B56" s="390"/>
      <c r="C56" s="393"/>
      <c r="D56" s="393"/>
      <c r="E56" s="195" t="s">
        <v>243</v>
      </c>
      <c r="F56" s="215" t="s">
        <v>150</v>
      </c>
      <c r="G56" s="191" t="s">
        <v>309</v>
      </c>
      <c r="H56" s="191" t="s">
        <v>590</v>
      </c>
      <c r="I56" s="191" t="s">
        <v>591</v>
      </c>
      <c r="J56" s="191" t="s">
        <v>592</v>
      </c>
      <c r="K56" s="191" t="s">
        <v>248</v>
      </c>
      <c r="L56" s="191" t="s">
        <v>262</v>
      </c>
      <c r="M56" s="191">
        <v>2</v>
      </c>
      <c r="N56" s="191">
        <v>3</v>
      </c>
      <c r="O56" s="190">
        <f t="shared" si="18"/>
        <v>6</v>
      </c>
      <c r="P56" s="190" t="str">
        <f t="shared" si="2"/>
        <v>Medio (M)</v>
      </c>
      <c r="Q56" s="190">
        <v>10</v>
      </c>
      <c r="R56" s="190">
        <f t="shared" si="17"/>
        <v>60</v>
      </c>
      <c r="S56" s="190" t="str">
        <f t="shared" si="16"/>
        <v>III</v>
      </c>
      <c r="T56" s="190" t="str">
        <f t="shared" si="1"/>
        <v>Mejorable</v>
      </c>
      <c r="U56" s="373"/>
      <c r="V56" s="375"/>
      <c r="W56" s="373"/>
      <c r="X56" s="192"/>
      <c r="Y56" s="191" t="s">
        <v>302</v>
      </c>
      <c r="Z56" s="191" t="s">
        <v>593</v>
      </c>
      <c r="AA56" s="191" t="s">
        <v>594</v>
      </c>
      <c r="AB56" s="191" t="s">
        <v>595</v>
      </c>
      <c r="AC56" s="191" t="s">
        <v>596</v>
      </c>
      <c r="AD56" s="191" t="s">
        <v>597</v>
      </c>
      <c r="AE56" s="371"/>
      <c r="AF56" s="6"/>
    </row>
    <row r="57" spans="1:32" s="5" customFormat="1" ht="74.25" customHeight="1">
      <c r="A57" s="388"/>
      <c r="B57" s="390"/>
      <c r="C57" s="393"/>
      <c r="D57" s="393"/>
      <c r="E57" s="195" t="s">
        <v>243</v>
      </c>
      <c r="F57" s="215" t="s">
        <v>150</v>
      </c>
      <c r="G57" s="191" t="s">
        <v>250</v>
      </c>
      <c r="H57" s="191" t="s">
        <v>293</v>
      </c>
      <c r="I57" s="191" t="s">
        <v>294</v>
      </c>
      <c r="J57" s="191" t="s">
        <v>295</v>
      </c>
      <c r="K57" s="191" t="s">
        <v>603</v>
      </c>
      <c r="L57" s="191" t="s">
        <v>262</v>
      </c>
      <c r="M57" s="191">
        <v>2</v>
      </c>
      <c r="N57" s="191">
        <v>3</v>
      </c>
      <c r="O57" s="190">
        <f t="shared" si="18"/>
        <v>6</v>
      </c>
      <c r="P57" s="190" t="str">
        <f t="shared" si="2"/>
        <v>Medio (M)</v>
      </c>
      <c r="Q57" s="190">
        <v>10</v>
      </c>
      <c r="R57" s="190">
        <f t="shared" si="17"/>
        <v>60</v>
      </c>
      <c r="S57" s="190" t="str">
        <f t="shared" si="16"/>
        <v>III</v>
      </c>
      <c r="T57" s="190" t="str">
        <f t="shared" si="1"/>
        <v>Mejorable</v>
      </c>
      <c r="U57" s="373"/>
      <c r="V57" s="375"/>
      <c r="W57" s="373"/>
      <c r="X57" s="192"/>
      <c r="Y57" s="191" t="s">
        <v>302</v>
      </c>
      <c r="Z57" s="191" t="s">
        <v>593</v>
      </c>
      <c r="AA57" s="191" t="s">
        <v>273</v>
      </c>
      <c r="AB57" s="191" t="s">
        <v>273</v>
      </c>
      <c r="AC57" s="191" t="s">
        <v>598</v>
      </c>
      <c r="AD57" s="191" t="s">
        <v>599</v>
      </c>
      <c r="AE57" s="371"/>
      <c r="AF57" s="6"/>
    </row>
    <row r="58" spans="1:32" s="5" customFormat="1" ht="119.25" customHeight="1">
      <c r="A58" s="388"/>
      <c r="B58" s="390"/>
      <c r="C58" s="393"/>
      <c r="D58" s="393"/>
      <c r="E58" s="195" t="s">
        <v>243</v>
      </c>
      <c r="F58" s="215" t="s">
        <v>251</v>
      </c>
      <c r="G58" s="191" t="s">
        <v>457</v>
      </c>
      <c r="H58" s="191" t="s">
        <v>600</v>
      </c>
      <c r="I58" s="191" t="s">
        <v>601</v>
      </c>
      <c r="J58" s="191" t="s">
        <v>602</v>
      </c>
      <c r="K58" s="191" t="s">
        <v>261</v>
      </c>
      <c r="L58" s="191" t="s">
        <v>262</v>
      </c>
      <c r="M58" s="191">
        <v>2</v>
      </c>
      <c r="N58" s="191">
        <v>2</v>
      </c>
      <c r="O58" s="190">
        <f t="shared" si="18"/>
        <v>4</v>
      </c>
      <c r="P58" s="190" t="str">
        <f t="shared" si="2"/>
        <v>Bajo (B)</v>
      </c>
      <c r="Q58" s="190">
        <v>25</v>
      </c>
      <c r="R58" s="190">
        <f t="shared" si="17"/>
        <v>100</v>
      </c>
      <c r="S58" s="190" t="str">
        <f t="shared" si="16"/>
        <v>III</v>
      </c>
      <c r="T58" s="190" t="str">
        <f t="shared" si="1"/>
        <v>Mejorable</v>
      </c>
      <c r="U58" s="373"/>
      <c r="V58" s="375"/>
      <c r="W58" s="373"/>
      <c r="X58" s="192"/>
      <c r="Y58" s="191" t="s">
        <v>604</v>
      </c>
      <c r="Z58" s="191" t="s">
        <v>605</v>
      </c>
      <c r="AA58" s="191" t="s">
        <v>273</v>
      </c>
      <c r="AB58" s="191" t="s">
        <v>606</v>
      </c>
      <c r="AC58" s="191" t="s">
        <v>608</v>
      </c>
      <c r="AD58" s="191" t="s">
        <v>607</v>
      </c>
      <c r="AE58" s="371"/>
      <c r="AF58" s="6"/>
    </row>
    <row r="59" spans="1:32" ht="87" customHeight="1">
      <c r="A59" s="388"/>
      <c r="B59" s="390"/>
      <c r="C59" s="393"/>
      <c r="D59" s="393"/>
      <c r="E59" s="195" t="s">
        <v>243</v>
      </c>
      <c r="F59" s="215" t="s">
        <v>253</v>
      </c>
      <c r="G59" s="191" t="s">
        <v>296</v>
      </c>
      <c r="H59" s="191" t="s">
        <v>609</v>
      </c>
      <c r="I59" s="191" t="s">
        <v>610</v>
      </c>
      <c r="J59" s="191" t="s">
        <v>248</v>
      </c>
      <c r="K59" s="191" t="s">
        <v>611</v>
      </c>
      <c r="L59" s="191" t="s">
        <v>612</v>
      </c>
      <c r="M59" s="191">
        <v>2</v>
      </c>
      <c r="N59" s="191">
        <v>3</v>
      </c>
      <c r="O59" s="190">
        <f t="shared" si="18"/>
        <v>6</v>
      </c>
      <c r="P59" s="190" t="str">
        <f t="shared" si="2"/>
        <v>Medio (M)</v>
      </c>
      <c r="Q59" s="190">
        <v>10</v>
      </c>
      <c r="R59" s="190">
        <f t="shared" si="17"/>
        <v>60</v>
      </c>
      <c r="S59" s="190" t="str">
        <f t="shared" si="16"/>
        <v>III</v>
      </c>
      <c r="T59" s="190" t="str">
        <f t="shared" si="1"/>
        <v>Mejorable</v>
      </c>
      <c r="U59" s="373"/>
      <c r="V59" s="375"/>
      <c r="W59" s="373"/>
      <c r="X59" s="193"/>
      <c r="Y59" s="191" t="s">
        <v>613</v>
      </c>
      <c r="Z59" s="191" t="s">
        <v>614</v>
      </c>
      <c r="AA59" s="191" t="s">
        <v>273</v>
      </c>
      <c r="AB59" s="191" t="s">
        <v>615</v>
      </c>
      <c r="AC59" s="191" t="s">
        <v>616</v>
      </c>
      <c r="AD59" s="191" t="s">
        <v>617</v>
      </c>
      <c r="AE59" s="371"/>
    </row>
    <row r="60" spans="1:32" ht="87" customHeight="1">
      <c r="A60" s="388"/>
      <c r="B60" s="390"/>
      <c r="C60" s="393"/>
      <c r="D60" s="393"/>
      <c r="E60" s="195" t="s">
        <v>243</v>
      </c>
      <c r="F60" s="215" t="s">
        <v>359</v>
      </c>
      <c r="G60" s="191" t="s">
        <v>360</v>
      </c>
      <c r="H60" s="191" t="s">
        <v>618</v>
      </c>
      <c r="I60" s="191" t="s">
        <v>619</v>
      </c>
      <c r="J60" s="191" t="s">
        <v>248</v>
      </c>
      <c r="K60" s="191" t="s">
        <v>620</v>
      </c>
      <c r="L60" s="191" t="s">
        <v>621</v>
      </c>
      <c r="M60" s="191">
        <v>2</v>
      </c>
      <c r="N60" s="191">
        <v>2</v>
      </c>
      <c r="O60" s="190">
        <f t="shared" si="18"/>
        <v>4</v>
      </c>
      <c r="P60" s="190" t="str">
        <f t="shared" si="2"/>
        <v>Bajo (B)</v>
      </c>
      <c r="Q60" s="190">
        <v>10</v>
      </c>
      <c r="R60" s="190">
        <f t="shared" si="17"/>
        <v>40</v>
      </c>
      <c r="S60" s="190" t="str">
        <f t="shared" si="16"/>
        <v>III</v>
      </c>
      <c r="T60" s="190" t="str">
        <f t="shared" si="1"/>
        <v>Mejorable</v>
      </c>
      <c r="U60" s="373"/>
      <c r="V60" s="375"/>
      <c r="W60" s="373"/>
      <c r="X60" s="193"/>
      <c r="Y60" s="191" t="s">
        <v>622</v>
      </c>
      <c r="Z60" s="191" t="s">
        <v>623</v>
      </c>
      <c r="AA60" s="191" t="s">
        <v>624</v>
      </c>
      <c r="AB60" s="191" t="s">
        <v>625</v>
      </c>
      <c r="AC60" s="191" t="s">
        <v>626</v>
      </c>
      <c r="AD60" s="191" t="s">
        <v>627</v>
      </c>
      <c r="AE60" s="371"/>
    </row>
    <row r="61" spans="1:32" ht="87" customHeight="1" thickBot="1">
      <c r="A61" s="388"/>
      <c r="B61" s="391"/>
      <c r="C61" s="394"/>
      <c r="D61" s="394"/>
      <c r="E61" s="196" t="s">
        <v>243</v>
      </c>
      <c r="F61" s="216" t="s">
        <v>152</v>
      </c>
      <c r="G61" s="197" t="s">
        <v>369</v>
      </c>
      <c r="H61" s="197" t="s">
        <v>628</v>
      </c>
      <c r="I61" s="197" t="s">
        <v>629</v>
      </c>
      <c r="J61" s="197" t="s">
        <v>248</v>
      </c>
      <c r="K61" s="197" t="s">
        <v>248</v>
      </c>
      <c r="L61" s="197" t="s">
        <v>630</v>
      </c>
      <c r="M61" s="197">
        <v>2</v>
      </c>
      <c r="N61" s="197">
        <v>3</v>
      </c>
      <c r="O61" s="196">
        <f t="shared" si="18"/>
        <v>6</v>
      </c>
      <c r="P61" s="196" t="str">
        <f t="shared" si="2"/>
        <v>Medio (M)</v>
      </c>
      <c r="Q61" s="196">
        <v>10</v>
      </c>
      <c r="R61" s="196">
        <f t="shared" si="17"/>
        <v>60</v>
      </c>
      <c r="S61" s="196" t="str">
        <f t="shared" si="16"/>
        <v>III</v>
      </c>
      <c r="T61" s="196" t="str">
        <f t="shared" si="1"/>
        <v>Mejorable</v>
      </c>
      <c r="U61" s="373"/>
      <c r="V61" s="375"/>
      <c r="W61" s="373"/>
      <c r="X61" s="198"/>
      <c r="Y61" s="197" t="s">
        <v>631</v>
      </c>
      <c r="Z61" s="197" t="s">
        <v>632</v>
      </c>
      <c r="AA61" s="197" t="s">
        <v>273</v>
      </c>
      <c r="AB61" s="197" t="s">
        <v>273</v>
      </c>
      <c r="AC61" s="197" t="s">
        <v>633</v>
      </c>
      <c r="AD61" s="197" t="s">
        <v>636</v>
      </c>
      <c r="AE61" s="371"/>
    </row>
    <row r="62" spans="1:32" ht="106.5" customHeight="1">
      <c r="A62" s="376" t="s">
        <v>229</v>
      </c>
      <c r="B62" s="379" t="s">
        <v>325</v>
      </c>
      <c r="C62" s="379" t="s">
        <v>326</v>
      </c>
      <c r="D62" s="379" t="s">
        <v>327</v>
      </c>
      <c r="E62" s="217" t="s">
        <v>243</v>
      </c>
      <c r="F62" s="218" t="s">
        <v>244</v>
      </c>
      <c r="G62" s="219" t="s">
        <v>245</v>
      </c>
      <c r="H62" s="219" t="s">
        <v>246</v>
      </c>
      <c r="I62" s="219" t="s">
        <v>247</v>
      </c>
      <c r="J62" s="219" t="s">
        <v>248</v>
      </c>
      <c r="K62" s="219" t="s">
        <v>641</v>
      </c>
      <c r="L62" s="219" t="s">
        <v>260</v>
      </c>
      <c r="M62" s="220">
        <v>2</v>
      </c>
      <c r="N62" s="220">
        <v>2</v>
      </c>
      <c r="O62" s="217">
        <f t="shared" si="18"/>
        <v>4</v>
      </c>
      <c r="P62" s="217" t="str">
        <f t="shared" si="2"/>
        <v>Bajo (B)</v>
      </c>
      <c r="Q62" s="217">
        <v>25</v>
      </c>
      <c r="R62" s="217">
        <f t="shared" si="17"/>
        <v>100</v>
      </c>
      <c r="S62" s="217" t="str">
        <f t="shared" si="16"/>
        <v>III</v>
      </c>
      <c r="T62" s="217" t="str">
        <f t="shared" si="1"/>
        <v>Mejorable</v>
      </c>
      <c r="U62" s="382">
        <v>2</v>
      </c>
      <c r="V62" s="382">
        <v>0</v>
      </c>
      <c r="W62" s="221"/>
      <c r="X62" s="221"/>
      <c r="Y62" s="219" t="s">
        <v>268</v>
      </c>
      <c r="Z62" s="219" t="s">
        <v>269</v>
      </c>
      <c r="AA62" s="219" t="s">
        <v>273</v>
      </c>
      <c r="AB62" s="219" t="s">
        <v>273</v>
      </c>
      <c r="AC62" s="219" t="s">
        <v>273</v>
      </c>
      <c r="AD62" s="219" t="s">
        <v>304</v>
      </c>
      <c r="AE62" s="385" t="s">
        <v>640</v>
      </c>
    </row>
    <row r="63" spans="1:32" ht="87.75" customHeight="1">
      <c r="A63" s="377"/>
      <c r="B63" s="380"/>
      <c r="C63" s="380"/>
      <c r="D63" s="380"/>
      <c r="E63" s="222" t="s">
        <v>243</v>
      </c>
      <c r="F63" s="223" t="s">
        <v>328</v>
      </c>
      <c r="G63" s="224" t="s">
        <v>264</v>
      </c>
      <c r="H63" s="224" t="s">
        <v>297</v>
      </c>
      <c r="I63" s="224" t="s">
        <v>265</v>
      </c>
      <c r="J63" s="223" t="s">
        <v>329</v>
      </c>
      <c r="K63" s="223" t="s">
        <v>342</v>
      </c>
      <c r="L63" s="224" t="s">
        <v>343</v>
      </c>
      <c r="M63" s="225">
        <v>2</v>
      </c>
      <c r="N63" s="225">
        <v>3</v>
      </c>
      <c r="O63" s="222">
        <f t="shared" si="18"/>
        <v>6</v>
      </c>
      <c r="P63" s="222" t="str">
        <f t="shared" si="2"/>
        <v>Medio (M)</v>
      </c>
      <c r="Q63" s="222">
        <v>25</v>
      </c>
      <c r="R63" s="222">
        <f t="shared" si="17"/>
        <v>150</v>
      </c>
      <c r="S63" s="222" t="str">
        <f t="shared" si="16"/>
        <v>II</v>
      </c>
      <c r="T63" s="222" t="str">
        <f t="shared" si="1"/>
        <v>No Aceptable o Aceptable con control especifico</v>
      </c>
      <c r="U63" s="383"/>
      <c r="V63" s="383"/>
      <c r="W63" s="226"/>
      <c r="X63" s="226"/>
      <c r="Y63" s="224" t="s">
        <v>344</v>
      </c>
      <c r="Z63" s="224" t="s">
        <v>345</v>
      </c>
      <c r="AA63" s="224" t="s">
        <v>346</v>
      </c>
      <c r="AB63" s="224" t="s">
        <v>347</v>
      </c>
      <c r="AC63" s="224" t="s">
        <v>348</v>
      </c>
      <c r="AD63" s="224" t="s">
        <v>349</v>
      </c>
      <c r="AE63" s="386"/>
    </row>
    <row r="64" spans="1:32" ht="108.75" customHeight="1">
      <c r="A64" s="377"/>
      <c r="B64" s="380"/>
      <c r="C64" s="380"/>
      <c r="D64" s="380"/>
      <c r="E64" s="222" t="s">
        <v>243</v>
      </c>
      <c r="F64" s="223" t="s">
        <v>328</v>
      </c>
      <c r="G64" s="224" t="s">
        <v>330</v>
      </c>
      <c r="H64" s="224" t="s">
        <v>331</v>
      </c>
      <c r="I64" s="224" t="s">
        <v>332</v>
      </c>
      <c r="J64" s="224" t="s">
        <v>333</v>
      </c>
      <c r="K64" s="224" t="s">
        <v>334</v>
      </c>
      <c r="L64" s="224" t="s">
        <v>335</v>
      </c>
      <c r="M64" s="225">
        <v>2</v>
      </c>
      <c r="N64" s="225">
        <v>3</v>
      </c>
      <c r="O64" s="222">
        <f t="shared" si="18"/>
        <v>6</v>
      </c>
      <c r="P64" s="222" t="str">
        <f t="shared" si="2"/>
        <v>Medio (M)</v>
      </c>
      <c r="Q64" s="222">
        <v>25</v>
      </c>
      <c r="R64" s="222">
        <f t="shared" si="17"/>
        <v>150</v>
      </c>
      <c r="S64" s="222" t="str">
        <f t="shared" si="16"/>
        <v>II</v>
      </c>
      <c r="T64" s="222" t="str">
        <f t="shared" si="1"/>
        <v>No Aceptable o Aceptable con control especifico</v>
      </c>
      <c r="U64" s="383"/>
      <c r="V64" s="383"/>
      <c r="W64" s="226"/>
      <c r="X64" s="226"/>
      <c r="Y64" s="224" t="s">
        <v>336</v>
      </c>
      <c r="Z64" s="224" t="s">
        <v>337</v>
      </c>
      <c r="AA64" s="224" t="s">
        <v>338</v>
      </c>
      <c r="AB64" s="224" t="s">
        <v>339</v>
      </c>
      <c r="AC64" s="224" t="s">
        <v>340</v>
      </c>
      <c r="AD64" s="224" t="s">
        <v>341</v>
      </c>
      <c r="AE64" s="386"/>
    </row>
    <row r="65" spans="1:32" ht="108.75" customHeight="1">
      <c r="A65" s="377"/>
      <c r="B65" s="380"/>
      <c r="C65" s="380"/>
      <c r="D65" s="380"/>
      <c r="E65" s="222" t="s">
        <v>243</v>
      </c>
      <c r="F65" s="223" t="s">
        <v>253</v>
      </c>
      <c r="G65" s="224" t="s">
        <v>642</v>
      </c>
      <c r="H65" s="224" t="s">
        <v>643</v>
      </c>
      <c r="I65" s="224" t="s">
        <v>644</v>
      </c>
      <c r="J65" s="224" t="s">
        <v>248</v>
      </c>
      <c r="K65" s="224" t="s">
        <v>248</v>
      </c>
      <c r="L65" s="224" t="s">
        <v>487</v>
      </c>
      <c r="M65" s="225">
        <v>6</v>
      </c>
      <c r="N65" s="225">
        <v>3</v>
      </c>
      <c r="O65" s="222">
        <f t="shared" si="18"/>
        <v>18</v>
      </c>
      <c r="P65" s="222" t="str">
        <f t="shared" si="2"/>
        <v>Alto (A)</v>
      </c>
      <c r="Q65" s="222">
        <v>60</v>
      </c>
      <c r="R65" s="222">
        <f t="shared" si="17"/>
        <v>1080</v>
      </c>
      <c r="S65" s="222" t="str">
        <f t="shared" si="16"/>
        <v>I</v>
      </c>
      <c r="T65" s="222" t="str">
        <f t="shared" si="1"/>
        <v>No Aceptable</v>
      </c>
      <c r="U65" s="383"/>
      <c r="V65" s="383"/>
      <c r="W65" s="226"/>
      <c r="X65" s="226"/>
      <c r="Y65" s="224" t="s">
        <v>645</v>
      </c>
      <c r="Z65" s="224" t="s">
        <v>646</v>
      </c>
      <c r="AA65" s="224" t="s">
        <v>476</v>
      </c>
      <c r="AB65" s="224" t="s">
        <v>477</v>
      </c>
      <c r="AC65" s="224" t="s">
        <v>477</v>
      </c>
      <c r="AD65" s="224" t="s">
        <v>477</v>
      </c>
      <c r="AE65" s="386"/>
    </row>
    <row r="66" spans="1:32" ht="56.25" customHeight="1">
      <c r="A66" s="377"/>
      <c r="B66" s="380"/>
      <c r="C66" s="380"/>
      <c r="D66" s="380"/>
      <c r="E66" s="222" t="s">
        <v>243</v>
      </c>
      <c r="F66" s="223" t="s">
        <v>350</v>
      </c>
      <c r="G66" s="224" t="s">
        <v>351</v>
      </c>
      <c r="H66" s="224" t="s">
        <v>353</v>
      </c>
      <c r="I66" s="224" t="s">
        <v>352</v>
      </c>
      <c r="J66" s="224" t="s">
        <v>248</v>
      </c>
      <c r="K66" s="224" t="s">
        <v>354</v>
      </c>
      <c r="L66" s="224" t="s">
        <v>355</v>
      </c>
      <c r="M66" s="225">
        <v>6</v>
      </c>
      <c r="N66" s="225">
        <v>3</v>
      </c>
      <c r="O66" s="222">
        <f t="shared" si="18"/>
        <v>18</v>
      </c>
      <c r="P66" s="222" t="str">
        <f t="shared" si="2"/>
        <v>Alto (A)</v>
      </c>
      <c r="Q66" s="222">
        <v>60</v>
      </c>
      <c r="R66" s="222">
        <f t="shared" si="17"/>
        <v>1080</v>
      </c>
      <c r="S66" s="222" t="str">
        <f t="shared" si="16"/>
        <v>I</v>
      </c>
      <c r="T66" s="222" t="str">
        <f t="shared" si="1"/>
        <v>No Aceptable</v>
      </c>
      <c r="U66" s="383"/>
      <c r="V66" s="383"/>
      <c r="W66" s="226"/>
      <c r="X66" s="226"/>
      <c r="Y66" s="224" t="s">
        <v>649</v>
      </c>
      <c r="Z66" s="224" t="s">
        <v>356</v>
      </c>
      <c r="AA66" s="224" t="s">
        <v>273</v>
      </c>
      <c r="AB66" s="224" t="s">
        <v>273</v>
      </c>
      <c r="AC66" s="224" t="s">
        <v>357</v>
      </c>
      <c r="AD66" s="224" t="s">
        <v>358</v>
      </c>
      <c r="AE66" s="386"/>
    </row>
    <row r="67" spans="1:32" ht="133.5" customHeight="1" thickBot="1">
      <c r="A67" s="378"/>
      <c r="B67" s="381"/>
      <c r="C67" s="381"/>
      <c r="D67" s="381"/>
      <c r="E67" s="227" t="s">
        <v>473</v>
      </c>
      <c r="F67" s="228" t="s">
        <v>253</v>
      </c>
      <c r="G67" s="229" t="s">
        <v>480</v>
      </c>
      <c r="H67" s="229" t="s">
        <v>648</v>
      </c>
      <c r="I67" s="229" t="s">
        <v>647</v>
      </c>
      <c r="J67" s="229" t="s">
        <v>248</v>
      </c>
      <c r="K67" s="229" t="s">
        <v>248</v>
      </c>
      <c r="L67" s="229" t="s">
        <v>248</v>
      </c>
      <c r="M67" s="230">
        <v>6</v>
      </c>
      <c r="N67" s="230">
        <v>3</v>
      </c>
      <c r="O67" s="227">
        <f t="shared" si="18"/>
        <v>18</v>
      </c>
      <c r="P67" s="227" t="str">
        <f t="shared" si="2"/>
        <v>Alto (A)</v>
      </c>
      <c r="Q67" s="227">
        <v>60</v>
      </c>
      <c r="R67" s="227">
        <f t="shared" si="17"/>
        <v>1080</v>
      </c>
      <c r="S67" s="227" t="str">
        <f t="shared" si="16"/>
        <v>I</v>
      </c>
      <c r="T67" s="227" t="str">
        <f t="shared" si="1"/>
        <v>No Aceptable</v>
      </c>
      <c r="U67" s="384"/>
      <c r="V67" s="384"/>
      <c r="W67" s="231"/>
      <c r="X67" s="231"/>
      <c r="Y67" s="229" t="s">
        <v>650</v>
      </c>
      <c r="Z67" s="229" t="s">
        <v>651</v>
      </c>
      <c r="AA67" s="229" t="s">
        <v>476</v>
      </c>
      <c r="AB67" s="232" t="s">
        <v>477</v>
      </c>
      <c r="AC67" s="232" t="s">
        <v>477</v>
      </c>
      <c r="AD67" s="232" t="s">
        <v>477</v>
      </c>
      <c r="AE67" s="386"/>
    </row>
    <row r="68" spans="1:32" ht="143.25" customHeight="1">
      <c r="A68" s="356" t="s">
        <v>229</v>
      </c>
      <c r="B68" s="359" t="s">
        <v>442</v>
      </c>
      <c r="C68" s="362" t="s">
        <v>652</v>
      </c>
      <c r="D68" s="362" t="s">
        <v>653</v>
      </c>
      <c r="E68" s="233" t="s">
        <v>243</v>
      </c>
      <c r="F68" s="234" t="s">
        <v>244</v>
      </c>
      <c r="G68" s="235" t="s">
        <v>654</v>
      </c>
      <c r="H68" s="235" t="s">
        <v>655</v>
      </c>
      <c r="I68" s="236" t="s">
        <v>656</v>
      </c>
      <c r="J68" s="235" t="s">
        <v>657</v>
      </c>
      <c r="K68" s="234" t="s">
        <v>248</v>
      </c>
      <c r="L68" s="234" t="s">
        <v>487</v>
      </c>
      <c r="M68" s="237">
        <v>2</v>
      </c>
      <c r="N68" s="237">
        <v>3</v>
      </c>
      <c r="O68" s="238">
        <f t="shared" si="18"/>
        <v>6</v>
      </c>
      <c r="P68" s="238" t="str">
        <f t="shared" si="2"/>
        <v>Medio (M)</v>
      </c>
      <c r="Q68" s="238">
        <v>25</v>
      </c>
      <c r="R68" s="238">
        <f t="shared" si="17"/>
        <v>150</v>
      </c>
      <c r="S68" s="238" t="str">
        <f t="shared" si="16"/>
        <v>II</v>
      </c>
      <c r="T68" s="238" t="str">
        <f t="shared" si="1"/>
        <v>No Aceptable o Aceptable con control especifico</v>
      </c>
      <c r="U68" s="359">
        <v>4</v>
      </c>
      <c r="V68" s="359">
        <v>0</v>
      </c>
      <c r="W68" s="239"/>
      <c r="X68" s="239"/>
      <c r="Y68" s="235" t="s">
        <v>660</v>
      </c>
      <c r="Z68" s="240" t="s">
        <v>658</v>
      </c>
      <c r="AA68" s="234" t="s">
        <v>273</v>
      </c>
      <c r="AB68" s="234" t="s">
        <v>273</v>
      </c>
      <c r="AC68" s="240" t="s">
        <v>659</v>
      </c>
      <c r="AD68" s="240" t="s">
        <v>661</v>
      </c>
      <c r="AE68" s="365" t="s">
        <v>662</v>
      </c>
    </row>
    <row r="69" spans="1:32" ht="76.5" customHeight="1">
      <c r="A69" s="357"/>
      <c r="B69" s="360"/>
      <c r="C69" s="363"/>
      <c r="D69" s="363"/>
      <c r="E69" s="241" t="s">
        <v>243</v>
      </c>
      <c r="F69" s="242" t="s">
        <v>663</v>
      </c>
      <c r="G69" s="242" t="s">
        <v>484</v>
      </c>
      <c r="H69" s="243" t="s">
        <v>664</v>
      </c>
      <c r="I69" s="244" t="s">
        <v>665</v>
      </c>
      <c r="J69" s="242" t="s">
        <v>248</v>
      </c>
      <c r="K69" s="242" t="s">
        <v>248</v>
      </c>
      <c r="L69" s="242" t="s">
        <v>248</v>
      </c>
      <c r="M69" s="245">
        <v>2</v>
      </c>
      <c r="N69" s="245">
        <v>3</v>
      </c>
      <c r="O69" s="246">
        <f t="shared" ref="O69:O75" si="24">+M69*N69</f>
        <v>6</v>
      </c>
      <c r="P69" s="246" t="str">
        <f t="shared" ref="P69:P75" si="25">+IF(O69&gt;=24,"Muy Alto (MA)",IF(O69&gt;=10,"Alto (A)",IF(O69&gt;=6,"Medio (M)",IF(O69&gt;=2,"Bajo (B)"))))</f>
        <v>Medio (M)</v>
      </c>
      <c r="Q69" s="246">
        <v>10</v>
      </c>
      <c r="R69" s="246">
        <f t="shared" ref="R69:R75" si="26">+O69*Q69</f>
        <v>60</v>
      </c>
      <c r="S69" s="246" t="str">
        <f t="shared" ref="S69:S75" si="27">IF(R69&lt;=20,"IV",IF(R69&gt;=600,"I",IF(R69&gt;=150,"II",IF(R69&gt;=40,"III",IF(R69&gt;=20,"IV")*IF(R69&lt;=20,"IV")))))</f>
        <v>III</v>
      </c>
      <c r="T69" s="246" t="str">
        <f t="shared" ref="T69:T75" si="28">+IF(S69="I","No Aceptable",IF(S69="II","No Aceptable o Aceptable con control especifico",IF(S69="III","Mejorable",IF(S69="IV","Aceptable"))))</f>
        <v>Mejorable</v>
      </c>
      <c r="U69" s="368"/>
      <c r="V69" s="368"/>
      <c r="W69" s="247"/>
      <c r="X69" s="247"/>
      <c r="Y69" s="243" t="s">
        <v>666</v>
      </c>
      <c r="Z69" s="244" t="s">
        <v>667</v>
      </c>
      <c r="AA69" s="242" t="s">
        <v>273</v>
      </c>
      <c r="AB69" s="242" t="s">
        <v>273</v>
      </c>
      <c r="AC69" s="244" t="s">
        <v>273</v>
      </c>
      <c r="AD69" s="244" t="s">
        <v>668</v>
      </c>
      <c r="AE69" s="366"/>
    </row>
    <row r="70" spans="1:32" ht="24" customHeight="1">
      <c r="A70" s="357"/>
      <c r="B70" s="360"/>
      <c r="C70" s="363"/>
      <c r="D70" s="363"/>
      <c r="E70" s="241" t="s">
        <v>243</v>
      </c>
      <c r="F70" s="242" t="s">
        <v>251</v>
      </c>
      <c r="G70" s="242" t="s">
        <v>457</v>
      </c>
      <c r="H70" s="243" t="s">
        <v>669</v>
      </c>
      <c r="I70" s="244" t="s">
        <v>670</v>
      </c>
      <c r="J70" s="242" t="s">
        <v>248</v>
      </c>
      <c r="K70" s="242" t="s">
        <v>248</v>
      </c>
      <c r="L70" s="242" t="s">
        <v>671</v>
      </c>
      <c r="M70" s="245">
        <v>2</v>
      </c>
      <c r="N70" s="245">
        <v>3</v>
      </c>
      <c r="O70" s="246">
        <f t="shared" si="24"/>
        <v>6</v>
      </c>
      <c r="P70" s="246" t="str">
        <f t="shared" si="25"/>
        <v>Medio (M)</v>
      </c>
      <c r="Q70" s="246">
        <v>25</v>
      </c>
      <c r="R70" s="246">
        <f t="shared" si="26"/>
        <v>150</v>
      </c>
      <c r="S70" s="246" t="str">
        <f t="shared" si="27"/>
        <v>II</v>
      </c>
      <c r="T70" s="246" t="str">
        <f t="shared" si="28"/>
        <v>No Aceptable o Aceptable con control especifico</v>
      </c>
      <c r="U70" s="368"/>
      <c r="V70" s="368"/>
      <c r="W70" s="248"/>
      <c r="X70" s="248"/>
      <c r="Y70" s="243" t="s">
        <v>672</v>
      </c>
      <c r="Z70" s="244" t="s">
        <v>678</v>
      </c>
      <c r="AA70" s="242" t="s">
        <v>273</v>
      </c>
      <c r="AB70" s="242" t="s">
        <v>273</v>
      </c>
      <c r="AC70" s="244" t="s">
        <v>273</v>
      </c>
      <c r="AD70" s="244" t="s">
        <v>673</v>
      </c>
      <c r="AE70" s="366"/>
      <c r="AF70" s="4"/>
    </row>
    <row r="71" spans="1:32" ht="95.25" customHeight="1">
      <c r="A71" s="357"/>
      <c r="B71" s="360"/>
      <c r="C71" s="363"/>
      <c r="D71" s="363"/>
      <c r="E71" s="241" t="s">
        <v>243</v>
      </c>
      <c r="F71" s="244" t="s">
        <v>253</v>
      </c>
      <c r="G71" s="242" t="s">
        <v>674</v>
      </c>
      <c r="H71" s="243" t="s">
        <v>690</v>
      </c>
      <c r="I71" s="244" t="s">
        <v>675</v>
      </c>
      <c r="J71" s="242" t="s">
        <v>248</v>
      </c>
      <c r="K71" s="242" t="s">
        <v>248</v>
      </c>
      <c r="L71" s="244" t="s">
        <v>676</v>
      </c>
      <c r="M71" s="245">
        <v>2</v>
      </c>
      <c r="N71" s="245">
        <v>3</v>
      </c>
      <c r="O71" s="246">
        <f t="shared" si="24"/>
        <v>6</v>
      </c>
      <c r="P71" s="246" t="str">
        <f t="shared" si="25"/>
        <v>Medio (M)</v>
      </c>
      <c r="Q71" s="246">
        <v>25</v>
      </c>
      <c r="R71" s="246">
        <f t="shared" si="26"/>
        <v>150</v>
      </c>
      <c r="S71" s="246" t="str">
        <f t="shared" si="27"/>
        <v>II</v>
      </c>
      <c r="T71" s="246" t="str">
        <f t="shared" si="28"/>
        <v>No Aceptable o Aceptable con control especifico</v>
      </c>
      <c r="U71" s="368"/>
      <c r="V71" s="368"/>
      <c r="W71" s="247"/>
      <c r="X71" s="247"/>
      <c r="Y71" s="243" t="s">
        <v>677</v>
      </c>
      <c r="Z71" s="244" t="s">
        <v>679</v>
      </c>
      <c r="AA71" s="242" t="s">
        <v>273</v>
      </c>
      <c r="AB71" s="242" t="s">
        <v>273</v>
      </c>
      <c r="AC71" s="244" t="s">
        <v>273</v>
      </c>
      <c r="AD71" s="244" t="s">
        <v>680</v>
      </c>
      <c r="AE71" s="366"/>
      <c r="AF71" s="4"/>
    </row>
    <row r="72" spans="1:32" ht="92.25" customHeight="1">
      <c r="A72" s="358"/>
      <c r="B72" s="361"/>
      <c r="C72" s="364"/>
      <c r="D72" s="364"/>
      <c r="E72" s="249" t="s">
        <v>243</v>
      </c>
      <c r="F72" s="250" t="s">
        <v>253</v>
      </c>
      <c r="G72" s="250" t="s">
        <v>681</v>
      </c>
      <c r="H72" s="251" t="s">
        <v>691</v>
      </c>
      <c r="I72" s="250" t="s">
        <v>682</v>
      </c>
      <c r="J72" s="250" t="s">
        <v>683</v>
      </c>
      <c r="K72" s="250" t="s">
        <v>684</v>
      </c>
      <c r="L72" s="250" t="s">
        <v>685</v>
      </c>
      <c r="M72" s="252">
        <v>2</v>
      </c>
      <c r="N72" s="252">
        <v>3</v>
      </c>
      <c r="O72" s="253">
        <f t="shared" si="24"/>
        <v>6</v>
      </c>
      <c r="P72" s="253" t="str">
        <f t="shared" si="25"/>
        <v>Medio (M)</v>
      </c>
      <c r="Q72" s="253">
        <v>25</v>
      </c>
      <c r="R72" s="253">
        <f t="shared" si="26"/>
        <v>150</v>
      </c>
      <c r="S72" s="253" t="str">
        <f t="shared" si="27"/>
        <v>II</v>
      </c>
      <c r="T72" s="253" t="str">
        <f t="shared" si="28"/>
        <v>No Aceptable o Aceptable con control especifico</v>
      </c>
      <c r="U72" s="369"/>
      <c r="V72" s="369"/>
      <c r="W72" s="254"/>
      <c r="X72" s="254"/>
      <c r="Y72" s="251" t="s">
        <v>686</v>
      </c>
      <c r="Z72" s="250" t="s">
        <v>687</v>
      </c>
      <c r="AA72" s="255" t="s">
        <v>273</v>
      </c>
      <c r="AB72" s="255" t="s">
        <v>273</v>
      </c>
      <c r="AC72" s="250" t="s">
        <v>689</v>
      </c>
      <c r="AD72" s="250" t="s">
        <v>688</v>
      </c>
      <c r="AE72" s="367"/>
      <c r="AF72" s="4"/>
    </row>
    <row r="73" spans="1:32" ht="129" customHeight="1">
      <c r="A73" s="261" t="s">
        <v>229</v>
      </c>
      <c r="B73" s="261" t="s">
        <v>692</v>
      </c>
      <c r="C73" s="265" t="s">
        <v>693</v>
      </c>
      <c r="D73" s="265" t="s">
        <v>694</v>
      </c>
      <c r="E73" s="256" t="s">
        <v>243</v>
      </c>
      <c r="F73" s="257" t="s">
        <v>328</v>
      </c>
      <c r="G73" s="257" t="s">
        <v>264</v>
      </c>
      <c r="H73" s="176" t="s">
        <v>695</v>
      </c>
      <c r="I73" s="257" t="s">
        <v>696</v>
      </c>
      <c r="J73" s="257" t="s">
        <v>697</v>
      </c>
      <c r="K73" s="257" t="s">
        <v>698</v>
      </c>
      <c r="L73" s="257" t="s">
        <v>709</v>
      </c>
      <c r="M73" s="258">
        <v>2</v>
      </c>
      <c r="N73" s="258">
        <v>2</v>
      </c>
      <c r="O73" s="175">
        <f t="shared" si="24"/>
        <v>4</v>
      </c>
      <c r="P73" s="175" t="str">
        <f>+IF(O73&gt;=24,"Muy Alto (MA)",IF(O73&gt;=10,"Alto (A)",IF(O73&gt;=6,"Medio (M)",IF(O73&gt;=2,"Bajo (B)"))))</f>
        <v>Bajo (B)</v>
      </c>
      <c r="Q73" s="175">
        <v>25</v>
      </c>
      <c r="R73" s="175">
        <f>+O73*Q73</f>
        <v>100</v>
      </c>
      <c r="S73" s="175" t="str">
        <f t="shared" si="27"/>
        <v>III</v>
      </c>
      <c r="T73" s="175" t="str">
        <f t="shared" si="28"/>
        <v>Mejorable</v>
      </c>
      <c r="U73" s="260">
        <v>3</v>
      </c>
      <c r="V73" s="260">
        <v>2</v>
      </c>
      <c r="W73" s="260">
        <v>0</v>
      </c>
      <c r="X73" s="260">
        <v>5</v>
      </c>
      <c r="Y73" s="176" t="s">
        <v>701</v>
      </c>
      <c r="Z73" s="257" t="s">
        <v>699</v>
      </c>
      <c r="AA73" s="257" t="s">
        <v>700</v>
      </c>
      <c r="AB73" s="259" t="s">
        <v>273</v>
      </c>
      <c r="AC73" s="257" t="s">
        <v>702</v>
      </c>
      <c r="AD73" s="257" t="s">
        <v>716</v>
      </c>
      <c r="AE73" s="262" t="s">
        <v>273</v>
      </c>
      <c r="AF73" s="4"/>
    </row>
    <row r="74" spans="1:32" ht="140.25" customHeight="1">
      <c r="A74" s="261"/>
      <c r="B74" s="261"/>
      <c r="C74" s="265"/>
      <c r="D74" s="266"/>
      <c r="E74" s="256" t="s">
        <v>243</v>
      </c>
      <c r="F74" s="257" t="s">
        <v>703</v>
      </c>
      <c r="G74" s="257" t="s">
        <v>704</v>
      </c>
      <c r="H74" s="176" t="s">
        <v>705</v>
      </c>
      <c r="I74" s="257" t="s">
        <v>706</v>
      </c>
      <c r="J74" s="257" t="s">
        <v>707</v>
      </c>
      <c r="K74" s="257" t="s">
        <v>708</v>
      </c>
      <c r="L74" s="257" t="s">
        <v>710</v>
      </c>
      <c r="M74" s="258">
        <v>2</v>
      </c>
      <c r="N74" s="258">
        <v>2</v>
      </c>
      <c r="O74" s="175">
        <f t="shared" si="24"/>
        <v>4</v>
      </c>
      <c r="P74" s="175" t="str">
        <f t="shared" si="25"/>
        <v>Bajo (B)</v>
      </c>
      <c r="Q74" s="175">
        <v>25</v>
      </c>
      <c r="R74" s="175">
        <f t="shared" si="26"/>
        <v>100</v>
      </c>
      <c r="S74" s="175" t="str">
        <f t="shared" si="27"/>
        <v>III</v>
      </c>
      <c r="T74" s="175" t="str">
        <f t="shared" si="28"/>
        <v>Mejorable</v>
      </c>
      <c r="U74" s="260"/>
      <c r="V74" s="260"/>
      <c r="W74" s="260"/>
      <c r="X74" s="260"/>
      <c r="Y74" s="176" t="s">
        <v>711</v>
      </c>
      <c r="Z74" s="257" t="s">
        <v>712</v>
      </c>
      <c r="AA74" s="257" t="s">
        <v>713</v>
      </c>
      <c r="AB74" s="259" t="s">
        <v>273</v>
      </c>
      <c r="AC74" s="257" t="s">
        <v>714</v>
      </c>
      <c r="AD74" s="257" t="s">
        <v>715</v>
      </c>
      <c r="AE74" s="263"/>
      <c r="AF74" s="4"/>
    </row>
    <row r="75" spans="1:32" ht="156" customHeight="1">
      <c r="A75" s="261"/>
      <c r="B75" s="261"/>
      <c r="C75" s="265"/>
      <c r="D75" s="266"/>
      <c r="E75" s="256" t="s">
        <v>243</v>
      </c>
      <c r="F75" s="257" t="s">
        <v>717</v>
      </c>
      <c r="G75" s="257" t="s">
        <v>369</v>
      </c>
      <c r="H75" s="176" t="s">
        <v>718</v>
      </c>
      <c r="I75" s="257" t="s">
        <v>719</v>
      </c>
      <c r="J75" s="257" t="s">
        <v>722</v>
      </c>
      <c r="K75" s="257" t="s">
        <v>723</v>
      </c>
      <c r="L75" s="257" t="s">
        <v>724</v>
      </c>
      <c r="M75" s="258">
        <v>2</v>
      </c>
      <c r="N75" s="258">
        <v>2</v>
      </c>
      <c r="O75" s="175">
        <f t="shared" si="24"/>
        <v>4</v>
      </c>
      <c r="P75" s="175" t="str">
        <f t="shared" si="25"/>
        <v>Bajo (B)</v>
      </c>
      <c r="Q75" s="175">
        <v>25</v>
      </c>
      <c r="R75" s="175">
        <f t="shared" si="26"/>
        <v>100</v>
      </c>
      <c r="S75" s="175" t="str">
        <f t="shared" si="27"/>
        <v>III</v>
      </c>
      <c r="T75" s="175" t="str">
        <f t="shared" si="28"/>
        <v>Mejorable</v>
      </c>
      <c r="U75" s="260"/>
      <c r="V75" s="260"/>
      <c r="W75" s="260"/>
      <c r="X75" s="260"/>
      <c r="Y75" s="176" t="s">
        <v>720</v>
      </c>
      <c r="Z75" s="257" t="s">
        <v>721</v>
      </c>
      <c r="AA75" s="257" t="s">
        <v>273</v>
      </c>
      <c r="AB75" s="259" t="s">
        <v>273</v>
      </c>
      <c r="AC75" s="257" t="s">
        <v>725</v>
      </c>
      <c r="AD75" s="257" t="s">
        <v>726</v>
      </c>
      <c r="AE75" s="264"/>
      <c r="AF75" s="4"/>
    </row>
    <row r="76" spans="1:32" ht="24" customHeight="1">
      <c r="AE76" s="4"/>
      <c r="AF76" s="4"/>
    </row>
    <row r="77" spans="1:32" ht="24" customHeight="1">
      <c r="AE77" s="4"/>
      <c r="AF77" s="4"/>
    </row>
    <row r="78" spans="1:32" ht="24" customHeight="1">
      <c r="AE78" s="4"/>
      <c r="AF78" s="4"/>
    </row>
    <row r="79" spans="1:32" ht="24" customHeight="1">
      <c r="A79" s="4"/>
      <c r="B79" s="4"/>
      <c r="C79" s="4"/>
      <c r="D79" s="4"/>
      <c r="E79" s="4"/>
      <c r="F79" s="4"/>
      <c r="G79" s="4"/>
      <c r="H79" s="4"/>
      <c r="I79" s="4"/>
      <c r="J79" s="4"/>
      <c r="K79" s="4"/>
      <c r="L79" s="4"/>
      <c r="M79" s="4"/>
      <c r="N79" s="4"/>
      <c r="O79" s="4"/>
      <c r="P79" s="4"/>
      <c r="Q79" s="4"/>
      <c r="R79" s="4"/>
      <c r="S79" s="4"/>
      <c r="T79" s="4"/>
      <c r="U79" s="4"/>
      <c r="V79" s="4"/>
      <c r="W79" s="4"/>
      <c r="X79" s="4"/>
      <c r="Y79" s="4"/>
      <c r="Z79" s="4"/>
      <c r="AA79" s="4"/>
      <c r="AB79" s="4"/>
      <c r="AC79" s="4"/>
      <c r="AD79" s="4"/>
      <c r="AE79" s="4"/>
      <c r="AF79" s="4"/>
    </row>
  </sheetData>
  <mergeCells count="108">
    <mergeCell ref="A68:A72"/>
    <mergeCell ref="B68:B72"/>
    <mergeCell ref="C68:C72"/>
    <mergeCell ref="D68:D72"/>
    <mergeCell ref="AE68:AE72"/>
    <mergeCell ref="U68:U72"/>
    <mergeCell ref="V68:V72"/>
    <mergeCell ref="AE53:AE61"/>
    <mergeCell ref="W53:W61"/>
    <mergeCell ref="U53:U61"/>
    <mergeCell ref="V53:V61"/>
    <mergeCell ref="A62:A67"/>
    <mergeCell ref="B62:B67"/>
    <mergeCell ref="C62:C67"/>
    <mergeCell ref="D62:D67"/>
    <mergeCell ref="U62:U67"/>
    <mergeCell ref="V62:V67"/>
    <mergeCell ref="AE62:AE67"/>
    <mergeCell ref="A53:A61"/>
    <mergeCell ref="B53:B61"/>
    <mergeCell ref="C53:C61"/>
    <mergeCell ref="D53:D61"/>
    <mergeCell ref="L7:L8"/>
    <mergeCell ref="A6:A8"/>
    <mergeCell ref="B6:B8"/>
    <mergeCell ref="V41:V46"/>
    <mergeCell ref="AE41:AE46"/>
    <mergeCell ref="A47:A52"/>
    <mergeCell ref="B47:B52"/>
    <mergeCell ref="C47:C52"/>
    <mergeCell ref="D47:D52"/>
    <mergeCell ref="AE47:AE52"/>
    <mergeCell ref="W47:W52"/>
    <mergeCell ref="A41:A46"/>
    <mergeCell ref="B41:B46"/>
    <mergeCell ref="C41:C46"/>
    <mergeCell ref="D41:D46"/>
    <mergeCell ref="V47:V50"/>
    <mergeCell ref="U47:U50"/>
    <mergeCell ref="U41:U46"/>
    <mergeCell ref="F6:H6"/>
    <mergeCell ref="I6:I8"/>
    <mergeCell ref="J6:L6"/>
    <mergeCell ref="AE30:AE40"/>
    <mergeCell ref="V30:V38"/>
    <mergeCell ref="A9:A20"/>
    <mergeCell ref="B9:B20"/>
    <mergeCell ref="C9:C20"/>
    <mergeCell ref="D9:D20"/>
    <mergeCell ref="G7:G8"/>
    <mergeCell ref="AE7:AE8"/>
    <mergeCell ref="O7:O8"/>
    <mergeCell ref="AE21:AE27"/>
    <mergeCell ref="R7:R8"/>
    <mergeCell ref="S7:S8"/>
    <mergeCell ref="P7:P8"/>
    <mergeCell ref="Q7:Q8"/>
    <mergeCell ref="U9:U20"/>
    <mergeCell ref="V9:V20"/>
    <mergeCell ref="AE9:AE20"/>
    <mergeCell ref="X9:X20"/>
    <mergeCell ref="AB7:AB8"/>
    <mergeCell ref="AC7:AC8"/>
    <mergeCell ref="AD7:AD8"/>
    <mergeCell ref="G1:AC1"/>
    <mergeCell ref="A4:AE4"/>
    <mergeCell ref="A5:AE5"/>
    <mergeCell ref="T7:T8"/>
    <mergeCell ref="U7:X7"/>
    <mergeCell ref="Y7:Y8"/>
    <mergeCell ref="Z7:Z8"/>
    <mergeCell ref="AA7:AA8"/>
    <mergeCell ref="M6:S6"/>
    <mergeCell ref="U6:Z6"/>
    <mergeCell ref="AA6:AE6"/>
    <mergeCell ref="F7:F8"/>
    <mergeCell ref="AD1:AE1"/>
    <mergeCell ref="A1:B1"/>
    <mergeCell ref="A2:AE2"/>
    <mergeCell ref="A3:AE3"/>
    <mergeCell ref="M7:M8"/>
    <mergeCell ref="N7:N8"/>
    <mergeCell ref="K7:K8"/>
    <mergeCell ref="C6:C8"/>
    <mergeCell ref="D6:D8"/>
    <mergeCell ref="E6:E8"/>
    <mergeCell ref="H7:H8"/>
    <mergeCell ref="J7:J8"/>
    <mergeCell ref="A21:A29"/>
    <mergeCell ref="B21:B29"/>
    <mergeCell ref="C21:C29"/>
    <mergeCell ref="D21:D29"/>
    <mergeCell ref="C30:C40"/>
    <mergeCell ref="D30:D40"/>
    <mergeCell ref="B30:B40"/>
    <mergeCell ref="A30:A40"/>
    <mergeCell ref="W30:W40"/>
    <mergeCell ref="V21:V29"/>
    <mergeCell ref="U21:U29"/>
    <mergeCell ref="X73:X75"/>
    <mergeCell ref="A73:A75"/>
    <mergeCell ref="B73:B75"/>
    <mergeCell ref="AE73:AE75"/>
    <mergeCell ref="C73:C75"/>
    <mergeCell ref="D73:D75"/>
    <mergeCell ref="U73:U75"/>
    <mergeCell ref="V73:V75"/>
    <mergeCell ref="W73:W75"/>
  </mergeCells>
  <phoneticPr fontId="9" type="noConversion"/>
  <dataValidations count="6">
    <dataValidation type="list" allowBlank="1" showInputMessage="1" showErrorMessage="1" errorTitle="Error" error="Seleccione uno de los valores indicados" promptTitle="Seleccione ND" prompt="10 - Muy Alto_x000a_6 - Alto_x000a_2 - Medio_x000a_0 - Bajo | N/A" sqref="M54 M9:M52 M56:M75">
      <formula1>ND</formula1>
    </dataValidation>
    <dataValidation operator="equal" allowBlank="1" showErrorMessage="1" sqref="Z17:Z20 Z28:Z29 Z38:Z40">
      <formula1>#REF!</formula1>
      <formula2>0</formula2>
    </dataValidation>
    <dataValidation operator="equal" allowBlank="1" showErrorMessage="1" sqref="Z21:Z22 Z9:Z15 Z30:Z31 Z25:Z27 Z33 Z54 Z62 Z35">
      <formula2>0</formula2>
    </dataValidation>
    <dataValidation type="list" allowBlank="1" showInputMessage="1" showErrorMessage="1" errorTitle="Error" error="Seleccione uno de los valores indicados" promptTitle="Seleccione NC" prompt="100 - Mortal o Catastrófico (M)_x000a_60 - Muy grave (MG)_x000a_25 - Grave (G)_x000a_10 - Leve (L)" sqref="Q54">
      <formula1>NC</formula1>
    </dataValidation>
    <dataValidation type="list" allowBlank="1" showInputMessage="1" showErrorMessage="1" errorTitle="Error" error="Seleccione uno de los valor indicado" promptTitle="Seleccione NE" prompt="4 - Continua (EC)_x000a_3 - Frecuente (EF)_x000a_2 - Ocasional (EO)_x000a_1 - Esporádica (EE)" sqref="Q30:Q40 N9:N75">
      <formula1>NE</formula1>
    </dataValidation>
    <dataValidation allowBlank="1" showDropDown="1" showInputMessage="1" showErrorMessage="1" sqref="T9:T62"/>
  </dataValidations>
  <printOptions horizontalCentered="1" verticalCentered="1"/>
  <pageMargins left="0.59055118110236227" right="0.59055118110236227" top="0.39370078740157483" bottom="0.39370078740157483" header="0.31496062992125984" footer="0.31496062992125984"/>
  <pageSetup scale="21"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52"/>
  <sheetViews>
    <sheetView topLeftCell="A13" zoomScale="85" zoomScaleNormal="85" workbookViewId="0">
      <selection activeCell="C35" sqref="C35"/>
    </sheetView>
  </sheetViews>
  <sheetFormatPr baseColWidth="10" defaultRowHeight="12.75"/>
  <cols>
    <col min="1" max="1" width="21" style="11" customWidth="1"/>
    <col min="2" max="2" width="11.42578125" style="11"/>
    <col min="3" max="3" width="74.5703125" style="11" customWidth="1"/>
    <col min="4" max="7" width="11.42578125" style="11"/>
    <col min="8" max="8" width="12.5703125" style="11" customWidth="1"/>
    <col min="9" max="9" width="13.140625" style="11" customWidth="1"/>
    <col min="10" max="10" width="15" style="11" customWidth="1"/>
    <col min="11" max="256" width="11.42578125" style="11"/>
    <col min="257" max="257" width="21" style="11" customWidth="1"/>
    <col min="258" max="258" width="11.42578125" style="11"/>
    <col min="259" max="259" width="74.5703125" style="11" customWidth="1"/>
    <col min="260" max="263" width="11.42578125" style="11"/>
    <col min="264" max="264" width="12.5703125" style="11" customWidth="1"/>
    <col min="265" max="265" width="13.140625" style="11" customWidth="1"/>
    <col min="266" max="266" width="15" style="11" customWidth="1"/>
    <col min="267" max="512" width="11.42578125" style="11"/>
    <col min="513" max="513" width="21" style="11" customWidth="1"/>
    <col min="514" max="514" width="11.42578125" style="11"/>
    <col min="515" max="515" width="74.5703125" style="11" customWidth="1"/>
    <col min="516" max="519" width="11.42578125" style="11"/>
    <col min="520" max="520" width="12.5703125" style="11" customWidth="1"/>
    <col min="521" max="521" width="13.140625" style="11" customWidth="1"/>
    <col min="522" max="522" width="15" style="11" customWidth="1"/>
    <col min="523" max="768" width="11.42578125" style="11"/>
    <col min="769" max="769" width="21" style="11" customWidth="1"/>
    <col min="770" max="770" width="11.42578125" style="11"/>
    <col min="771" max="771" width="74.5703125" style="11" customWidth="1"/>
    <col min="772" max="775" width="11.42578125" style="11"/>
    <col min="776" max="776" width="12.5703125" style="11" customWidth="1"/>
    <col min="777" max="777" width="13.140625" style="11" customWidth="1"/>
    <col min="778" max="778" width="15" style="11" customWidth="1"/>
    <col min="779" max="1024" width="11.42578125" style="11"/>
    <col min="1025" max="1025" width="21" style="11" customWidth="1"/>
    <col min="1026" max="1026" width="11.42578125" style="11"/>
    <col min="1027" max="1027" width="74.5703125" style="11" customWidth="1"/>
    <col min="1028" max="1031" width="11.42578125" style="11"/>
    <col min="1032" max="1032" width="12.5703125" style="11" customWidth="1"/>
    <col min="1033" max="1033" width="13.140625" style="11" customWidth="1"/>
    <col min="1034" max="1034" width="15" style="11" customWidth="1"/>
    <col min="1035" max="1280" width="11.42578125" style="11"/>
    <col min="1281" max="1281" width="21" style="11" customWidth="1"/>
    <col min="1282" max="1282" width="11.42578125" style="11"/>
    <col min="1283" max="1283" width="74.5703125" style="11" customWidth="1"/>
    <col min="1284" max="1287" width="11.42578125" style="11"/>
    <col min="1288" max="1288" width="12.5703125" style="11" customWidth="1"/>
    <col min="1289" max="1289" width="13.140625" style="11" customWidth="1"/>
    <col min="1290" max="1290" width="15" style="11" customWidth="1"/>
    <col min="1291" max="1536" width="11.42578125" style="11"/>
    <col min="1537" max="1537" width="21" style="11" customWidth="1"/>
    <col min="1538" max="1538" width="11.42578125" style="11"/>
    <col min="1539" max="1539" width="74.5703125" style="11" customWidth="1"/>
    <col min="1540" max="1543" width="11.42578125" style="11"/>
    <col min="1544" max="1544" width="12.5703125" style="11" customWidth="1"/>
    <col min="1545" max="1545" width="13.140625" style="11" customWidth="1"/>
    <col min="1546" max="1546" width="15" style="11" customWidth="1"/>
    <col min="1547" max="1792" width="11.42578125" style="11"/>
    <col min="1793" max="1793" width="21" style="11" customWidth="1"/>
    <col min="1794" max="1794" width="11.42578125" style="11"/>
    <col min="1795" max="1795" width="74.5703125" style="11" customWidth="1"/>
    <col min="1796" max="1799" width="11.42578125" style="11"/>
    <col min="1800" max="1800" width="12.5703125" style="11" customWidth="1"/>
    <col min="1801" max="1801" width="13.140625" style="11" customWidth="1"/>
    <col min="1802" max="1802" width="15" style="11" customWidth="1"/>
    <col min="1803" max="2048" width="11.42578125" style="11"/>
    <col min="2049" max="2049" width="21" style="11" customWidth="1"/>
    <col min="2050" max="2050" width="11.42578125" style="11"/>
    <col min="2051" max="2051" width="74.5703125" style="11" customWidth="1"/>
    <col min="2052" max="2055" width="11.42578125" style="11"/>
    <col min="2056" max="2056" width="12.5703125" style="11" customWidth="1"/>
    <col min="2057" max="2057" width="13.140625" style="11" customWidth="1"/>
    <col min="2058" max="2058" width="15" style="11" customWidth="1"/>
    <col min="2059" max="2304" width="11.42578125" style="11"/>
    <col min="2305" max="2305" width="21" style="11" customWidth="1"/>
    <col min="2306" max="2306" width="11.42578125" style="11"/>
    <col min="2307" max="2307" width="74.5703125" style="11" customWidth="1"/>
    <col min="2308" max="2311" width="11.42578125" style="11"/>
    <col min="2312" max="2312" width="12.5703125" style="11" customWidth="1"/>
    <col min="2313" max="2313" width="13.140625" style="11" customWidth="1"/>
    <col min="2314" max="2314" width="15" style="11" customWidth="1"/>
    <col min="2315" max="2560" width="11.42578125" style="11"/>
    <col min="2561" max="2561" width="21" style="11" customWidth="1"/>
    <col min="2562" max="2562" width="11.42578125" style="11"/>
    <col min="2563" max="2563" width="74.5703125" style="11" customWidth="1"/>
    <col min="2564" max="2567" width="11.42578125" style="11"/>
    <col min="2568" max="2568" width="12.5703125" style="11" customWidth="1"/>
    <col min="2569" max="2569" width="13.140625" style="11" customWidth="1"/>
    <col min="2570" max="2570" width="15" style="11" customWidth="1"/>
    <col min="2571" max="2816" width="11.42578125" style="11"/>
    <col min="2817" max="2817" width="21" style="11" customWidth="1"/>
    <col min="2818" max="2818" width="11.42578125" style="11"/>
    <col min="2819" max="2819" width="74.5703125" style="11" customWidth="1"/>
    <col min="2820" max="2823" width="11.42578125" style="11"/>
    <col min="2824" max="2824" width="12.5703125" style="11" customWidth="1"/>
    <col min="2825" max="2825" width="13.140625" style="11" customWidth="1"/>
    <col min="2826" max="2826" width="15" style="11" customWidth="1"/>
    <col min="2827" max="3072" width="11.42578125" style="11"/>
    <col min="3073" max="3073" width="21" style="11" customWidth="1"/>
    <col min="3074" max="3074" width="11.42578125" style="11"/>
    <col min="3075" max="3075" width="74.5703125" style="11" customWidth="1"/>
    <col min="3076" max="3079" width="11.42578125" style="11"/>
    <col min="3080" max="3080" width="12.5703125" style="11" customWidth="1"/>
    <col min="3081" max="3081" width="13.140625" style="11" customWidth="1"/>
    <col min="3082" max="3082" width="15" style="11" customWidth="1"/>
    <col min="3083" max="3328" width="11.42578125" style="11"/>
    <col min="3329" max="3329" width="21" style="11" customWidth="1"/>
    <col min="3330" max="3330" width="11.42578125" style="11"/>
    <col min="3331" max="3331" width="74.5703125" style="11" customWidth="1"/>
    <col min="3332" max="3335" width="11.42578125" style="11"/>
    <col min="3336" max="3336" width="12.5703125" style="11" customWidth="1"/>
    <col min="3337" max="3337" width="13.140625" style="11" customWidth="1"/>
    <col min="3338" max="3338" width="15" style="11" customWidth="1"/>
    <col min="3339" max="3584" width="11.42578125" style="11"/>
    <col min="3585" max="3585" width="21" style="11" customWidth="1"/>
    <col min="3586" max="3586" width="11.42578125" style="11"/>
    <col min="3587" max="3587" width="74.5703125" style="11" customWidth="1"/>
    <col min="3588" max="3591" width="11.42578125" style="11"/>
    <col min="3592" max="3592" width="12.5703125" style="11" customWidth="1"/>
    <col min="3593" max="3593" width="13.140625" style="11" customWidth="1"/>
    <col min="3594" max="3594" width="15" style="11" customWidth="1"/>
    <col min="3595" max="3840" width="11.42578125" style="11"/>
    <col min="3841" max="3841" width="21" style="11" customWidth="1"/>
    <col min="3842" max="3842" width="11.42578125" style="11"/>
    <col min="3843" max="3843" width="74.5703125" style="11" customWidth="1"/>
    <col min="3844" max="3847" width="11.42578125" style="11"/>
    <col min="3848" max="3848" width="12.5703125" style="11" customWidth="1"/>
    <col min="3849" max="3849" width="13.140625" style="11" customWidth="1"/>
    <col min="3850" max="3850" width="15" style="11" customWidth="1"/>
    <col min="3851" max="4096" width="11.42578125" style="11"/>
    <col min="4097" max="4097" width="21" style="11" customWidth="1"/>
    <col min="4098" max="4098" width="11.42578125" style="11"/>
    <col min="4099" max="4099" width="74.5703125" style="11" customWidth="1"/>
    <col min="4100" max="4103" width="11.42578125" style="11"/>
    <col min="4104" max="4104" width="12.5703125" style="11" customWidth="1"/>
    <col min="4105" max="4105" width="13.140625" style="11" customWidth="1"/>
    <col min="4106" max="4106" width="15" style="11" customWidth="1"/>
    <col min="4107" max="4352" width="11.42578125" style="11"/>
    <col min="4353" max="4353" width="21" style="11" customWidth="1"/>
    <col min="4354" max="4354" width="11.42578125" style="11"/>
    <col min="4355" max="4355" width="74.5703125" style="11" customWidth="1"/>
    <col min="4356" max="4359" width="11.42578125" style="11"/>
    <col min="4360" max="4360" width="12.5703125" style="11" customWidth="1"/>
    <col min="4361" max="4361" width="13.140625" style="11" customWidth="1"/>
    <col min="4362" max="4362" width="15" style="11" customWidth="1"/>
    <col min="4363" max="4608" width="11.42578125" style="11"/>
    <col min="4609" max="4609" width="21" style="11" customWidth="1"/>
    <col min="4610" max="4610" width="11.42578125" style="11"/>
    <col min="4611" max="4611" width="74.5703125" style="11" customWidth="1"/>
    <col min="4612" max="4615" width="11.42578125" style="11"/>
    <col min="4616" max="4616" width="12.5703125" style="11" customWidth="1"/>
    <col min="4617" max="4617" width="13.140625" style="11" customWidth="1"/>
    <col min="4618" max="4618" width="15" style="11" customWidth="1"/>
    <col min="4619" max="4864" width="11.42578125" style="11"/>
    <col min="4865" max="4865" width="21" style="11" customWidth="1"/>
    <col min="4866" max="4866" width="11.42578125" style="11"/>
    <col min="4867" max="4867" width="74.5703125" style="11" customWidth="1"/>
    <col min="4868" max="4871" width="11.42578125" style="11"/>
    <col min="4872" max="4872" width="12.5703125" style="11" customWidth="1"/>
    <col min="4873" max="4873" width="13.140625" style="11" customWidth="1"/>
    <col min="4874" max="4874" width="15" style="11" customWidth="1"/>
    <col min="4875" max="5120" width="11.42578125" style="11"/>
    <col min="5121" max="5121" width="21" style="11" customWidth="1"/>
    <col min="5122" max="5122" width="11.42578125" style="11"/>
    <col min="5123" max="5123" width="74.5703125" style="11" customWidth="1"/>
    <col min="5124" max="5127" width="11.42578125" style="11"/>
    <col min="5128" max="5128" width="12.5703125" style="11" customWidth="1"/>
    <col min="5129" max="5129" width="13.140625" style="11" customWidth="1"/>
    <col min="5130" max="5130" width="15" style="11" customWidth="1"/>
    <col min="5131" max="5376" width="11.42578125" style="11"/>
    <col min="5377" max="5377" width="21" style="11" customWidth="1"/>
    <col min="5378" max="5378" width="11.42578125" style="11"/>
    <col min="5379" max="5379" width="74.5703125" style="11" customWidth="1"/>
    <col min="5380" max="5383" width="11.42578125" style="11"/>
    <col min="5384" max="5384" width="12.5703125" style="11" customWidth="1"/>
    <col min="5385" max="5385" width="13.140625" style="11" customWidth="1"/>
    <col min="5386" max="5386" width="15" style="11" customWidth="1"/>
    <col min="5387" max="5632" width="11.42578125" style="11"/>
    <col min="5633" max="5633" width="21" style="11" customWidth="1"/>
    <col min="5634" max="5634" width="11.42578125" style="11"/>
    <col min="5635" max="5635" width="74.5703125" style="11" customWidth="1"/>
    <col min="5636" max="5639" width="11.42578125" style="11"/>
    <col min="5640" max="5640" width="12.5703125" style="11" customWidth="1"/>
    <col min="5641" max="5641" width="13.140625" style="11" customWidth="1"/>
    <col min="5642" max="5642" width="15" style="11" customWidth="1"/>
    <col min="5643" max="5888" width="11.42578125" style="11"/>
    <col min="5889" max="5889" width="21" style="11" customWidth="1"/>
    <col min="5890" max="5890" width="11.42578125" style="11"/>
    <col min="5891" max="5891" width="74.5703125" style="11" customWidth="1"/>
    <col min="5892" max="5895" width="11.42578125" style="11"/>
    <col min="5896" max="5896" width="12.5703125" style="11" customWidth="1"/>
    <col min="5897" max="5897" width="13.140625" style="11" customWidth="1"/>
    <col min="5898" max="5898" width="15" style="11" customWidth="1"/>
    <col min="5899" max="6144" width="11.42578125" style="11"/>
    <col min="6145" max="6145" width="21" style="11" customWidth="1"/>
    <col min="6146" max="6146" width="11.42578125" style="11"/>
    <col min="6147" max="6147" width="74.5703125" style="11" customWidth="1"/>
    <col min="6148" max="6151" width="11.42578125" style="11"/>
    <col min="6152" max="6152" width="12.5703125" style="11" customWidth="1"/>
    <col min="6153" max="6153" width="13.140625" style="11" customWidth="1"/>
    <col min="6154" max="6154" width="15" style="11" customWidth="1"/>
    <col min="6155" max="6400" width="11.42578125" style="11"/>
    <col min="6401" max="6401" width="21" style="11" customWidth="1"/>
    <col min="6402" max="6402" width="11.42578125" style="11"/>
    <col min="6403" max="6403" width="74.5703125" style="11" customWidth="1"/>
    <col min="6404" max="6407" width="11.42578125" style="11"/>
    <col min="6408" max="6408" width="12.5703125" style="11" customWidth="1"/>
    <col min="6409" max="6409" width="13.140625" style="11" customWidth="1"/>
    <col min="6410" max="6410" width="15" style="11" customWidth="1"/>
    <col min="6411" max="6656" width="11.42578125" style="11"/>
    <col min="6657" max="6657" width="21" style="11" customWidth="1"/>
    <col min="6658" max="6658" width="11.42578125" style="11"/>
    <col min="6659" max="6659" width="74.5703125" style="11" customWidth="1"/>
    <col min="6660" max="6663" width="11.42578125" style="11"/>
    <col min="6664" max="6664" width="12.5703125" style="11" customWidth="1"/>
    <col min="6665" max="6665" width="13.140625" style="11" customWidth="1"/>
    <col min="6666" max="6666" width="15" style="11" customWidth="1"/>
    <col min="6667" max="6912" width="11.42578125" style="11"/>
    <col min="6913" max="6913" width="21" style="11" customWidth="1"/>
    <col min="6914" max="6914" width="11.42578125" style="11"/>
    <col min="6915" max="6915" width="74.5703125" style="11" customWidth="1"/>
    <col min="6916" max="6919" width="11.42578125" style="11"/>
    <col min="6920" max="6920" width="12.5703125" style="11" customWidth="1"/>
    <col min="6921" max="6921" width="13.140625" style="11" customWidth="1"/>
    <col min="6922" max="6922" width="15" style="11" customWidth="1"/>
    <col min="6923" max="7168" width="11.42578125" style="11"/>
    <col min="7169" max="7169" width="21" style="11" customWidth="1"/>
    <col min="7170" max="7170" width="11.42578125" style="11"/>
    <col min="7171" max="7171" width="74.5703125" style="11" customWidth="1"/>
    <col min="7172" max="7175" width="11.42578125" style="11"/>
    <col min="7176" max="7176" width="12.5703125" style="11" customWidth="1"/>
    <col min="7177" max="7177" width="13.140625" style="11" customWidth="1"/>
    <col min="7178" max="7178" width="15" style="11" customWidth="1"/>
    <col min="7179" max="7424" width="11.42578125" style="11"/>
    <col min="7425" max="7425" width="21" style="11" customWidth="1"/>
    <col min="7426" max="7426" width="11.42578125" style="11"/>
    <col min="7427" max="7427" width="74.5703125" style="11" customWidth="1"/>
    <col min="7428" max="7431" width="11.42578125" style="11"/>
    <col min="7432" max="7432" width="12.5703125" style="11" customWidth="1"/>
    <col min="7433" max="7433" width="13.140625" style="11" customWidth="1"/>
    <col min="7434" max="7434" width="15" style="11" customWidth="1"/>
    <col min="7435" max="7680" width="11.42578125" style="11"/>
    <col min="7681" max="7681" width="21" style="11" customWidth="1"/>
    <col min="7682" max="7682" width="11.42578125" style="11"/>
    <col min="7683" max="7683" width="74.5703125" style="11" customWidth="1"/>
    <col min="7684" max="7687" width="11.42578125" style="11"/>
    <col min="7688" max="7688" width="12.5703125" style="11" customWidth="1"/>
    <col min="7689" max="7689" width="13.140625" style="11" customWidth="1"/>
    <col min="7690" max="7690" width="15" style="11" customWidth="1"/>
    <col min="7691" max="7936" width="11.42578125" style="11"/>
    <col min="7937" max="7937" width="21" style="11" customWidth="1"/>
    <col min="7938" max="7938" width="11.42578125" style="11"/>
    <col min="7939" max="7939" width="74.5703125" style="11" customWidth="1"/>
    <col min="7940" max="7943" width="11.42578125" style="11"/>
    <col min="7944" max="7944" width="12.5703125" style="11" customWidth="1"/>
    <col min="7945" max="7945" width="13.140625" style="11" customWidth="1"/>
    <col min="7946" max="7946" width="15" style="11" customWidth="1"/>
    <col min="7947" max="8192" width="11.42578125" style="11"/>
    <col min="8193" max="8193" width="21" style="11" customWidth="1"/>
    <col min="8194" max="8194" width="11.42578125" style="11"/>
    <col min="8195" max="8195" width="74.5703125" style="11" customWidth="1"/>
    <col min="8196" max="8199" width="11.42578125" style="11"/>
    <col min="8200" max="8200" width="12.5703125" style="11" customWidth="1"/>
    <col min="8201" max="8201" width="13.140625" style="11" customWidth="1"/>
    <col min="8202" max="8202" width="15" style="11" customWidth="1"/>
    <col min="8203" max="8448" width="11.42578125" style="11"/>
    <col min="8449" max="8449" width="21" style="11" customWidth="1"/>
    <col min="8450" max="8450" width="11.42578125" style="11"/>
    <col min="8451" max="8451" width="74.5703125" style="11" customWidth="1"/>
    <col min="8452" max="8455" width="11.42578125" style="11"/>
    <col min="8456" max="8456" width="12.5703125" style="11" customWidth="1"/>
    <col min="8457" max="8457" width="13.140625" style="11" customWidth="1"/>
    <col min="8458" max="8458" width="15" style="11" customWidth="1"/>
    <col min="8459" max="8704" width="11.42578125" style="11"/>
    <col min="8705" max="8705" width="21" style="11" customWidth="1"/>
    <col min="8706" max="8706" width="11.42578125" style="11"/>
    <col min="8707" max="8707" width="74.5703125" style="11" customWidth="1"/>
    <col min="8708" max="8711" width="11.42578125" style="11"/>
    <col min="8712" max="8712" width="12.5703125" style="11" customWidth="1"/>
    <col min="8713" max="8713" width="13.140625" style="11" customWidth="1"/>
    <col min="8714" max="8714" width="15" style="11" customWidth="1"/>
    <col min="8715" max="8960" width="11.42578125" style="11"/>
    <col min="8961" max="8961" width="21" style="11" customWidth="1"/>
    <col min="8962" max="8962" width="11.42578125" style="11"/>
    <col min="8963" max="8963" width="74.5703125" style="11" customWidth="1"/>
    <col min="8964" max="8967" width="11.42578125" style="11"/>
    <col min="8968" max="8968" width="12.5703125" style="11" customWidth="1"/>
    <col min="8969" max="8969" width="13.140625" style="11" customWidth="1"/>
    <col min="8970" max="8970" width="15" style="11" customWidth="1"/>
    <col min="8971" max="9216" width="11.42578125" style="11"/>
    <col min="9217" max="9217" width="21" style="11" customWidth="1"/>
    <col min="9218" max="9218" width="11.42578125" style="11"/>
    <col min="9219" max="9219" width="74.5703125" style="11" customWidth="1"/>
    <col min="9220" max="9223" width="11.42578125" style="11"/>
    <col min="9224" max="9224" width="12.5703125" style="11" customWidth="1"/>
    <col min="9225" max="9225" width="13.140625" style="11" customWidth="1"/>
    <col min="9226" max="9226" width="15" style="11" customWidth="1"/>
    <col min="9227" max="9472" width="11.42578125" style="11"/>
    <col min="9473" max="9473" width="21" style="11" customWidth="1"/>
    <col min="9474" max="9474" width="11.42578125" style="11"/>
    <col min="9475" max="9475" width="74.5703125" style="11" customWidth="1"/>
    <col min="9476" max="9479" width="11.42578125" style="11"/>
    <col min="9480" max="9480" width="12.5703125" style="11" customWidth="1"/>
    <col min="9481" max="9481" width="13.140625" style="11" customWidth="1"/>
    <col min="9482" max="9482" width="15" style="11" customWidth="1"/>
    <col min="9483" max="9728" width="11.42578125" style="11"/>
    <col min="9729" max="9729" width="21" style="11" customWidth="1"/>
    <col min="9730" max="9730" width="11.42578125" style="11"/>
    <col min="9731" max="9731" width="74.5703125" style="11" customWidth="1"/>
    <col min="9732" max="9735" width="11.42578125" style="11"/>
    <col min="9736" max="9736" width="12.5703125" style="11" customWidth="1"/>
    <col min="9737" max="9737" width="13.140625" style="11" customWidth="1"/>
    <col min="9738" max="9738" width="15" style="11" customWidth="1"/>
    <col min="9739" max="9984" width="11.42578125" style="11"/>
    <col min="9985" max="9985" width="21" style="11" customWidth="1"/>
    <col min="9986" max="9986" width="11.42578125" style="11"/>
    <col min="9987" max="9987" width="74.5703125" style="11" customWidth="1"/>
    <col min="9988" max="9991" width="11.42578125" style="11"/>
    <col min="9992" max="9992" width="12.5703125" style="11" customWidth="1"/>
    <col min="9993" max="9993" width="13.140625" style="11" customWidth="1"/>
    <col min="9994" max="9994" width="15" style="11" customWidth="1"/>
    <col min="9995" max="10240" width="11.42578125" style="11"/>
    <col min="10241" max="10241" width="21" style="11" customWidth="1"/>
    <col min="10242" max="10242" width="11.42578125" style="11"/>
    <col min="10243" max="10243" width="74.5703125" style="11" customWidth="1"/>
    <col min="10244" max="10247" width="11.42578125" style="11"/>
    <col min="10248" max="10248" width="12.5703125" style="11" customWidth="1"/>
    <col min="10249" max="10249" width="13.140625" style="11" customWidth="1"/>
    <col min="10250" max="10250" width="15" style="11" customWidth="1"/>
    <col min="10251" max="10496" width="11.42578125" style="11"/>
    <col min="10497" max="10497" width="21" style="11" customWidth="1"/>
    <col min="10498" max="10498" width="11.42578125" style="11"/>
    <col min="10499" max="10499" width="74.5703125" style="11" customWidth="1"/>
    <col min="10500" max="10503" width="11.42578125" style="11"/>
    <col min="10504" max="10504" width="12.5703125" style="11" customWidth="1"/>
    <col min="10505" max="10505" width="13.140625" style="11" customWidth="1"/>
    <col min="10506" max="10506" width="15" style="11" customWidth="1"/>
    <col min="10507" max="10752" width="11.42578125" style="11"/>
    <col min="10753" max="10753" width="21" style="11" customWidth="1"/>
    <col min="10754" max="10754" width="11.42578125" style="11"/>
    <col min="10755" max="10755" width="74.5703125" style="11" customWidth="1"/>
    <col min="10756" max="10759" width="11.42578125" style="11"/>
    <col min="10760" max="10760" width="12.5703125" style="11" customWidth="1"/>
    <col min="10761" max="10761" width="13.140625" style="11" customWidth="1"/>
    <col min="10762" max="10762" width="15" style="11" customWidth="1"/>
    <col min="10763" max="11008" width="11.42578125" style="11"/>
    <col min="11009" max="11009" width="21" style="11" customWidth="1"/>
    <col min="11010" max="11010" width="11.42578125" style="11"/>
    <col min="11011" max="11011" width="74.5703125" style="11" customWidth="1"/>
    <col min="11012" max="11015" width="11.42578125" style="11"/>
    <col min="11016" max="11016" width="12.5703125" style="11" customWidth="1"/>
    <col min="11017" max="11017" width="13.140625" style="11" customWidth="1"/>
    <col min="11018" max="11018" width="15" style="11" customWidth="1"/>
    <col min="11019" max="11264" width="11.42578125" style="11"/>
    <col min="11265" max="11265" width="21" style="11" customWidth="1"/>
    <col min="11266" max="11266" width="11.42578125" style="11"/>
    <col min="11267" max="11267" width="74.5703125" style="11" customWidth="1"/>
    <col min="11268" max="11271" width="11.42578125" style="11"/>
    <col min="11272" max="11272" width="12.5703125" style="11" customWidth="1"/>
    <col min="11273" max="11273" width="13.140625" style="11" customWidth="1"/>
    <col min="11274" max="11274" width="15" style="11" customWidth="1"/>
    <col min="11275" max="11520" width="11.42578125" style="11"/>
    <col min="11521" max="11521" width="21" style="11" customWidth="1"/>
    <col min="11522" max="11522" width="11.42578125" style="11"/>
    <col min="11523" max="11523" width="74.5703125" style="11" customWidth="1"/>
    <col min="11524" max="11527" width="11.42578125" style="11"/>
    <col min="11528" max="11528" width="12.5703125" style="11" customWidth="1"/>
    <col min="11529" max="11529" width="13.140625" style="11" customWidth="1"/>
    <col min="11530" max="11530" width="15" style="11" customWidth="1"/>
    <col min="11531" max="11776" width="11.42578125" style="11"/>
    <col min="11777" max="11777" width="21" style="11" customWidth="1"/>
    <col min="11778" max="11778" width="11.42578125" style="11"/>
    <col min="11779" max="11779" width="74.5703125" style="11" customWidth="1"/>
    <col min="11780" max="11783" width="11.42578125" style="11"/>
    <col min="11784" max="11784" width="12.5703125" style="11" customWidth="1"/>
    <col min="11785" max="11785" width="13.140625" style="11" customWidth="1"/>
    <col min="11786" max="11786" width="15" style="11" customWidth="1"/>
    <col min="11787" max="12032" width="11.42578125" style="11"/>
    <col min="12033" max="12033" width="21" style="11" customWidth="1"/>
    <col min="12034" max="12034" width="11.42578125" style="11"/>
    <col min="12035" max="12035" width="74.5703125" style="11" customWidth="1"/>
    <col min="12036" max="12039" width="11.42578125" style="11"/>
    <col min="12040" max="12040" width="12.5703125" style="11" customWidth="1"/>
    <col min="12041" max="12041" width="13.140625" style="11" customWidth="1"/>
    <col min="12042" max="12042" width="15" style="11" customWidth="1"/>
    <col min="12043" max="12288" width="11.42578125" style="11"/>
    <col min="12289" max="12289" width="21" style="11" customWidth="1"/>
    <col min="12290" max="12290" width="11.42578125" style="11"/>
    <col min="12291" max="12291" width="74.5703125" style="11" customWidth="1"/>
    <col min="12292" max="12295" width="11.42578125" style="11"/>
    <col min="12296" max="12296" width="12.5703125" style="11" customWidth="1"/>
    <col min="12297" max="12297" width="13.140625" style="11" customWidth="1"/>
    <col min="12298" max="12298" width="15" style="11" customWidth="1"/>
    <col min="12299" max="12544" width="11.42578125" style="11"/>
    <col min="12545" max="12545" width="21" style="11" customWidth="1"/>
    <col min="12546" max="12546" width="11.42578125" style="11"/>
    <col min="12547" max="12547" width="74.5703125" style="11" customWidth="1"/>
    <col min="12548" max="12551" width="11.42578125" style="11"/>
    <col min="12552" max="12552" width="12.5703125" style="11" customWidth="1"/>
    <col min="12553" max="12553" width="13.140625" style="11" customWidth="1"/>
    <col min="12554" max="12554" width="15" style="11" customWidth="1"/>
    <col min="12555" max="12800" width="11.42578125" style="11"/>
    <col min="12801" max="12801" width="21" style="11" customWidth="1"/>
    <col min="12802" max="12802" width="11.42578125" style="11"/>
    <col min="12803" max="12803" width="74.5703125" style="11" customWidth="1"/>
    <col min="12804" max="12807" width="11.42578125" style="11"/>
    <col min="12808" max="12808" width="12.5703125" style="11" customWidth="1"/>
    <col min="12809" max="12809" width="13.140625" style="11" customWidth="1"/>
    <col min="12810" max="12810" width="15" style="11" customWidth="1"/>
    <col min="12811" max="13056" width="11.42578125" style="11"/>
    <col min="13057" max="13057" width="21" style="11" customWidth="1"/>
    <col min="13058" max="13058" width="11.42578125" style="11"/>
    <col min="13059" max="13059" width="74.5703125" style="11" customWidth="1"/>
    <col min="13060" max="13063" width="11.42578125" style="11"/>
    <col min="13064" max="13064" width="12.5703125" style="11" customWidth="1"/>
    <col min="13065" max="13065" width="13.140625" style="11" customWidth="1"/>
    <col min="13066" max="13066" width="15" style="11" customWidth="1"/>
    <col min="13067" max="13312" width="11.42578125" style="11"/>
    <col min="13313" max="13313" width="21" style="11" customWidth="1"/>
    <col min="13314" max="13314" width="11.42578125" style="11"/>
    <col min="13315" max="13315" width="74.5703125" style="11" customWidth="1"/>
    <col min="13316" max="13319" width="11.42578125" style="11"/>
    <col min="13320" max="13320" width="12.5703125" style="11" customWidth="1"/>
    <col min="13321" max="13321" width="13.140625" style="11" customWidth="1"/>
    <col min="13322" max="13322" width="15" style="11" customWidth="1"/>
    <col min="13323" max="13568" width="11.42578125" style="11"/>
    <col min="13569" max="13569" width="21" style="11" customWidth="1"/>
    <col min="13570" max="13570" width="11.42578125" style="11"/>
    <col min="13571" max="13571" width="74.5703125" style="11" customWidth="1"/>
    <col min="13572" max="13575" width="11.42578125" style="11"/>
    <col min="13576" max="13576" width="12.5703125" style="11" customWidth="1"/>
    <col min="13577" max="13577" width="13.140625" style="11" customWidth="1"/>
    <col min="13578" max="13578" width="15" style="11" customWidth="1"/>
    <col min="13579" max="13824" width="11.42578125" style="11"/>
    <col min="13825" max="13825" width="21" style="11" customWidth="1"/>
    <col min="13826" max="13826" width="11.42578125" style="11"/>
    <col min="13827" max="13827" width="74.5703125" style="11" customWidth="1"/>
    <col min="13828" max="13831" width="11.42578125" style="11"/>
    <col min="13832" max="13832" width="12.5703125" style="11" customWidth="1"/>
    <col min="13833" max="13833" width="13.140625" style="11" customWidth="1"/>
    <col min="13834" max="13834" width="15" style="11" customWidth="1"/>
    <col min="13835" max="14080" width="11.42578125" style="11"/>
    <col min="14081" max="14081" width="21" style="11" customWidth="1"/>
    <col min="14082" max="14082" width="11.42578125" style="11"/>
    <col min="14083" max="14083" width="74.5703125" style="11" customWidth="1"/>
    <col min="14084" max="14087" width="11.42578125" style="11"/>
    <col min="14088" max="14088" width="12.5703125" style="11" customWidth="1"/>
    <col min="14089" max="14089" width="13.140625" style="11" customWidth="1"/>
    <col min="14090" max="14090" width="15" style="11" customWidth="1"/>
    <col min="14091" max="14336" width="11.42578125" style="11"/>
    <col min="14337" max="14337" width="21" style="11" customWidth="1"/>
    <col min="14338" max="14338" width="11.42578125" style="11"/>
    <col min="14339" max="14339" width="74.5703125" style="11" customWidth="1"/>
    <col min="14340" max="14343" width="11.42578125" style="11"/>
    <col min="14344" max="14344" width="12.5703125" style="11" customWidth="1"/>
    <col min="14345" max="14345" width="13.140625" style="11" customWidth="1"/>
    <col min="14346" max="14346" width="15" style="11" customWidth="1"/>
    <col min="14347" max="14592" width="11.42578125" style="11"/>
    <col min="14593" max="14593" width="21" style="11" customWidth="1"/>
    <col min="14594" max="14594" width="11.42578125" style="11"/>
    <col min="14595" max="14595" width="74.5703125" style="11" customWidth="1"/>
    <col min="14596" max="14599" width="11.42578125" style="11"/>
    <col min="14600" max="14600" width="12.5703125" style="11" customWidth="1"/>
    <col min="14601" max="14601" width="13.140625" style="11" customWidth="1"/>
    <col min="14602" max="14602" width="15" style="11" customWidth="1"/>
    <col min="14603" max="14848" width="11.42578125" style="11"/>
    <col min="14849" max="14849" width="21" style="11" customWidth="1"/>
    <col min="14850" max="14850" width="11.42578125" style="11"/>
    <col min="14851" max="14851" width="74.5703125" style="11" customWidth="1"/>
    <col min="14852" max="14855" width="11.42578125" style="11"/>
    <col min="14856" max="14856" width="12.5703125" style="11" customWidth="1"/>
    <col min="14857" max="14857" width="13.140625" style="11" customWidth="1"/>
    <col min="14858" max="14858" width="15" style="11" customWidth="1"/>
    <col min="14859" max="15104" width="11.42578125" style="11"/>
    <col min="15105" max="15105" width="21" style="11" customWidth="1"/>
    <col min="15106" max="15106" width="11.42578125" style="11"/>
    <col min="15107" max="15107" width="74.5703125" style="11" customWidth="1"/>
    <col min="15108" max="15111" width="11.42578125" style="11"/>
    <col min="15112" max="15112" width="12.5703125" style="11" customWidth="1"/>
    <col min="15113" max="15113" width="13.140625" style="11" customWidth="1"/>
    <col min="15114" max="15114" width="15" style="11" customWidth="1"/>
    <col min="15115" max="15360" width="11.42578125" style="11"/>
    <col min="15361" max="15361" width="21" style="11" customWidth="1"/>
    <col min="15362" max="15362" width="11.42578125" style="11"/>
    <col min="15363" max="15363" width="74.5703125" style="11" customWidth="1"/>
    <col min="15364" max="15367" width="11.42578125" style="11"/>
    <col min="15368" max="15368" width="12.5703125" style="11" customWidth="1"/>
    <col min="15369" max="15369" width="13.140625" style="11" customWidth="1"/>
    <col min="15370" max="15370" width="15" style="11" customWidth="1"/>
    <col min="15371" max="15616" width="11.42578125" style="11"/>
    <col min="15617" max="15617" width="21" style="11" customWidth="1"/>
    <col min="15618" max="15618" width="11.42578125" style="11"/>
    <col min="15619" max="15619" width="74.5703125" style="11" customWidth="1"/>
    <col min="15620" max="15623" width="11.42578125" style="11"/>
    <col min="15624" max="15624" width="12.5703125" style="11" customWidth="1"/>
    <col min="15625" max="15625" width="13.140625" style="11" customWidth="1"/>
    <col min="15626" max="15626" width="15" style="11" customWidth="1"/>
    <col min="15627" max="15872" width="11.42578125" style="11"/>
    <col min="15873" max="15873" width="21" style="11" customWidth="1"/>
    <col min="15874" max="15874" width="11.42578125" style="11"/>
    <col min="15875" max="15875" width="74.5703125" style="11" customWidth="1"/>
    <col min="15876" max="15879" width="11.42578125" style="11"/>
    <col min="15880" max="15880" width="12.5703125" style="11" customWidth="1"/>
    <col min="15881" max="15881" width="13.140625" style="11" customWidth="1"/>
    <col min="15882" max="15882" width="15" style="11" customWidth="1"/>
    <col min="15883" max="16128" width="11.42578125" style="11"/>
    <col min="16129" max="16129" width="21" style="11" customWidth="1"/>
    <col min="16130" max="16130" width="11.42578125" style="11"/>
    <col min="16131" max="16131" width="74.5703125" style="11" customWidth="1"/>
    <col min="16132" max="16135" width="11.42578125" style="11"/>
    <col min="16136" max="16136" width="12.5703125" style="11" customWidth="1"/>
    <col min="16137" max="16137" width="13.140625" style="11" customWidth="1"/>
    <col min="16138" max="16138" width="15" style="11" customWidth="1"/>
    <col min="16139" max="16384" width="11.42578125" style="11"/>
  </cols>
  <sheetData>
    <row r="1" spans="1:10">
      <c r="A1" s="416" t="s">
        <v>38</v>
      </c>
      <c r="B1" s="417"/>
      <c r="C1" s="417"/>
      <c r="D1" s="417"/>
      <c r="E1" s="417"/>
      <c r="F1" s="417"/>
      <c r="G1" s="417"/>
      <c r="H1" s="417"/>
      <c r="I1" s="417"/>
      <c r="J1" s="418"/>
    </row>
    <row r="2" spans="1:10">
      <c r="A2" s="419"/>
      <c r="B2" s="420"/>
      <c r="C2" s="420"/>
      <c r="D2" s="420"/>
      <c r="E2" s="420"/>
      <c r="F2" s="420"/>
      <c r="G2" s="420"/>
      <c r="H2" s="420"/>
      <c r="I2" s="420"/>
      <c r="J2" s="421"/>
    </row>
    <row r="3" spans="1:10" ht="13.5" thickBot="1">
      <c r="A3" s="422"/>
      <c r="B3" s="423"/>
      <c r="C3" s="423"/>
      <c r="D3" s="423"/>
      <c r="E3" s="423"/>
      <c r="F3" s="423"/>
      <c r="G3" s="423"/>
      <c r="H3" s="423"/>
      <c r="I3" s="423"/>
      <c r="J3" s="424"/>
    </row>
    <row r="4" spans="1:10">
      <c r="A4" s="12"/>
      <c r="B4" s="13"/>
      <c r="C4" s="14"/>
      <c r="D4" s="14"/>
      <c r="E4" s="12"/>
      <c r="F4" s="12"/>
      <c r="G4" s="12"/>
      <c r="H4" s="12"/>
      <c r="I4" s="12"/>
      <c r="J4" s="12"/>
    </row>
    <row r="5" spans="1:10">
      <c r="A5" s="403" t="s">
        <v>39</v>
      </c>
      <c r="B5" s="403"/>
      <c r="C5" s="403"/>
      <c r="D5" s="14"/>
      <c r="E5" s="12"/>
      <c r="F5" s="12"/>
      <c r="G5" s="12"/>
      <c r="H5" s="12"/>
      <c r="I5" s="12"/>
      <c r="J5" s="12"/>
    </row>
    <row r="6" spans="1:10" ht="13.5" thickBot="1">
      <c r="A6" s="14"/>
      <c r="B6" s="14"/>
      <c r="C6" s="14"/>
      <c r="D6" s="14"/>
      <c r="E6" s="12"/>
      <c r="F6" s="12"/>
      <c r="G6" s="12"/>
      <c r="H6" s="12"/>
      <c r="I6" s="12"/>
      <c r="J6" s="12"/>
    </row>
    <row r="7" spans="1:10" ht="13.5" thickBot="1">
      <c r="A7" s="15" t="s">
        <v>40</v>
      </c>
      <c r="B7" s="16" t="s">
        <v>41</v>
      </c>
      <c r="C7" s="17" t="s">
        <v>42</v>
      </c>
      <c r="D7" s="18"/>
      <c r="E7" s="12"/>
      <c r="F7" s="12"/>
      <c r="G7" s="12"/>
      <c r="H7" s="12"/>
      <c r="I7" s="12"/>
      <c r="J7" s="12"/>
    </row>
    <row r="8" spans="1:10" ht="45.75" customHeight="1">
      <c r="A8" s="19" t="s">
        <v>43</v>
      </c>
      <c r="B8" s="20">
        <v>10</v>
      </c>
      <c r="C8" s="21" t="s">
        <v>44</v>
      </c>
      <c r="D8" s="22"/>
      <c r="E8" s="12"/>
      <c r="F8" s="12"/>
      <c r="G8" s="12"/>
      <c r="H8" s="12"/>
      <c r="I8" s="12"/>
      <c r="J8" s="12"/>
    </row>
    <row r="9" spans="1:10" ht="30.75" customHeight="1">
      <c r="A9" s="23" t="s">
        <v>45</v>
      </c>
      <c r="B9" s="24">
        <v>6</v>
      </c>
      <c r="C9" s="25" t="s">
        <v>46</v>
      </c>
      <c r="D9" s="22"/>
      <c r="E9" s="12"/>
      <c r="F9" s="12"/>
      <c r="G9" s="12"/>
      <c r="H9" s="12"/>
      <c r="I9" s="12"/>
      <c r="J9" s="12"/>
    </row>
    <row r="10" spans="1:10" ht="41.25" customHeight="1">
      <c r="A10" s="23" t="s">
        <v>47</v>
      </c>
      <c r="B10" s="24">
        <v>2</v>
      </c>
      <c r="C10" s="25" t="s">
        <v>48</v>
      </c>
      <c r="D10" s="22"/>
      <c r="E10" s="12"/>
      <c r="F10" s="12"/>
      <c r="G10" s="12"/>
      <c r="H10" s="12"/>
      <c r="I10" s="12"/>
      <c r="J10" s="12"/>
    </row>
    <row r="11" spans="1:10" ht="31.5" customHeight="1" thickBot="1">
      <c r="A11" s="26" t="s">
        <v>49</v>
      </c>
      <c r="B11" s="27"/>
      <c r="C11" s="28" t="s">
        <v>50</v>
      </c>
      <c r="D11" s="22"/>
      <c r="E11" s="12"/>
      <c r="F11" s="12"/>
      <c r="G11" s="12"/>
      <c r="H11" s="12"/>
      <c r="I11" s="12"/>
      <c r="J11" s="12"/>
    </row>
    <row r="12" spans="1:10">
      <c r="A12" s="22"/>
      <c r="B12" s="29"/>
      <c r="C12" s="13"/>
      <c r="D12" s="22"/>
      <c r="E12" s="12"/>
      <c r="F12" s="12"/>
      <c r="G12" s="12"/>
      <c r="H12" s="12"/>
      <c r="I12" s="12"/>
      <c r="J12" s="12"/>
    </row>
    <row r="13" spans="1:10">
      <c r="A13" s="403" t="s">
        <v>51</v>
      </c>
      <c r="B13" s="403"/>
      <c r="C13" s="403"/>
      <c r="D13" s="12"/>
      <c r="E13" s="403" t="s">
        <v>52</v>
      </c>
      <c r="F13" s="403"/>
      <c r="G13" s="403"/>
      <c r="H13" s="403"/>
      <c r="I13" s="403"/>
      <c r="J13" s="403"/>
    </row>
    <row r="14" spans="1:10" ht="13.5" thickBot="1">
      <c r="A14" s="12"/>
      <c r="B14" s="12"/>
      <c r="C14" s="12"/>
      <c r="D14" s="12"/>
      <c r="E14" s="12"/>
      <c r="F14" s="12"/>
      <c r="G14" s="12"/>
      <c r="H14" s="12"/>
      <c r="I14" s="12"/>
      <c r="J14" s="12"/>
    </row>
    <row r="15" spans="1:10" ht="13.5" thickBot="1">
      <c r="A15" s="15" t="s">
        <v>53</v>
      </c>
      <c r="B15" s="16" t="s">
        <v>54</v>
      </c>
      <c r="C15" s="17" t="s">
        <v>42</v>
      </c>
      <c r="D15" s="12"/>
      <c r="E15" s="397" t="s">
        <v>55</v>
      </c>
      <c r="F15" s="425"/>
      <c r="G15" s="397" t="s">
        <v>56</v>
      </c>
      <c r="H15" s="427"/>
      <c r="I15" s="427"/>
      <c r="J15" s="428"/>
    </row>
    <row r="16" spans="1:10" ht="26.25" customHeight="1" thickBot="1">
      <c r="A16" s="30" t="s">
        <v>57</v>
      </c>
      <c r="B16" s="31">
        <v>4</v>
      </c>
      <c r="C16" s="32" t="s">
        <v>58</v>
      </c>
      <c r="D16" s="12"/>
      <c r="E16" s="399"/>
      <c r="F16" s="426"/>
      <c r="G16" s="33">
        <v>4</v>
      </c>
      <c r="H16" s="34">
        <v>3</v>
      </c>
      <c r="I16" s="34">
        <v>2</v>
      </c>
      <c r="J16" s="35">
        <v>1</v>
      </c>
    </row>
    <row r="17" spans="1:10" ht="25.5" customHeight="1">
      <c r="A17" s="36" t="s">
        <v>59</v>
      </c>
      <c r="B17" s="37">
        <v>3</v>
      </c>
      <c r="C17" s="38" t="s">
        <v>60</v>
      </c>
      <c r="D17" s="12"/>
      <c r="E17" s="397" t="s">
        <v>40</v>
      </c>
      <c r="F17" s="39">
        <v>10</v>
      </c>
      <c r="G17" s="40" t="s">
        <v>61</v>
      </c>
      <c r="H17" s="41" t="s">
        <v>62</v>
      </c>
      <c r="I17" s="42" t="s">
        <v>63</v>
      </c>
      <c r="J17" s="43" t="s">
        <v>64</v>
      </c>
    </row>
    <row r="18" spans="1:10" ht="34.5" customHeight="1">
      <c r="A18" s="36" t="s">
        <v>65</v>
      </c>
      <c r="B18" s="37">
        <v>2</v>
      </c>
      <c r="C18" s="38" t="s">
        <v>66</v>
      </c>
      <c r="D18" s="12"/>
      <c r="E18" s="398"/>
      <c r="F18" s="44">
        <v>6</v>
      </c>
      <c r="G18" s="45" t="s">
        <v>67</v>
      </c>
      <c r="H18" s="46" t="s">
        <v>68</v>
      </c>
      <c r="I18" s="46" t="s">
        <v>69</v>
      </c>
      <c r="J18" s="47" t="s">
        <v>70</v>
      </c>
    </row>
    <row r="19" spans="1:10" ht="26.25" customHeight="1" thickBot="1">
      <c r="A19" s="48" t="s">
        <v>71</v>
      </c>
      <c r="B19" s="49">
        <v>1</v>
      </c>
      <c r="C19" s="50" t="s">
        <v>72</v>
      </c>
      <c r="D19" s="12"/>
      <c r="E19" s="399"/>
      <c r="F19" s="35">
        <v>2</v>
      </c>
      <c r="G19" s="51" t="s">
        <v>73</v>
      </c>
      <c r="H19" s="52" t="s">
        <v>70</v>
      </c>
      <c r="I19" s="53" t="s">
        <v>74</v>
      </c>
      <c r="J19" s="54" t="s">
        <v>75</v>
      </c>
    </row>
    <row r="20" spans="1:10" ht="13.5" thickBot="1">
      <c r="A20" s="12"/>
      <c r="B20" s="12"/>
      <c r="C20" s="12"/>
      <c r="D20" s="12"/>
      <c r="E20" s="400" t="s">
        <v>76</v>
      </c>
      <c r="F20" s="401"/>
      <c r="G20" s="401"/>
      <c r="H20" s="401"/>
      <c r="I20" s="401"/>
      <c r="J20" s="402"/>
    </row>
    <row r="21" spans="1:10">
      <c r="A21" s="403" t="s">
        <v>77</v>
      </c>
      <c r="B21" s="403"/>
      <c r="C21" s="403"/>
      <c r="D21" s="12"/>
      <c r="E21" s="12"/>
      <c r="F21" s="12"/>
      <c r="G21" s="12"/>
      <c r="H21" s="12"/>
      <c r="I21" s="12"/>
      <c r="J21" s="12"/>
    </row>
    <row r="22" spans="1:10" ht="13.5" thickBot="1">
      <c r="A22" s="12"/>
      <c r="B22" s="12"/>
      <c r="C22" s="12"/>
      <c r="D22" s="12"/>
      <c r="E22" s="12"/>
      <c r="F22" s="12"/>
      <c r="G22" s="12"/>
      <c r="H22" s="12"/>
      <c r="I22" s="12"/>
      <c r="J22" s="12"/>
    </row>
    <row r="23" spans="1:10" ht="13.5" thickBot="1">
      <c r="A23" s="55" t="s">
        <v>78</v>
      </c>
      <c r="B23" s="56" t="s">
        <v>79</v>
      </c>
      <c r="C23" s="57" t="s">
        <v>42</v>
      </c>
      <c r="D23" s="12"/>
      <c r="E23" s="12"/>
      <c r="F23" s="12"/>
      <c r="G23" s="12"/>
      <c r="H23" s="12"/>
      <c r="I23" s="12"/>
      <c r="J23" s="12"/>
    </row>
    <row r="24" spans="1:10" ht="33.75" customHeight="1">
      <c r="A24" s="19" t="s">
        <v>43</v>
      </c>
      <c r="B24" s="20" t="s">
        <v>80</v>
      </c>
      <c r="C24" s="21" t="s">
        <v>81</v>
      </c>
      <c r="D24" s="12"/>
      <c r="E24" s="12"/>
      <c r="F24" s="12"/>
      <c r="G24" s="12"/>
      <c r="H24" s="12"/>
      <c r="I24" s="12"/>
      <c r="J24" s="12"/>
    </row>
    <row r="25" spans="1:10" ht="42.75" customHeight="1">
      <c r="A25" s="23" t="s">
        <v>45</v>
      </c>
      <c r="B25" s="24" t="s">
        <v>82</v>
      </c>
      <c r="C25" s="25" t="s">
        <v>83</v>
      </c>
      <c r="D25" s="12"/>
      <c r="E25" s="12"/>
      <c r="F25" s="12"/>
      <c r="G25" s="12"/>
      <c r="H25" s="12"/>
      <c r="I25" s="12"/>
      <c r="J25" s="12"/>
    </row>
    <row r="26" spans="1:10" ht="35.25" customHeight="1">
      <c r="A26" s="23" t="s">
        <v>47</v>
      </c>
      <c r="B26" s="24" t="s">
        <v>84</v>
      </c>
      <c r="C26" s="25" t="s">
        <v>85</v>
      </c>
      <c r="D26" s="12"/>
      <c r="E26" s="12"/>
      <c r="F26" s="12"/>
      <c r="G26" s="12"/>
      <c r="H26" s="12"/>
      <c r="I26" s="12"/>
      <c r="J26" s="12"/>
    </row>
    <row r="27" spans="1:10" ht="37.5" customHeight="1" thickBot="1">
      <c r="A27" s="26" t="s">
        <v>49</v>
      </c>
      <c r="B27" s="27" t="s">
        <v>86</v>
      </c>
      <c r="C27" s="28" t="s">
        <v>87</v>
      </c>
      <c r="D27" s="12"/>
      <c r="E27" s="12"/>
      <c r="F27" s="12"/>
      <c r="G27" s="12"/>
      <c r="H27" s="12"/>
      <c r="I27" s="12"/>
      <c r="J27" s="12"/>
    </row>
    <row r="28" spans="1:10">
      <c r="A28" s="12"/>
      <c r="B28" s="12"/>
      <c r="C28" s="12"/>
      <c r="D28" s="12"/>
      <c r="E28" s="403" t="s">
        <v>88</v>
      </c>
      <c r="F28" s="403"/>
      <c r="G28" s="403"/>
      <c r="H28" s="403"/>
      <c r="I28" s="403"/>
      <c r="J28" s="403"/>
    </row>
    <row r="29" spans="1:10" ht="13.5" thickBot="1">
      <c r="A29" s="403" t="s">
        <v>89</v>
      </c>
      <c r="B29" s="403"/>
      <c r="C29" s="403"/>
      <c r="D29" s="12"/>
      <c r="E29" s="12"/>
      <c r="F29" s="12"/>
      <c r="G29" s="12"/>
      <c r="H29" s="12"/>
      <c r="I29" s="12"/>
      <c r="J29" s="12"/>
    </row>
    <row r="30" spans="1:10" ht="13.5" thickBot="1">
      <c r="A30" s="12"/>
      <c r="B30" s="12"/>
      <c r="C30" s="12"/>
      <c r="D30" s="12"/>
      <c r="E30" s="404" t="s">
        <v>90</v>
      </c>
      <c r="F30" s="405"/>
      <c r="G30" s="404" t="s">
        <v>78</v>
      </c>
      <c r="H30" s="408"/>
      <c r="I30" s="408"/>
      <c r="J30" s="409"/>
    </row>
    <row r="31" spans="1:10" ht="13.5" thickBot="1">
      <c r="A31" s="55" t="s">
        <v>91</v>
      </c>
      <c r="B31" s="56" t="s">
        <v>92</v>
      </c>
      <c r="C31" s="57" t="s">
        <v>42</v>
      </c>
      <c r="D31" s="12"/>
      <c r="E31" s="406"/>
      <c r="F31" s="407"/>
      <c r="G31" s="58" t="s">
        <v>93</v>
      </c>
      <c r="H31" s="59" t="s">
        <v>94</v>
      </c>
      <c r="I31" s="59" t="s">
        <v>95</v>
      </c>
      <c r="J31" s="60" t="s">
        <v>96</v>
      </c>
    </row>
    <row r="32" spans="1:10" ht="22.5">
      <c r="A32" s="30" t="s">
        <v>97</v>
      </c>
      <c r="B32" s="31">
        <v>100</v>
      </c>
      <c r="C32" s="32" t="s">
        <v>98</v>
      </c>
      <c r="D32" s="12"/>
      <c r="E32" s="410" t="s">
        <v>91</v>
      </c>
      <c r="F32" s="61">
        <v>100</v>
      </c>
      <c r="G32" s="62" t="s">
        <v>99</v>
      </c>
      <c r="H32" s="63" t="s">
        <v>100</v>
      </c>
      <c r="I32" s="63" t="s">
        <v>101</v>
      </c>
      <c r="J32" s="64" t="s">
        <v>102</v>
      </c>
    </row>
    <row r="33" spans="1:10" ht="34.5" customHeight="1">
      <c r="A33" s="23" t="s">
        <v>103</v>
      </c>
      <c r="B33" s="24">
        <v>60</v>
      </c>
      <c r="C33" s="25" t="s">
        <v>104</v>
      </c>
      <c r="D33" s="12"/>
      <c r="E33" s="411"/>
      <c r="F33" s="65">
        <v>60</v>
      </c>
      <c r="G33" s="66" t="s">
        <v>105</v>
      </c>
      <c r="H33" s="67" t="s">
        <v>106</v>
      </c>
      <c r="I33" s="68" t="s">
        <v>107</v>
      </c>
      <c r="J33" s="69" t="s">
        <v>108</v>
      </c>
    </row>
    <row r="34" spans="1:10" ht="33.75" customHeight="1">
      <c r="A34" s="23" t="s">
        <v>109</v>
      </c>
      <c r="B34" s="24">
        <v>25</v>
      </c>
      <c r="C34" s="25" t="s">
        <v>110</v>
      </c>
      <c r="D34" s="12"/>
      <c r="E34" s="411"/>
      <c r="F34" s="70">
        <v>25</v>
      </c>
      <c r="G34" s="71" t="s">
        <v>111</v>
      </c>
      <c r="H34" s="68" t="s">
        <v>112</v>
      </c>
      <c r="I34" s="68" t="s">
        <v>113</v>
      </c>
      <c r="J34" s="72" t="s">
        <v>114</v>
      </c>
    </row>
    <row r="35" spans="1:10" ht="33" customHeight="1" thickBot="1">
      <c r="A35" s="26" t="s">
        <v>115</v>
      </c>
      <c r="B35" s="27">
        <v>10</v>
      </c>
      <c r="C35" s="28" t="s">
        <v>116</v>
      </c>
      <c r="D35" s="12"/>
      <c r="E35" s="412"/>
      <c r="F35" s="73">
        <v>10</v>
      </c>
      <c r="G35" s="74" t="s">
        <v>117</v>
      </c>
      <c r="H35" s="75" t="s">
        <v>118</v>
      </c>
      <c r="I35" s="76" t="s">
        <v>119</v>
      </c>
      <c r="J35" s="77" t="s">
        <v>120</v>
      </c>
    </row>
    <row r="36" spans="1:10" ht="13.5" thickBot="1">
      <c r="A36" s="400" t="s">
        <v>121</v>
      </c>
      <c r="B36" s="401"/>
      <c r="C36" s="402"/>
      <c r="D36" s="12"/>
      <c r="E36" s="413" t="s">
        <v>122</v>
      </c>
      <c r="F36" s="414"/>
      <c r="G36" s="414"/>
      <c r="H36" s="414"/>
      <c r="I36" s="414"/>
      <c r="J36" s="415"/>
    </row>
    <row r="37" spans="1:10">
      <c r="A37" s="12"/>
      <c r="B37" s="12"/>
      <c r="C37" s="12"/>
      <c r="D37" s="12"/>
      <c r="E37" s="12"/>
      <c r="F37" s="12"/>
      <c r="G37" s="12"/>
      <c r="H37" s="12"/>
      <c r="I37" s="12"/>
      <c r="J37" s="12"/>
    </row>
    <row r="38" spans="1:10">
      <c r="A38" s="403" t="s">
        <v>123</v>
      </c>
      <c r="B38" s="403"/>
      <c r="C38" s="403"/>
      <c r="D38" s="12"/>
      <c r="E38" s="12"/>
      <c r="F38" s="12"/>
      <c r="G38" s="12"/>
      <c r="H38" s="12"/>
      <c r="I38" s="12"/>
      <c r="J38" s="12"/>
    </row>
    <row r="39" spans="1:10" ht="13.5" thickBot="1">
      <c r="A39" s="12"/>
      <c r="B39" s="12"/>
      <c r="C39" s="12"/>
      <c r="D39" s="12"/>
      <c r="E39" s="12"/>
      <c r="F39" s="12"/>
      <c r="G39" s="12"/>
      <c r="H39" s="12"/>
      <c r="I39" s="12"/>
      <c r="J39" s="12"/>
    </row>
    <row r="40" spans="1:10" ht="13.5" thickBot="1">
      <c r="A40" s="55" t="s">
        <v>124</v>
      </c>
      <c r="B40" s="56" t="s">
        <v>125</v>
      </c>
      <c r="C40" s="57" t="s">
        <v>42</v>
      </c>
      <c r="D40" s="12"/>
      <c r="E40" s="12"/>
      <c r="F40" s="12"/>
      <c r="G40" s="12"/>
      <c r="H40" s="12"/>
      <c r="I40" s="12"/>
      <c r="J40" s="12"/>
    </row>
    <row r="41" spans="1:10" ht="36" customHeight="1">
      <c r="A41" s="78" t="s">
        <v>126</v>
      </c>
      <c r="B41" s="20" t="s">
        <v>127</v>
      </c>
      <c r="C41" s="21" t="s">
        <v>128</v>
      </c>
      <c r="D41" s="12"/>
      <c r="E41" s="12"/>
      <c r="F41" s="12"/>
      <c r="G41" s="12"/>
      <c r="H41" s="12"/>
      <c r="I41" s="12"/>
      <c r="J41" s="12"/>
    </row>
    <row r="42" spans="1:10" ht="24.75" customHeight="1">
      <c r="A42" s="79" t="s">
        <v>129</v>
      </c>
      <c r="B42" s="24" t="s">
        <v>130</v>
      </c>
      <c r="C42" s="25" t="s">
        <v>131</v>
      </c>
      <c r="D42" s="12"/>
      <c r="E42" s="12"/>
      <c r="F42" s="12"/>
      <c r="G42" s="12"/>
      <c r="H42" s="12"/>
      <c r="I42" s="12"/>
      <c r="J42" s="12"/>
    </row>
    <row r="43" spans="1:10" ht="30.75" customHeight="1">
      <c r="A43" s="79" t="s">
        <v>132</v>
      </c>
      <c r="B43" s="24" t="s">
        <v>133</v>
      </c>
      <c r="C43" s="25" t="s">
        <v>134</v>
      </c>
      <c r="D43" s="12"/>
      <c r="E43" s="12"/>
      <c r="F43" s="12"/>
      <c r="G43" s="12"/>
      <c r="H43" s="12"/>
      <c r="I43" s="12"/>
      <c r="J43" s="12"/>
    </row>
    <row r="44" spans="1:10" ht="35.25" customHeight="1" thickBot="1">
      <c r="A44" s="80" t="s">
        <v>135</v>
      </c>
      <c r="B44" s="27">
        <v>20</v>
      </c>
      <c r="C44" s="28" t="s">
        <v>136</v>
      </c>
      <c r="D44" s="12"/>
      <c r="E44" s="12"/>
      <c r="F44" s="12"/>
      <c r="G44" s="12"/>
      <c r="H44" s="12"/>
      <c r="I44" s="12"/>
      <c r="J44" s="12"/>
    </row>
    <row r="45" spans="1:10">
      <c r="A45" s="12"/>
      <c r="B45" s="12"/>
      <c r="C45" s="12"/>
      <c r="D45" s="12"/>
      <c r="E45" s="12"/>
      <c r="F45" s="12"/>
      <c r="G45" s="12"/>
      <c r="H45" s="12"/>
      <c r="I45" s="12"/>
      <c r="J45" s="12"/>
    </row>
    <row r="46" spans="1:10">
      <c r="A46" s="403" t="s">
        <v>137</v>
      </c>
      <c r="B46" s="403"/>
      <c r="C46" s="403"/>
      <c r="D46" s="12"/>
      <c r="E46" s="12"/>
      <c r="F46" s="12"/>
      <c r="G46" s="12"/>
      <c r="H46" s="12"/>
      <c r="I46" s="12"/>
      <c r="J46" s="12"/>
    </row>
    <row r="47" spans="1:10" ht="13.5" thickBot="1">
      <c r="A47" s="12"/>
      <c r="B47" s="12"/>
      <c r="C47" s="12"/>
      <c r="D47" s="12"/>
      <c r="E47" s="12"/>
      <c r="F47" s="12"/>
      <c r="G47" s="12"/>
      <c r="H47" s="12"/>
      <c r="I47" s="12"/>
      <c r="J47" s="12"/>
    </row>
    <row r="48" spans="1:10" ht="13.5" thickBot="1">
      <c r="A48" s="55" t="s">
        <v>124</v>
      </c>
      <c r="B48" s="395" t="s">
        <v>42</v>
      </c>
      <c r="C48" s="396"/>
      <c r="D48" s="12"/>
      <c r="E48" s="12"/>
      <c r="F48" s="12"/>
      <c r="G48" s="12"/>
      <c r="H48" s="12"/>
      <c r="I48" s="12"/>
      <c r="J48" s="12"/>
    </row>
    <row r="49" spans="1:10" ht="27.75" customHeight="1">
      <c r="A49" s="78" t="s">
        <v>126</v>
      </c>
      <c r="B49" s="31" t="s">
        <v>138</v>
      </c>
      <c r="C49" s="32" t="s">
        <v>139</v>
      </c>
      <c r="D49" s="12"/>
      <c r="E49" s="12"/>
      <c r="F49" s="12"/>
      <c r="G49" s="12"/>
      <c r="H49" s="12"/>
      <c r="I49" s="12"/>
      <c r="J49" s="12"/>
    </row>
    <row r="50" spans="1:10" ht="48" customHeight="1">
      <c r="A50" s="79" t="s">
        <v>129</v>
      </c>
      <c r="B50" s="81" t="s">
        <v>140</v>
      </c>
      <c r="C50" s="38" t="s">
        <v>141</v>
      </c>
      <c r="D50" s="12"/>
      <c r="E50" s="12"/>
      <c r="F50" s="12"/>
      <c r="G50" s="12"/>
      <c r="H50" s="12"/>
      <c r="I50" s="12"/>
      <c r="J50" s="12"/>
    </row>
    <row r="51" spans="1:10" ht="24" customHeight="1">
      <c r="A51" s="79" t="s">
        <v>132</v>
      </c>
      <c r="B51" s="37" t="s">
        <v>142</v>
      </c>
      <c r="C51" s="38" t="s">
        <v>143</v>
      </c>
      <c r="D51" s="12"/>
      <c r="E51" s="12"/>
      <c r="F51" s="12"/>
      <c r="G51" s="12"/>
      <c r="H51" s="12"/>
      <c r="I51" s="12"/>
      <c r="J51" s="12"/>
    </row>
    <row r="52" spans="1:10" ht="27.75" customHeight="1" thickBot="1">
      <c r="A52" s="80" t="s">
        <v>135</v>
      </c>
      <c r="B52" s="49" t="s">
        <v>144</v>
      </c>
      <c r="C52" s="50" t="s">
        <v>145</v>
      </c>
      <c r="D52" s="12"/>
      <c r="E52" s="12"/>
      <c r="F52" s="12"/>
      <c r="G52" s="12"/>
      <c r="H52" s="12"/>
      <c r="I52" s="12"/>
      <c r="J52" s="12"/>
    </row>
  </sheetData>
  <mergeCells count="19">
    <mergeCell ref="A1:J3"/>
    <mergeCell ref="A5:C5"/>
    <mergeCell ref="A13:C13"/>
    <mergeCell ref="E13:J13"/>
    <mergeCell ref="E15:F16"/>
    <mergeCell ref="G15:J15"/>
    <mergeCell ref="B48:C48"/>
    <mergeCell ref="E17:E19"/>
    <mergeCell ref="E20:J20"/>
    <mergeCell ref="A21:C21"/>
    <mergeCell ref="E28:J28"/>
    <mergeCell ref="A29:C29"/>
    <mergeCell ref="E30:F31"/>
    <mergeCell ref="G30:J30"/>
    <mergeCell ref="E32:E35"/>
    <mergeCell ref="A36:C36"/>
    <mergeCell ref="E36:J36"/>
    <mergeCell ref="A38:C38"/>
    <mergeCell ref="A46:C4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zoomScale="68" zoomScaleNormal="68" workbookViewId="0">
      <selection activeCell="F4" sqref="F4"/>
    </sheetView>
  </sheetViews>
  <sheetFormatPr baseColWidth="10" defaultColWidth="30.5703125" defaultRowHeight="12.75"/>
  <cols>
    <col min="1" max="1" width="4.42578125" style="11" customWidth="1"/>
    <col min="2" max="2" width="15.28515625" style="11" customWidth="1"/>
    <col min="3" max="3" width="23.140625" style="11" customWidth="1"/>
    <col min="4" max="4" width="17.85546875" style="11" customWidth="1"/>
    <col min="5" max="5" width="35" style="11" customWidth="1"/>
    <col min="6" max="6" width="21.7109375" style="11" customWidth="1"/>
    <col min="7" max="7" width="31.7109375" style="11" customWidth="1"/>
    <col min="8" max="8" width="18.7109375" style="11" customWidth="1"/>
    <col min="9" max="9" width="30.5703125" style="11"/>
    <col min="10" max="10" width="94.42578125" style="11" customWidth="1"/>
    <col min="11" max="256" width="30.5703125" style="11"/>
    <col min="257" max="257" width="4.42578125" style="11" customWidth="1"/>
    <col min="258" max="258" width="15.28515625" style="11" customWidth="1"/>
    <col min="259" max="259" width="23.140625" style="11" customWidth="1"/>
    <col min="260" max="260" width="17.85546875" style="11" customWidth="1"/>
    <col min="261" max="261" width="35" style="11" customWidth="1"/>
    <col min="262" max="262" width="21.7109375" style="11" customWidth="1"/>
    <col min="263" max="263" width="31.7109375" style="11" customWidth="1"/>
    <col min="264" max="264" width="18.7109375" style="11" customWidth="1"/>
    <col min="265" max="512" width="30.5703125" style="11"/>
    <col min="513" max="513" width="4.42578125" style="11" customWidth="1"/>
    <col min="514" max="514" width="15.28515625" style="11" customWidth="1"/>
    <col min="515" max="515" width="23.140625" style="11" customWidth="1"/>
    <col min="516" max="516" width="17.85546875" style="11" customWidth="1"/>
    <col min="517" max="517" width="35" style="11" customWidth="1"/>
    <col min="518" max="518" width="21.7109375" style="11" customWidth="1"/>
    <col min="519" max="519" width="31.7109375" style="11" customWidth="1"/>
    <col min="520" max="520" width="18.7109375" style="11" customWidth="1"/>
    <col min="521" max="768" width="30.5703125" style="11"/>
    <col min="769" max="769" width="4.42578125" style="11" customWidth="1"/>
    <col min="770" max="770" width="15.28515625" style="11" customWidth="1"/>
    <col min="771" max="771" width="23.140625" style="11" customWidth="1"/>
    <col min="772" max="772" width="17.85546875" style="11" customWidth="1"/>
    <col min="773" max="773" width="35" style="11" customWidth="1"/>
    <col min="774" max="774" width="21.7109375" style="11" customWidth="1"/>
    <col min="775" max="775" width="31.7109375" style="11" customWidth="1"/>
    <col min="776" max="776" width="18.7109375" style="11" customWidth="1"/>
    <col min="777" max="1024" width="30.5703125" style="11"/>
    <col min="1025" max="1025" width="4.42578125" style="11" customWidth="1"/>
    <col min="1026" max="1026" width="15.28515625" style="11" customWidth="1"/>
    <col min="1027" max="1027" width="23.140625" style="11" customWidth="1"/>
    <col min="1028" max="1028" width="17.85546875" style="11" customWidth="1"/>
    <col min="1029" max="1029" width="35" style="11" customWidth="1"/>
    <col min="1030" max="1030" width="21.7109375" style="11" customWidth="1"/>
    <col min="1031" max="1031" width="31.7109375" style="11" customWidth="1"/>
    <col min="1032" max="1032" width="18.7109375" style="11" customWidth="1"/>
    <col min="1033" max="1280" width="30.5703125" style="11"/>
    <col min="1281" max="1281" width="4.42578125" style="11" customWidth="1"/>
    <col min="1282" max="1282" width="15.28515625" style="11" customWidth="1"/>
    <col min="1283" max="1283" width="23.140625" style="11" customWidth="1"/>
    <col min="1284" max="1284" width="17.85546875" style="11" customWidth="1"/>
    <col min="1285" max="1285" width="35" style="11" customWidth="1"/>
    <col min="1286" max="1286" width="21.7109375" style="11" customWidth="1"/>
    <col min="1287" max="1287" width="31.7109375" style="11" customWidth="1"/>
    <col min="1288" max="1288" width="18.7109375" style="11" customWidth="1"/>
    <col min="1289" max="1536" width="30.5703125" style="11"/>
    <col min="1537" max="1537" width="4.42578125" style="11" customWidth="1"/>
    <col min="1538" max="1538" width="15.28515625" style="11" customWidth="1"/>
    <col min="1539" max="1539" width="23.140625" style="11" customWidth="1"/>
    <col min="1540" max="1540" width="17.85546875" style="11" customWidth="1"/>
    <col min="1541" max="1541" width="35" style="11" customWidth="1"/>
    <col min="1542" max="1542" width="21.7109375" style="11" customWidth="1"/>
    <col min="1543" max="1543" width="31.7109375" style="11" customWidth="1"/>
    <col min="1544" max="1544" width="18.7109375" style="11" customWidth="1"/>
    <col min="1545" max="1792" width="30.5703125" style="11"/>
    <col min="1793" max="1793" width="4.42578125" style="11" customWidth="1"/>
    <col min="1794" max="1794" width="15.28515625" style="11" customWidth="1"/>
    <col min="1795" max="1795" width="23.140625" style="11" customWidth="1"/>
    <col min="1796" max="1796" width="17.85546875" style="11" customWidth="1"/>
    <col min="1797" max="1797" width="35" style="11" customWidth="1"/>
    <col min="1798" max="1798" width="21.7109375" style="11" customWidth="1"/>
    <col min="1799" max="1799" width="31.7109375" style="11" customWidth="1"/>
    <col min="1800" max="1800" width="18.7109375" style="11" customWidth="1"/>
    <col min="1801" max="2048" width="30.5703125" style="11"/>
    <col min="2049" max="2049" width="4.42578125" style="11" customWidth="1"/>
    <col min="2050" max="2050" width="15.28515625" style="11" customWidth="1"/>
    <col min="2051" max="2051" width="23.140625" style="11" customWidth="1"/>
    <col min="2052" max="2052" width="17.85546875" style="11" customWidth="1"/>
    <col min="2053" max="2053" width="35" style="11" customWidth="1"/>
    <col min="2054" max="2054" width="21.7109375" style="11" customWidth="1"/>
    <col min="2055" max="2055" width="31.7109375" style="11" customWidth="1"/>
    <col min="2056" max="2056" width="18.7109375" style="11" customWidth="1"/>
    <col min="2057" max="2304" width="30.5703125" style="11"/>
    <col min="2305" max="2305" width="4.42578125" style="11" customWidth="1"/>
    <col min="2306" max="2306" width="15.28515625" style="11" customWidth="1"/>
    <col min="2307" max="2307" width="23.140625" style="11" customWidth="1"/>
    <col min="2308" max="2308" width="17.85546875" style="11" customWidth="1"/>
    <col min="2309" max="2309" width="35" style="11" customWidth="1"/>
    <col min="2310" max="2310" width="21.7109375" style="11" customWidth="1"/>
    <col min="2311" max="2311" width="31.7109375" style="11" customWidth="1"/>
    <col min="2312" max="2312" width="18.7109375" style="11" customWidth="1"/>
    <col min="2313" max="2560" width="30.5703125" style="11"/>
    <col min="2561" max="2561" width="4.42578125" style="11" customWidth="1"/>
    <col min="2562" max="2562" width="15.28515625" style="11" customWidth="1"/>
    <col min="2563" max="2563" width="23.140625" style="11" customWidth="1"/>
    <col min="2564" max="2564" width="17.85546875" style="11" customWidth="1"/>
    <col min="2565" max="2565" width="35" style="11" customWidth="1"/>
    <col min="2566" max="2566" width="21.7109375" style="11" customWidth="1"/>
    <col min="2567" max="2567" width="31.7109375" style="11" customWidth="1"/>
    <col min="2568" max="2568" width="18.7109375" style="11" customWidth="1"/>
    <col min="2569" max="2816" width="30.5703125" style="11"/>
    <col min="2817" max="2817" width="4.42578125" style="11" customWidth="1"/>
    <col min="2818" max="2818" width="15.28515625" style="11" customWidth="1"/>
    <col min="2819" max="2819" width="23.140625" style="11" customWidth="1"/>
    <col min="2820" max="2820" width="17.85546875" style="11" customWidth="1"/>
    <col min="2821" max="2821" width="35" style="11" customWidth="1"/>
    <col min="2822" max="2822" width="21.7109375" style="11" customWidth="1"/>
    <col min="2823" max="2823" width="31.7109375" style="11" customWidth="1"/>
    <col min="2824" max="2824" width="18.7109375" style="11" customWidth="1"/>
    <col min="2825" max="3072" width="30.5703125" style="11"/>
    <col min="3073" max="3073" width="4.42578125" style="11" customWidth="1"/>
    <col min="3074" max="3074" width="15.28515625" style="11" customWidth="1"/>
    <col min="3075" max="3075" width="23.140625" style="11" customWidth="1"/>
    <col min="3076" max="3076" width="17.85546875" style="11" customWidth="1"/>
    <col min="3077" max="3077" width="35" style="11" customWidth="1"/>
    <col min="3078" max="3078" width="21.7109375" style="11" customWidth="1"/>
    <col min="3079" max="3079" width="31.7109375" style="11" customWidth="1"/>
    <col min="3080" max="3080" width="18.7109375" style="11" customWidth="1"/>
    <col min="3081" max="3328" width="30.5703125" style="11"/>
    <col min="3329" max="3329" width="4.42578125" style="11" customWidth="1"/>
    <col min="3330" max="3330" width="15.28515625" style="11" customWidth="1"/>
    <col min="3331" max="3331" width="23.140625" style="11" customWidth="1"/>
    <col min="3332" max="3332" width="17.85546875" style="11" customWidth="1"/>
    <col min="3333" max="3333" width="35" style="11" customWidth="1"/>
    <col min="3334" max="3334" width="21.7109375" style="11" customWidth="1"/>
    <col min="3335" max="3335" width="31.7109375" style="11" customWidth="1"/>
    <col min="3336" max="3336" width="18.7109375" style="11" customWidth="1"/>
    <col min="3337" max="3584" width="30.5703125" style="11"/>
    <col min="3585" max="3585" width="4.42578125" style="11" customWidth="1"/>
    <col min="3586" max="3586" width="15.28515625" style="11" customWidth="1"/>
    <col min="3587" max="3587" width="23.140625" style="11" customWidth="1"/>
    <col min="3588" max="3588" width="17.85546875" style="11" customWidth="1"/>
    <col min="3589" max="3589" width="35" style="11" customWidth="1"/>
    <col min="3590" max="3590" width="21.7109375" style="11" customWidth="1"/>
    <col min="3591" max="3591" width="31.7109375" style="11" customWidth="1"/>
    <col min="3592" max="3592" width="18.7109375" style="11" customWidth="1"/>
    <col min="3593" max="3840" width="30.5703125" style="11"/>
    <col min="3841" max="3841" width="4.42578125" style="11" customWidth="1"/>
    <col min="3842" max="3842" width="15.28515625" style="11" customWidth="1"/>
    <col min="3843" max="3843" width="23.140625" style="11" customWidth="1"/>
    <col min="3844" max="3844" width="17.85546875" style="11" customWidth="1"/>
    <col min="3845" max="3845" width="35" style="11" customWidth="1"/>
    <col min="3846" max="3846" width="21.7109375" style="11" customWidth="1"/>
    <col min="3847" max="3847" width="31.7109375" style="11" customWidth="1"/>
    <col min="3848" max="3848" width="18.7109375" style="11" customWidth="1"/>
    <col min="3849" max="4096" width="30.5703125" style="11"/>
    <col min="4097" max="4097" width="4.42578125" style="11" customWidth="1"/>
    <col min="4098" max="4098" width="15.28515625" style="11" customWidth="1"/>
    <col min="4099" max="4099" width="23.140625" style="11" customWidth="1"/>
    <col min="4100" max="4100" width="17.85546875" style="11" customWidth="1"/>
    <col min="4101" max="4101" width="35" style="11" customWidth="1"/>
    <col min="4102" max="4102" width="21.7109375" style="11" customWidth="1"/>
    <col min="4103" max="4103" width="31.7109375" style="11" customWidth="1"/>
    <col min="4104" max="4104" width="18.7109375" style="11" customWidth="1"/>
    <col min="4105" max="4352" width="30.5703125" style="11"/>
    <col min="4353" max="4353" width="4.42578125" style="11" customWidth="1"/>
    <col min="4354" max="4354" width="15.28515625" style="11" customWidth="1"/>
    <col min="4355" max="4355" width="23.140625" style="11" customWidth="1"/>
    <col min="4356" max="4356" width="17.85546875" style="11" customWidth="1"/>
    <col min="4357" max="4357" width="35" style="11" customWidth="1"/>
    <col min="4358" max="4358" width="21.7109375" style="11" customWidth="1"/>
    <col min="4359" max="4359" width="31.7109375" style="11" customWidth="1"/>
    <col min="4360" max="4360" width="18.7109375" style="11" customWidth="1"/>
    <col min="4361" max="4608" width="30.5703125" style="11"/>
    <col min="4609" max="4609" width="4.42578125" style="11" customWidth="1"/>
    <col min="4610" max="4610" width="15.28515625" style="11" customWidth="1"/>
    <col min="4611" max="4611" width="23.140625" style="11" customWidth="1"/>
    <col min="4612" max="4612" width="17.85546875" style="11" customWidth="1"/>
    <col min="4613" max="4613" width="35" style="11" customWidth="1"/>
    <col min="4614" max="4614" width="21.7109375" style="11" customWidth="1"/>
    <col min="4615" max="4615" width="31.7109375" style="11" customWidth="1"/>
    <col min="4616" max="4616" width="18.7109375" style="11" customWidth="1"/>
    <col min="4617" max="4864" width="30.5703125" style="11"/>
    <col min="4865" max="4865" width="4.42578125" style="11" customWidth="1"/>
    <col min="4866" max="4866" width="15.28515625" style="11" customWidth="1"/>
    <col min="4867" max="4867" width="23.140625" style="11" customWidth="1"/>
    <col min="4868" max="4868" width="17.85546875" style="11" customWidth="1"/>
    <col min="4869" max="4869" width="35" style="11" customWidth="1"/>
    <col min="4870" max="4870" width="21.7109375" style="11" customWidth="1"/>
    <col min="4871" max="4871" width="31.7109375" style="11" customWidth="1"/>
    <col min="4872" max="4872" width="18.7109375" style="11" customWidth="1"/>
    <col min="4873" max="5120" width="30.5703125" style="11"/>
    <col min="5121" max="5121" width="4.42578125" style="11" customWidth="1"/>
    <col min="5122" max="5122" width="15.28515625" style="11" customWidth="1"/>
    <col min="5123" max="5123" width="23.140625" style="11" customWidth="1"/>
    <col min="5124" max="5124" width="17.85546875" style="11" customWidth="1"/>
    <col min="5125" max="5125" width="35" style="11" customWidth="1"/>
    <col min="5126" max="5126" width="21.7109375" style="11" customWidth="1"/>
    <col min="5127" max="5127" width="31.7109375" style="11" customWidth="1"/>
    <col min="5128" max="5128" width="18.7109375" style="11" customWidth="1"/>
    <col min="5129" max="5376" width="30.5703125" style="11"/>
    <col min="5377" max="5377" width="4.42578125" style="11" customWidth="1"/>
    <col min="5378" max="5378" width="15.28515625" style="11" customWidth="1"/>
    <col min="5379" max="5379" width="23.140625" style="11" customWidth="1"/>
    <col min="5380" max="5380" width="17.85546875" style="11" customWidth="1"/>
    <col min="5381" max="5381" width="35" style="11" customWidth="1"/>
    <col min="5382" max="5382" width="21.7109375" style="11" customWidth="1"/>
    <col min="5383" max="5383" width="31.7109375" style="11" customWidth="1"/>
    <col min="5384" max="5384" width="18.7109375" style="11" customWidth="1"/>
    <col min="5385" max="5632" width="30.5703125" style="11"/>
    <col min="5633" max="5633" width="4.42578125" style="11" customWidth="1"/>
    <col min="5634" max="5634" width="15.28515625" style="11" customWidth="1"/>
    <col min="5635" max="5635" width="23.140625" style="11" customWidth="1"/>
    <col min="5636" max="5636" width="17.85546875" style="11" customWidth="1"/>
    <col min="5637" max="5637" width="35" style="11" customWidth="1"/>
    <col min="5638" max="5638" width="21.7109375" style="11" customWidth="1"/>
    <col min="5639" max="5639" width="31.7109375" style="11" customWidth="1"/>
    <col min="5640" max="5640" width="18.7109375" style="11" customWidth="1"/>
    <col min="5641" max="5888" width="30.5703125" style="11"/>
    <col min="5889" max="5889" width="4.42578125" style="11" customWidth="1"/>
    <col min="5890" max="5890" width="15.28515625" style="11" customWidth="1"/>
    <col min="5891" max="5891" width="23.140625" style="11" customWidth="1"/>
    <col min="5892" max="5892" width="17.85546875" style="11" customWidth="1"/>
    <col min="5893" max="5893" width="35" style="11" customWidth="1"/>
    <col min="5894" max="5894" width="21.7109375" style="11" customWidth="1"/>
    <col min="5895" max="5895" width="31.7109375" style="11" customWidth="1"/>
    <col min="5896" max="5896" width="18.7109375" style="11" customWidth="1"/>
    <col min="5897" max="6144" width="30.5703125" style="11"/>
    <col min="6145" max="6145" width="4.42578125" style="11" customWidth="1"/>
    <col min="6146" max="6146" width="15.28515625" style="11" customWidth="1"/>
    <col min="6147" max="6147" width="23.140625" style="11" customWidth="1"/>
    <col min="6148" max="6148" width="17.85546875" style="11" customWidth="1"/>
    <col min="6149" max="6149" width="35" style="11" customWidth="1"/>
    <col min="6150" max="6150" width="21.7109375" style="11" customWidth="1"/>
    <col min="6151" max="6151" width="31.7109375" style="11" customWidth="1"/>
    <col min="6152" max="6152" width="18.7109375" style="11" customWidth="1"/>
    <col min="6153" max="6400" width="30.5703125" style="11"/>
    <col min="6401" max="6401" width="4.42578125" style="11" customWidth="1"/>
    <col min="6402" max="6402" width="15.28515625" style="11" customWidth="1"/>
    <col min="6403" max="6403" width="23.140625" style="11" customWidth="1"/>
    <col min="6404" max="6404" width="17.85546875" style="11" customWidth="1"/>
    <col min="6405" max="6405" width="35" style="11" customWidth="1"/>
    <col min="6406" max="6406" width="21.7109375" style="11" customWidth="1"/>
    <col min="6407" max="6407" width="31.7109375" style="11" customWidth="1"/>
    <col min="6408" max="6408" width="18.7109375" style="11" customWidth="1"/>
    <col min="6409" max="6656" width="30.5703125" style="11"/>
    <col min="6657" max="6657" width="4.42578125" style="11" customWidth="1"/>
    <col min="6658" max="6658" width="15.28515625" style="11" customWidth="1"/>
    <col min="6659" max="6659" width="23.140625" style="11" customWidth="1"/>
    <col min="6660" max="6660" width="17.85546875" style="11" customWidth="1"/>
    <col min="6661" max="6661" width="35" style="11" customWidth="1"/>
    <col min="6662" max="6662" width="21.7109375" style="11" customWidth="1"/>
    <col min="6663" max="6663" width="31.7109375" style="11" customWidth="1"/>
    <col min="6664" max="6664" width="18.7109375" style="11" customWidth="1"/>
    <col min="6665" max="6912" width="30.5703125" style="11"/>
    <col min="6913" max="6913" width="4.42578125" style="11" customWidth="1"/>
    <col min="6914" max="6914" width="15.28515625" style="11" customWidth="1"/>
    <col min="6915" max="6915" width="23.140625" style="11" customWidth="1"/>
    <col min="6916" max="6916" width="17.85546875" style="11" customWidth="1"/>
    <col min="6917" max="6917" width="35" style="11" customWidth="1"/>
    <col min="6918" max="6918" width="21.7109375" style="11" customWidth="1"/>
    <col min="6919" max="6919" width="31.7109375" style="11" customWidth="1"/>
    <col min="6920" max="6920" width="18.7109375" style="11" customWidth="1"/>
    <col min="6921" max="7168" width="30.5703125" style="11"/>
    <col min="7169" max="7169" width="4.42578125" style="11" customWidth="1"/>
    <col min="7170" max="7170" width="15.28515625" style="11" customWidth="1"/>
    <col min="7171" max="7171" width="23.140625" style="11" customWidth="1"/>
    <col min="7172" max="7172" width="17.85546875" style="11" customWidth="1"/>
    <col min="7173" max="7173" width="35" style="11" customWidth="1"/>
    <col min="7174" max="7174" width="21.7109375" style="11" customWidth="1"/>
    <col min="7175" max="7175" width="31.7109375" style="11" customWidth="1"/>
    <col min="7176" max="7176" width="18.7109375" style="11" customWidth="1"/>
    <col min="7177" max="7424" width="30.5703125" style="11"/>
    <col min="7425" max="7425" width="4.42578125" style="11" customWidth="1"/>
    <col min="7426" max="7426" width="15.28515625" style="11" customWidth="1"/>
    <col min="7427" max="7427" width="23.140625" style="11" customWidth="1"/>
    <col min="7428" max="7428" width="17.85546875" style="11" customWidth="1"/>
    <col min="7429" max="7429" width="35" style="11" customWidth="1"/>
    <col min="7430" max="7430" width="21.7109375" style="11" customWidth="1"/>
    <col min="7431" max="7431" width="31.7109375" style="11" customWidth="1"/>
    <col min="7432" max="7432" width="18.7109375" style="11" customWidth="1"/>
    <col min="7433" max="7680" width="30.5703125" style="11"/>
    <col min="7681" max="7681" width="4.42578125" style="11" customWidth="1"/>
    <col min="7682" max="7682" width="15.28515625" style="11" customWidth="1"/>
    <col min="7683" max="7683" width="23.140625" style="11" customWidth="1"/>
    <col min="7684" max="7684" width="17.85546875" style="11" customWidth="1"/>
    <col min="7685" max="7685" width="35" style="11" customWidth="1"/>
    <col min="7686" max="7686" width="21.7109375" style="11" customWidth="1"/>
    <col min="7687" max="7687" width="31.7109375" style="11" customWidth="1"/>
    <col min="7688" max="7688" width="18.7109375" style="11" customWidth="1"/>
    <col min="7689" max="7936" width="30.5703125" style="11"/>
    <col min="7937" max="7937" width="4.42578125" style="11" customWidth="1"/>
    <col min="7938" max="7938" width="15.28515625" style="11" customWidth="1"/>
    <col min="7939" max="7939" width="23.140625" style="11" customWidth="1"/>
    <col min="7940" max="7940" width="17.85546875" style="11" customWidth="1"/>
    <col min="7941" max="7941" width="35" style="11" customWidth="1"/>
    <col min="7942" max="7942" width="21.7109375" style="11" customWidth="1"/>
    <col min="7943" max="7943" width="31.7109375" style="11" customWidth="1"/>
    <col min="7944" max="7944" width="18.7109375" style="11" customWidth="1"/>
    <col min="7945" max="8192" width="30.5703125" style="11"/>
    <col min="8193" max="8193" width="4.42578125" style="11" customWidth="1"/>
    <col min="8194" max="8194" width="15.28515625" style="11" customWidth="1"/>
    <col min="8195" max="8195" width="23.140625" style="11" customWidth="1"/>
    <col min="8196" max="8196" width="17.85546875" style="11" customWidth="1"/>
    <col min="8197" max="8197" width="35" style="11" customWidth="1"/>
    <col min="8198" max="8198" width="21.7109375" style="11" customWidth="1"/>
    <col min="8199" max="8199" width="31.7109375" style="11" customWidth="1"/>
    <col min="8200" max="8200" width="18.7109375" style="11" customWidth="1"/>
    <col min="8201" max="8448" width="30.5703125" style="11"/>
    <col min="8449" max="8449" width="4.42578125" style="11" customWidth="1"/>
    <col min="8450" max="8450" width="15.28515625" style="11" customWidth="1"/>
    <col min="8451" max="8451" width="23.140625" style="11" customWidth="1"/>
    <col min="8452" max="8452" width="17.85546875" style="11" customWidth="1"/>
    <col min="8453" max="8453" width="35" style="11" customWidth="1"/>
    <col min="8454" max="8454" width="21.7109375" style="11" customWidth="1"/>
    <col min="8455" max="8455" width="31.7109375" style="11" customWidth="1"/>
    <col min="8456" max="8456" width="18.7109375" style="11" customWidth="1"/>
    <col min="8457" max="8704" width="30.5703125" style="11"/>
    <col min="8705" max="8705" width="4.42578125" style="11" customWidth="1"/>
    <col min="8706" max="8706" width="15.28515625" style="11" customWidth="1"/>
    <col min="8707" max="8707" width="23.140625" style="11" customWidth="1"/>
    <col min="8708" max="8708" width="17.85546875" style="11" customWidth="1"/>
    <col min="8709" max="8709" width="35" style="11" customWidth="1"/>
    <col min="8710" max="8710" width="21.7109375" style="11" customWidth="1"/>
    <col min="8711" max="8711" width="31.7109375" style="11" customWidth="1"/>
    <col min="8712" max="8712" width="18.7109375" style="11" customWidth="1"/>
    <col min="8713" max="8960" width="30.5703125" style="11"/>
    <col min="8961" max="8961" width="4.42578125" style="11" customWidth="1"/>
    <col min="8962" max="8962" width="15.28515625" style="11" customWidth="1"/>
    <col min="8963" max="8963" width="23.140625" style="11" customWidth="1"/>
    <col min="8964" max="8964" width="17.85546875" style="11" customWidth="1"/>
    <col min="8965" max="8965" width="35" style="11" customWidth="1"/>
    <col min="8966" max="8966" width="21.7109375" style="11" customWidth="1"/>
    <col min="8967" max="8967" width="31.7109375" style="11" customWidth="1"/>
    <col min="8968" max="8968" width="18.7109375" style="11" customWidth="1"/>
    <col min="8969" max="9216" width="30.5703125" style="11"/>
    <col min="9217" max="9217" width="4.42578125" style="11" customWidth="1"/>
    <col min="9218" max="9218" width="15.28515625" style="11" customWidth="1"/>
    <col min="9219" max="9219" width="23.140625" style="11" customWidth="1"/>
    <col min="9220" max="9220" width="17.85546875" style="11" customWidth="1"/>
    <col min="9221" max="9221" width="35" style="11" customWidth="1"/>
    <col min="9222" max="9222" width="21.7109375" style="11" customWidth="1"/>
    <col min="9223" max="9223" width="31.7109375" style="11" customWidth="1"/>
    <col min="9224" max="9224" width="18.7109375" style="11" customWidth="1"/>
    <col min="9225" max="9472" width="30.5703125" style="11"/>
    <col min="9473" max="9473" width="4.42578125" style="11" customWidth="1"/>
    <col min="9474" max="9474" width="15.28515625" style="11" customWidth="1"/>
    <col min="9475" max="9475" width="23.140625" style="11" customWidth="1"/>
    <col min="9476" max="9476" width="17.85546875" style="11" customWidth="1"/>
    <col min="9477" max="9477" width="35" style="11" customWidth="1"/>
    <col min="9478" max="9478" width="21.7109375" style="11" customWidth="1"/>
    <col min="9479" max="9479" width="31.7109375" style="11" customWidth="1"/>
    <col min="9480" max="9480" width="18.7109375" style="11" customWidth="1"/>
    <col min="9481" max="9728" width="30.5703125" style="11"/>
    <col min="9729" max="9729" width="4.42578125" style="11" customWidth="1"/>
    <col min="9730" max="9730" width="15.28515625" style="11" customWidth="1"/>
    <col min="9731" max="9731" width="23.140625" style="11" customWidth="1"/>
    <col min="9732" max="9732" width="17.85546875" style="11" customWidth="1"/>
    <col min="9733" max="9733" width="35" style="11" customWidth="1"/>
    <col min="9734" max="9734" width="21.7109375" style="11" customWidth="1"/>
    <col min="9735" max="9735" width="31.7109375" style="11" customWidth="1"/>
    <col min="9736" max="9736" width="18.7109375" style="11" customWidth="1"/>
    <col min="9737" max="9984" width="30.5703125" style="11"/>
    <col min="9985" max="9985" width="4.42578125" style="11" customWidth="1"/>
    <col min="9986" max="9986" width="15.28515625" style="11" customWidth="1"/>
    <col min="9987" max="9987" width="23.140625" style="11" customWidth="1"/>
    <col min="9988" max="9988" width="17.85546875" style="11" customWidth="1"/>
    <col min="9989" max="9989" width="35" style="11" customWidth="1"/>
    <col min="9990" max="9990" width="21.7109375" style="11" customWidth="1"/>
    <col min="9991" max="9991" width="31.7109375" style="11" customWidth="1"/>
    <col min="9992" max="9992" width="18.7109375" style="11" customWidth="1"/>
    <col min="9993" max="10240" width="30.5703125" style="11"/>
    <col min="10241" max="10241" width="4.42578125" style="11" customWidth="1"/>
    <col min="10242" max="10242" width="15.28515625" style="11" customWidth="1"/>
    <col min="10243" max="10243" width="23.140625" style="11" customWidth="1"/>
    <col min="10244" max="10244" width="17.85546875" style="11" customWidth="1"/>
    <col min="10245" max="10245" width="35" style="11" customWidth="1"/>
    <col min="10246" max="10246" width="21.7109375" style="11" customWidth="1"/>
    <col min="10247" max="10247" width="31.7109375" style="11" customWidth="1"/>
    <col min="10248" max="10248" width="18.7109375" style="11" customWidth="1"/>
    <col min="10249" max="10496" width="30.5703125" style="11"/>
    <col min="10497" max="10497" width="4.42578125" style="11" customWidth="1"/>
    <col min="10498" max="10498" width="15.28515625" style="11" customWidth="1"/>
    <col min="10499" max="10499" width="23.140625" style="11" customWidth="1"/>
    <col min="10500" max="10500" width="17.85546875" style="11" customWidth="1"/>
    <col min="10501" max="10501" width="35" style="11" customWidth="1"/>
    <col min="10502" max="10502" width="21.7109375" style="11" customWidth="1"/>
    <col min="10503" max="10503" width="31.7109375" style="11" customWidth="1"/>
    <col min="10504" max="10504" width="18.7109375" style="11" customWidth="1"/>
    <col min="10505" max="10752" width="30.5703125" style="11"/>
    <col min="10753" max="10753" width="4.42578125" style="11" customWidth="1"/>
    <col min="10754" max="10754" width="15.28515625" style="11" customWidth="1"/>
    <col min="10755" max="10755" width="23.140625" style="11" customWidth="1"/>
    <col min="10756" max="10756" width="17.85546875" style="11" customWidth="1"/>
    <col min="10757" max="10757" width="35" style="11" customWidth="1"/>
    <col min="10758" max="10758" width="21.7109375" style="11" customWidth="1"/>
    <col min="10759" max="10759" width="31.7109375" style="11" customWidth="1"/>
    <col min="10760" max="10760" width="18.7109375" style="11" customWidth="1"/>
    <col min="10761" max="11008" width="30.5703125" style="11"/>
    <col min="11009" max="11009" width="4.42578125" style="11" customWidth="1"/>
    <col min="11010" max="11010" width="15.28515625" style="11" customWidth="1"/>
    <col min="11011" max="11011" width="23.140625" style="11" customWidth="1"/>
    <col min="11012" max="11012" width="17.85546875" style="11" customWidth="1"/>
    <col min="11013" max="11013" width="35" style="11" customWidth="1"/>
    <col min="11014" max="11014" width="21.7109375" style="11" customWidth="1"/>
    <col min="11015" max="11015" width="31.7109375" style="11" customWidth="1"/>
    <col min="11016" max="11016" width="18.7109375" style="11" customWidth="1"/>
    <col min="11017" max="11264" width="30.5703125" style="11"/>
    <col min="11265" max="11265" width="4.42578125" style="11" customWidth="1"/>
    <col min="11266" max="11266" width="15.28515625" style="11" customWidth="1"/>
    <col min="11267" max="11267" width="23.140625" style="11" customWidth="1"/>
    <col min="11268" max="11268" width="17.85546875" style="11" customWidth="1"/>
    <col min="11269" max="11269" width="35" style="11" customWidth="1"/>
    <col min="11270" max="11270" width="21.7109375" style="11" customWidth="1"/>
    <col min="11271" max="11271" width="31.7109375" style="11" customWidth="1"/>
    <col min="11272" max="11272" width="18.7109375" style="11" customWidth="1"/>
    <col min="11273" max="11520" width="30.5703125" style="11"/>
    <col min="11521" max="11521" width="4.42578125" style="11" customWidth="1"/>
    <col min="11522" max="11522" width="15.28515625" style="11" customWidth="1"/>
    <col min="11523" max="11523" width="23.140625" style="11" customWidth="1"/>
    <col min="11524" max="11524" width="17.85546875" style="11" customWidth="1"/>
    <col min="11525" max="11525" width="35" style="11" customWidth="1"/>
    <col min="11526" max="11526" width="21.7109375" style="11" customWidth="1"/>
    <col min="11527" max="11527" width="31.7109375" style="11" customWidth="1"/>
    <col min="11528" max="11528" width="18.7109375" style="11" customWidth="1"/>
    <col min="11529" max="11776" width="30.5703125" style="11"/>
    <col min="11777" max="11777" width="4.42578125" style="11" customWidth="1"/>
    <col min="11778" max="11778" width="15.28515625" style="11" customWidth="1"/>
    <col min="11779" max="11779" width="23.140625" style="11" customWidth="1"/>
    <col min="11780" max="11780" width="17.85546875" style="11" customWidth="1"/>
    <col min="11781" max="11781" width="35" style="11" customWidth="1"/>
    <col min="11782" max="11782" width="21.7109375" style="11" customWidth="1"/>
    <col min="11783" max="11783" width="31.7109375" style="11" customWidth="1"/>
    <col min="11784" max="11784" width="18.7109375" style="11" customWidth="1"/>
    <col min="11785" max="12032" width="30.5703125" style="11"/>
    <col min="12033" max="12033" width="4.42578125" style="11" customWidth="1"/>
    <col min="12034" max="12034" width="15.28515625" style="11" customWidth="1"/>
    <col min="12035" max="12035" width="23.140625" style="11" customWidth="1"/>
    <col min="12036" max="12036" width="17.85546875" style="11" customWidth="1"/>
    <col min="12037" max="12037" width="35" style="11" customWidth="1"/>
    <col min="12038" max="12038" width="21.7109375" style="11" customWidth="1"/>
    <col min="12039" max="12039" width="31.7109375" style="11" customWidth="1"/>
    <col min="12040" max="12040" width="18.7109375" style="11" customWidth="1"/>
    <col min="12041" max="12288" width="30.5703125" style="11"/>
    <col min="12289" max="12289" width="4.42578125" style="11" customWidth="1"/>
    <col min="12290" max="12290" width="15.28515625" style="11" customWidth="1"/>
    <col min="12291" max="12291" width="23.140625" style="11" customWidth="1"/>
    <col min="12292" max="12292" width="17.85546875" style="11" customWidth="1"/>
    <col min="12293" max="12293" width="35" style="11" customWidth="1"/>
    <col min="12294" max="12294" width="21.7109375" style="11" customWidth="1"/>
    <col min="12295" max="12295" width="31.7109375" style="11" customWidth="1"/>
    <col min="12296" max="12296" width="18.7109375" style="11" customWidth="1"/>
    <col min="12297" max="12544" width="30.5703125" style="11"/>
    <col min="12545" max="12545" width="4.42578125" style="11" customWidth="1"/>
    <col min="12546" max="12546" width="15.28515625" style="11" customWidth="1"/>
    <col min="12547" max="12547" width="23.140625" style="11" customWidth="1"/>
    <col min="12548" max="12548" width="17.85546875" style="11" customWidth="1"/>
    <col min="12549" max="12549" width="35" style="11" customWidth="1"/>
    <col min="12550" max="12550" width="21.7109375" style="11" customWidth="1"/>
    <col min="12551" max="12551" width="31.7109375" style="11" customWidth="1"/>
    <col min="12552" max="12552" width="18.7109375" style="11" customWidth="1"/>
    <col min="12553" max="12800" width="30.5703125" style="11"/>
    <col min="12801" max="12801" width="4.42578125" style="11" customWidth="1"/>
    <col min="12802" max="12802" width="15.28515625" style="11" customWidth="1"/>
    <col min="12803" max="12803" width="23.140625" style="11" customWidth="1"/>
    <col min="12804" max="12804" width="17.85546875" style="11" customWidth="1"/>
    <col min="12805" max="12805" width="35" style="11" customWidth="1"/>
    <col min="12806" max="12806" width="21.7109375" style="11" customWidth="1"/>
    <col min="12807" max="12807" width="31.7109375" style="11" customWidth="1"/>
    <col min="12808" max="12808" width="18.7109375" style="11" customWidth="1"/>
    <col min="12809" max="13056" width="30.5703125" style="11"/>
    <col min="13057" max="13057" width="4.42578125" style="11" customWidth="1"/>
    <col min="13058" max="13058" width="15.28515625" style="11" customWidth="1"/>
    <col min="13059" max="13059" width="23.140625" style="11" customWidth="1"/>
    <col min="13060" max="13060" width="17.85546875" style="11" customWidth="1"/>
    <col min="13061" max="13061" width="35" style="11" customWidth="1"/>
    <col min="13062" max="13062" width="21.7109375" style="11" customWidth="1"/>
    <col min="13063" max="13063" width="31.7109375" style="11" customWidth="1"/>
    <col min="13064" max="13064" width="18.7109375" style="11" customWidth="1"/>
    <col min="13065" max="13312" width="30.5703125" style="11"/>
    <col min="13313" max="13313" width="4.42578125" style="11" customWidth="1"/>
    <col min="13314" max="13314" width="15.28515625" style="11" customWidth="1"/>
    <col min="13315" max="13315" width="23.140625" style="11" customWidth="1"/>
    <col min="13316" max="13316" width="17.85546875" style="11" customWidth="1"/>
    <col min="13317" max="13317" width="35" style="11" customWidth="1"/>
    <col min="13318" max="13318" width="21.7109375" style="11" customWidth="1"/>
    <col min="13319" max="13319" width="31.7109375" style="11" customWidth="1"/>
    <col min="13320" max="13320" width="18.7109375" style="11" customWidth="1"/>
    <col min="13321" max="13568" width="30.5703125" style="11"/>
    <col min="13569" max="13569" width="4.42578125" style="11" customWidth="1"/>
    <col min="13570" max="13570" width="15.28515625" style="11" customWidth="1"/>
    <col min="13571" max="13571" width="23.140625" style="11" customWidth="1"/>
    <col min="13572" max="13572" width="17.85546875" style="11" customWidth="1"/>
    <col min="13573" max="13573" width="35" style="11" customWidth="1"/>
    <col min="13574" max="13574" width="21.7109375" style="11" customWidth="1"/>
    <col min="13575" max="13575" width="31.7109375" style="11" customWidth="1"/>
    <col min="13576" max="13576" width="18.7109375" style="11" customWidth="1"/>
    <col min="13577" max="13824" width="30.5703125" style="11"/>
    <col min="13825" max="13825" width="4.42578125" style="11" customWidth="1"/>
    <col min="13826" max="13826" width="15.28515625" style="11" customWidth="1"/>
    <col min="13827" max="13827" width="23.140625" style="11" customWidth="1"/>
    <col min="13828" max="13828" width="17.85546875" style="11" customWidth="1"/>
    <col min="13829" max="13829" width="35" style="11" customWidth="1"/>
    <col min="13830" max="13830" width="21.7109375" style="11" customWidth="1"/>
    <col min="13831" max="13831" width="31.7109375" style="11" customWidth="1"/>
    <col min="13832" max="13832" width="18.7109375" style="11" customWidth="1"/>
    <col min="13833" max="14080" width="30.5703125" style="11"/>
    <col min="14081" max="14081" width="4.42578125" style="11" customWidth="1"/>
    <col min="14082" max="14082" width="15.28515625" style="11" customWidth="1"/>
    <col min="14083" max="14083" width="23.140625" style="11" customWidth="1"/>
    <col min="14084" max="14084" width="17.85546875" style="11" customWidth="1"/>
    <col min="14085" max="14085" width="35" style="11" customWidth="1"/>
    <col min="14086" max="14086" width="21.7109375" style="11" customWidth="1"/>
    <col min="14087" max="14087" width="31.7109375" style="11" customWidth="1"/>
    <col min="14088" max="14088" width="18.7109375" style="11" customWidth="1"/>
    <col min="14089" max="14336" width="30.5703125" style="11"/>
    <col min="14337" max="14337" width="4.42578125" style="11" customWidth="1"/>
    <col min="14338" max="14338" width="15.28515625" style="11" customWidth="1"/>
    <col min="14339" max="14339" width="23.140625" style="11" customWidth="1"/>
    <col min="14340" max="14340" width="17.85546875" style="11" customWidth="1"/>
    <col min="14341" max="14341" width="35" style="11" customWidth="1"/>
    <col min="14342" max="14342" width="21.7109375" style="11" customWidth="1"/>
    <col min="14343" max="14343" width="31.7109375" style="11" customWidth="1"/>
    <col min="14344" max="14344" width="18.7109375" style="11" customWidth="1"/>
    <col min="14345" max="14592" width="30.5703125" style="11"/>
    <col min="14593" max="14593" width="4.42578125" style="11" customWidth="1"/>
    <col min="14594" max="14594" width="15.28515625" style="11" customWidth="1"/>
    <col min="14595" max="14595" width="23.140625" style="11" customWidth="1"/>
    <col min="14596" max="14596" width="17.85546875" style="11" customWidth="1"/>
    <col min="14597" max="14597" width="35" style="11" customWidth="1"/>
    <col min="14598" max="14598" width="21.7109375" style="11" customWidth="1"/>
    <col min="14599" max="14599" width="31.7109375" style="11" customWidth="1"/>
    <col min="14600" max="14600" width="18.7109375" style="11" customWidth="1"/>
    <col min="14601" max="14848" width="30.5703125" style="11"/>
    <col min="14849" max="14849" width="4.42578125" style="11" customWidth="1"/>
    <col min="14850" max="14850" width="15.28515625" style="11" customWidth="1"/>
    <col min="14851" max="14851" width="23.140625" style="11" customWidth="1"/>
    <col min="14852" max="14852" width="17.85546875" style="11" customWidth="1"/>
    <col min="14853" max="14853" width="35" style="11" customWidth="1"/>
    <col min="14854" max="14854" width="21.7109375" style="11" customWidth="1"/>
    <col min="14855" max="14855" width="31.7109375" style="11" customWidth="1"/>
    <col min="14856" max="14856" width="18.7109375" style="11" customWidth="1"/>
    <col min="14857" max="15104" width="30.5703125" style="11"/>
    <col min="15105" max="15105" width="4.42578125" style="11" customWidth="1"/>
    <col min="15106" max="15106" width="15.28515625" style="11" customWidth="1"/>
    <col min="15107" max="15107" width="23.140625" style="11" customWidth="1"/>
    <col min="15108" max="15108" width="17.85546875" style="11" customWidth="1"/>
    <col min="15109" max="15109" width="35" style="11" customWidth="1"/>
    <col min="15110" max="15110" width="21.7109375" style="11" customWidth="1"/>
    <col min="15111" max="15111" width="31.7109375" style="11" customWidth="1"/>
    <col min="15112" max="15112" width="18.7109375" style="11" customWidth="1"/>
    <col min="15113" max="15360" width="30.5703125" style="11"/>
    <col min="15361" max="15361" width="4.42578125" style="11" customWidth="1"/>
    <col min="15362" max="15362" width="15.28515625" style="11" customWidth="1"/>
    <col min="15363" max="15363" width="23.140625" style="11" customWidth="1"/>
    <col min="15364" max="15364" width="17.85546875" style="11" customWidth="1"/>
    <col min="15365" max="15365" width="35" style="11" customWidth="1"/>
    <col min="15366" max="15366" width="21.7109375" style="11" customWidth="1"/>
    <col min="15367" max="15367" width="31.7109375" style="11" customWidth="1"/>
    <col min="15368" max="15368" width="18.7109375" style="11" customWidth="1"/>
    <col min="15369" max="15616" width="30.5703125" style="11"/>
    <col min="15617" max="15617" width="4.42578125" style="11" customWidth="1"/>
    <col min="15618" max="15618" width="15.28515625" style="11" customWidth="1"/>
    <col min="15619" max="15619" width="23.140625" style="11" customWidth="1"/>
    <col min="15620" max="15620" width="17.85546875" style="11" customWidth="1"/>
    <col min="15621" max="15621" width="35" style="11" customWidth="1"/>
    <col min="15622" max="15622" width="21.7109375" style="11" customWidth="1"/>
    <col min="15623" max="15623" width="31.7109375" style="11" customWidth="1"/>
    <col min="15624" max="15624" width="18.7109375" style="11" customWidth="1"/>
    <col min="15625" max="15872" width="30.5703125" style="11"/>
    <col min="15873" max="15873" width="4.42578125" style="11" customWidth="1"/>
    <col min="15874" max="15874" width="15.28515625" style="11" customWidth="1"/>
    <col min="15875" max="15875" width="23.140625" style="11" customWidth="1"/>
    <col min="15876" max="15876" width="17.85546875" style="11" customWidth="1"/>
    <col min="15877" max="15877" width="35" style="11" customWidth="1"/>
    <col min="15878" max="15878" width="21.7109375" style="11" customWidth="1"/>
    <col min="15879" max="15879" width="31.7109375" style="11" customWidth="1"/>
    <col min="15880" max="15880" width="18.7109375" style="11" customWidth="1"/>
    <col min="15881" max="16128" width="30.5703125" style="11"/>
    <col min="16129" max="16129" width="4.42578125" style="11" customWidth="1"/>
    <col min="16130" max="16130" width="15.28515625" style="11" customWidth="1"/>
    <col min="16131" max="16131" width="23.140625" style="11" customWidth="1"/>
    <col min="16132" max="16132" width="17.85546875" style="11" customWidth="1"/>
    <col min="16133" max="16133" width="35" style="11" customWidth="1"/>
    <col min="16134" max="16134" width="21.7109375" style="11" customWidth="1"/>
    <col min="16135" max="16135" width="31.7109375" style="11" customWidth="1"/>
    <col min="16136" max="16136" width="18.7109375" style="11" customWidth="1"/>
    <col min="16137" max="16384" width="30.5703125" style="11"/>
  </cols>
  <sheetData>
    <row r="1" spans="1:10" ht="14.25" thickTop="1" thickBot="1">
      <c r="A1" s="429" t="s">
        <v>146</v>
      </c>
      <c r="B1" s="430" t="s">
        <v>147</v>
      </c>
      <c r="C1" s="430"/>
      <c r="D1" s="430"/>
      <c r="E1" s="430"/>
      <c r="F1" s="430"/>
      <c r="G1" s="430"/>
      <c r="H1" s="430"/>
    </row>
    <row r="2" spans="1:10" ht="14.25" thickTop="1" thickBot="1">
      <c r="A2" s="429"/>
      <c r="B2" s="430" t="s">
        <v>148</v>
      </c>
      <c r="C2" s="430"/>
      <c r="D2" s="430"/>
      <c r="E2" s="430"/>
      <c r="F2" s="430"/>
      <c r="G2" s="430"/>
      <c r="H2" s="430"/>
    </row>
    <row r="3" spans="1:10" ht="42.75" customHeight="1" thickTop="1" thickBot="1">
      <c r="A3" s="429"/>
      <c r="B3" s="82" t="s">
        <v>149</v>
      </c>
      <c r="C3" s="82" t="s">
        <v>150</v>
      </c>
      <c r="D3" s="82" t="s">
        <v>151</v>
      </c>
      <c r="E3" s="82" t="s">
        <v>152</v>
      </c>
      <c r="F3" s="82" t="s">
        <v>153</v>
      </c>
      <c r="G3" s="82" t="s">
        <v>154</v>
      </c>
      <c r="H3" s="82" t="s">
        <v>155</v>
      </c>
    </row>
    <row r="4" spans="1:10" ht="77.25" customHeight="1" thickTop="1" thickBot="1">
      <c r="A4" s="429"/>
      <c r="B4" s="83" t="s">
        <v>156</v>
      </c>
      <c r="C4" s="84" t="s">
        <v>157</v>
      </c>
      <c r="D4" s="84" t="s">
        <v>158</v>
      </c>
      <c r="E4" s="84" t="s">
        <v>159</v>
      </c>
      <c r="F4" s="84" t="s">
        <v>160</v>
      </c>
      <c r="G4" s="84" t="s">
        <v>161</v>
      </c>
      <c r="H4" s="84" t="s">
        <v>162</v>
      </c>
      <c r="J4" s="95"/>
    </row>
    <row r="5" spans="1:10" ht="57.75" customHeight="1" thickTop="1" thickBot="1">
      <c r="A5" s="429"/>
      <c r="B5" s="83" t="s">
        <v>163</v>
      </c>
      <c r="C5" s="84" t="s">
        <v>164</v>
      </c>
      <c r="D5" s="84" t="s">
        <v>165</v>
      </c>
      <c r="E5" s="84" t="s">
        <v>166</v>
      </c>
      <c r="F5" s="84" t="s">
        <v>167</v>
      </c>
      <c r="G5" s="84" t="s">
        <v>168</v>
      </c>
      <c r="H5" s="84" t="s">
        <v>169</v>
      </c>
      <c r="J5" s="95"/>
    </row>
    <row r="6" spans="1:10" ht="78" customHeight="1" thickTop="1" thickBot="1">
      <c r="A6" s="429"/>
      <c r="B6" s="83" t="s">
        <v>170</v>
      </c>
      <c r="C6" s="84" t="s">
        <v>171</v>
      </c>
      <c r="D6" s="84" t="s">
        <v>172</v>
      </c>
      <c r="E6" s="84" t="s">
        <v>173</v>
      </c>
      <c r="F6" s="84" t="s">
        <v>174</v>
      </c>
      <c r="G6" s="84" t="s">
        <v>175</v>
      </c>
      <c r="H6" s="84" t="s">
        <v>176</v>
      </c>
      <c r="J6" s="95"/>
    </row>
    <row r="7" spans="1:10" ht="62.25" customHeight="1" thickTop="1" thickBot="1">
      <c r="A7" s="429"/>
      <c r="B7" s="83" t="s">
        <v>177</v>
      </c>
      <c r="C7" s="84" t="s">
        <v>178</v>
      </c>
      <c r="D7" s="84" t="s">
        <v>179</v>
      </c>
      <c r="E7" s="84" t="s">
        <v>180</v>
      </c>
      <c r="F7" s="84" t="s">
        <v>181</v>
      </c>
      <c r="G7" s="84" t="s">
        <v>182</v>
      </c>
      <c r="H7" s="84" t="s">
        <v>183</v>
      </c>
      <c r="J7" s="95"/>
    </row>
    <row r="8" spans="1:10" ht="91.5" customHeight="1" thickTop="1" thickBot="1">
      <c r="A8" s="429"/>
      <c r="B8" s="83" t="s">
        <v>184</v>
      </c>
      <c r="C8" s="84" t="s">
        <v>185</v>
      </c>
      <c r="D8" s="84" t="s">
        <v>186</v>
      </c>
      <c r="E8" s="84" t="s">
        <v>187</v>
      </c>
      <c r="F8" s="84"/>
      <c r="G8" s="84" t="s">
        <v>188</v>
      </c>
      <c r="H8" s="84" t="s">
        <v>189</v>
      </c>
      <c r="J8" s="95"/>
    </row>
    <row r="9" spans="1:10" ht="47.25" customHeight="1" thickTop="1" thickBot="1">
      <c r="A9" s="429"/>
      <c r="B9" s="83" t="s">
        <v>190</v>
      </c>
      <c r="C9" s="84" t="s">
        <v>191</v>
      </c>
      <c r="D9" s="84" t="s">
        <v>192</v>
      </c>
      <c r="E9" s="84" t="s">
        <v>193</v>
      </c>
      <c r="F9" s="84"/>
      <c r="G9" s="84" t="s">
        <v>194</v>
      </c>
      <c r="H9" s="84" t="s">
        <v>195</v>
      </c>
      <c r="J9" s="95"/>
    </row>
    <row r="10" spans="1:10" ht="72" customHeight="1" thickTop="1" thickBot="1">
      <c r="A10" s="429"/>
      <c r="B10" s="83" t="s">
        <v>196</v>
      </c>
      <c r="C10" s="84" t="s">
        <v>197</v>
      </c>
      <c r="D10" s="84"/>
      <c r="E10" s="84"/>
      <c r="F10" s="84"/>
      <c r="G10" s="84" t="s">
        <v>198</v>
      </c>
      <c r="H10" s="85"/>
      <c r="J10" s="95"/>
    </row>
    <row r="11" spans="1:10" ht="53.25" customHeight="1" thickTop="1" thickBot="1">
      <c r="A11" s="429"/>
      <c r="B11" s="83" t="s">
        <v>199</v>
      </c>
      <c r="C11" s="84"/>
      <c r="D11" s="84"/>
      <c r="E11" s="84"/>
      <c r="F11" s="84"/>
      <c r="G11" s="84" t="s">
        <v>200</v>
      </c>
      <c r="H11" s="85"/>
      <c r="J11" s="95"/>
    </row>
    <row r="12" spans="1:10" ht="38.25" customHeight="1" thickTop="1" thickBot="1">
      <c r="A12" s="430" t="s">
        <v>201</v>
      </c>
      <c r="B12" s="430"/>
      <c r="C12" s="430"/>
      <c r="D12" s="430"/>
      <c r="E12" s="430"/>
      <c r="F12" s="430"/>
      <c r="G12" s="430"/>
      <c r="H12" s="430"/>
      <c r="J12" s="95"/>
    </row>
    <row r="13" spans="1:10" ht="13.5" thickTop="1">
      <c r="J13" s="95"/>
    </row>
    <row r="14" spans="1:10" ht="61.5" customHeight="1">
      <c r="J14" s="95"/>
    </row>
  </sheetData>
  <mergeCells count="4">
    <mergeCell ref="A1:A11"/>
    <mergeCell ref="B1:H1"/>
    <mergeCell ref="B2:H2"/>
    <mergeCell ref="A12:H12"/>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36"/>
  <sheetViews>
    <sheetView workbookViewId="0">
      <selection activeCell="D22" sqref="D22"/>
    </sheetView>
  </sheetViews>
  <sheetFormatPr baseColWidth="10" defaultRowHeight="12.75"/>
  <cols>
    <col min="1" max="1" width="26.28515625" customWidth="1"/>
    <col min="2" max="2" width="21.85546875" bestFit="1" customWidth="1"/>
    <col min="3" max="3" width="19.85546875" bestFit="1" customWidth="1"/>
    <col min="4" max="4" width="19.28515625" customWidth="1"/>
    <col min="5" max="5" width="18.85546875" bestFit="1" customWidth="1"/>
    <col min="6" max="6" width="17.5703125" bestFit="1" customWidth="1"/>
    <col min="7" max="7" width="20.5703125" bestFit="1" customWidth="1"/>
    <col min="8" max="8" width="20.5703125" customWidth="1"/>
    <col min="9" max="9" width="17.7109375" customWidth="1"/>
  </cols>
  <sheetData>
    <row r="2" spans="1:8">
      <c r="A2" s="89" t="s">
        <v>205</v>
      </c>
      <c r="B2" s="89" t="s">
        <v>206</v>
      </c>
      <c r="C2" s="89" t="s">
        <v>207</v>
      </c>
      <c r="D2" s="89" t="s">
        <v>208</v>
      </c>
      <c r="E2" s="89" t="s">
        <v>209</v>
      </c>
      <c r="F2" s="90" t="s">
        <v>230</v>
      </c>
    </row>
    <row r="3" spans="1:8">
      <c r="A3" s="96" t="s">
        <v>238</v>
      </c>
      <c r="B3" s="97" t="s">
        <v>212</v>
      </c>
      <c r="C3" s="100" t="s">
        <v>216</v>
      </c>
      <c r="D3" s="96" t="s">
        <v>237</v>
      </c>
      <c r="E3" s="101" t="s">
        <v>223</v>
      </c>
      <c r="F3" s="103" t="s">
        <v>231</v>
      </c>
      <c r="G3" s="96" t="s">
        <v>217</v>
      </c>
      <c r="H3" s="96" t="s">
        <v>236</v>
      </c>
    </row>
    <row r="4" spans="1:8">
      <c r="A4" s="100" t="s">
        <v>210</v>
      </c>
      <c r="B4" s="97" t="s">
        <v>213</v>
      </c>
      <c r="C4" s="100" t="s">
        <v>218</v>
      </c>
      <c r="D4" s="96" t="s">
        <v>221</v>
      </c>
      <c r="E4" s="101" t="s">
        <v>224</v>
      </c>
      <c r="F4" s="103" t="s">
        <v>232</v>
      </c>
      <c r="G4" s="96" t="s">
        <v>228</v>
      </c>
    </row>
    <row r="5" spans="1:8">
      <c r="A5" s="96" t="s">
        <v>211</v>
      </c>
      <c r="B5" s="98" t="s">
        <v>214</v>
      </c>
      <c r="C5" s="100" t="s">
        <v>219</v>
      </c>
      <c r="D5" s="91" t="s">
        <v>222</v>
      </c>
      <c r="E5" s="101" t="s">
        <v>225</v>
      </c>
      <c r="F5" s="103" t="s">
        <v>233</v>
      </c>
      <c r="G5" s="99" t="s">
        <v>239</v>
      </c>
    </row>
    <row r="6" spans="1:8">
      <c r="B6" s="100" t="s">
        <v>215</v>
      </c>
      <c r="C6" s="97" t="s">
        <v>220</v>
      </c>
      <c r="D6" s="92"/>
      <c r="E6" s="102" t="s">
        <v>226</v>
      </c>
      <c r="F6" s="103" t="s">
        <v>234</v>
      </c>
      <c r="G6" s="97" t="s">
        <v>266</v>
      </c>
    </row>
    <row r="7" spans="1:8">
      <c r="C7" s="97" t="s">
        <v>240</v>
      </c>
      <c r="E7" s="101" t="s">
        <v>227</v>
      </c>
      <c r="F7" s="104" t="s">
        <v>235</v>
      </c>
      <c r="G7" s="103" t="s">
        <v>287</v>
      </c>
    </row>
    <row r="8" spans="1:8">
      <c r="F8" s="104" t="s">
        <v>267</v>
      </c>
      <c r="G8" s="103" t="s">
        <v>288</v>
      </c>
    </row>
    <row r="9" spans="1:8">
      <c r="F9" s="104" t="s">
        <v>290</v>
      </c>
      <c r="G9" s="93" t="s">
        <v>289</v>
      </c>
    </row>
    <row r="10" spans="1:8">
      <c r="G10" s="180" t="s">
        <v>291</v>
      </c>
    </row>
    <row r="11" spans="1:8">
      <c r="G11" s="103" t="s">
        <v>305</v>
      </c>
    </row>
    <row r="12" spans="1:8">
      <c r="G12" s="94" t="s">
        <v>231</v>
      </c>
    </row>
    <row r="14" spans="1:8">
      <c r="A14" s="88"/>
    </row>
    <row r="34" spans="2:2">
      <c r="B34" s="88"/>
    </row>
    <row r="35" spans="2:2">
      <c r="B35" s="88"/>
    </row>
    <row r="36" spans="2:2">
      <c r="B36" s="88"/>
    </row>
  </sheetData>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o" ma:contentTypeID="0x010100B1C9DC6DDCD7DD4D92CCDF53429BEA06" ma:contentTypeVersion="12" ma:contentTypeDescription="Crear nuevo documento." ma:contentTypeScope="" ma:versionID="fa562a32a28e1edb11b279a5df732f9d">
  <xsd:schema xmlns:xsd="http://www.w3.org/2001/XMLSchema" xmlns:xs="http://www.w3.org/2001/XMLSchema" xmlns:p="http://schemas.microsoft.com/office/2006/metadata/properties" xmlns:ns3="50419169-e8cf-4433-bc55-ee5d9a5f6bdb" xmlns:ns4="c1826863-5017-44c2-9304-1eeb3b5bb9f3" targetNamespace="http://schemas.microsoft.com/office/2006/metadata/properties" ma:root="true" ma:fieldsID="81765bec611457ddb1b51012fa941510" ns3:_="" ns4:_="">
    <xsd:import namespace="50419169-e8cf-4433-bc55-ee5d9a5f6bdb"/>
    <xsd:import namespace="c1826863-5017-44c2-9304-1eeb3b5bb9f3"/>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0419169-e8cf-4433-bc55-ee5d9a5f6bdb"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MediaServiceAutoTags" ma:internalName="MediaServiceAutoTags" ma:readOnly="true">
      <xsd:simpleType>
        <xsd:restriction base="dms:Text"/>
      </xsd:simpleType>
    </xsd:element>
    <xsd:element name="MediaServiceOCR" ma:index="15" nillable="true" ma:displayName="MediaServiceOCR"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1826863-5017-44c2-9304-1eeb3b5bb9f3"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SharingHintHash" ma:index="12" nillable="true" ma:displayName="Hash de la sugerencia para compartir"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B0C1553-E0AB-494D-B88C-4230FAAFA56F}">
  <ds:schemaRefs>
    <ds:schemaRef ds:uri="http://schemas.microsoft.com/sharepoint/v3/contenttype/forms"/>
  </ds:schemaRefs>
</ds:datastoreItem>
</file>

<file path=customXml/itemProps2.xml><?xml version="1.0" encoding="utf-8"?>
<ds:datastoreItem xmlns:ds="http://schemas.openxmlformats.org/officeDocument/2006/customXml" ds:itemID="{CD36439F-B622-4A33-85D7-20C81CC229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0419169-e8cf-4433-bc55-ee5d9a5f6bdb"/>
    <ds:schemaRef ds:uri="c1826863-5017-44c2-9304-1eeb3b5bb9f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1</vt:i4>
      </vt:variant>
    </vt:vector>
  </HeadingPairs>
  <TitlesOfParts>
    <vt:vector size="5" baseType="lpstr">
      <vt:lpstr>FORMATO</vt:lpstr>
      <vt:lpstr>Instrucciones T - Calificacion</vt:lpstr>
      <vt:lpstr>Tabla de peligros</vt:lpstr>
      <vt:lpstr>AREAS ALSC</vt:lpstr>
      <vt:lpstr>FORMATO!Área_de_impresión</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leonardo.moya</dc:creator>
  <cp:keywords/>
  <dc:description/>
  <cp:lastModifiedBy>Laura Lizbeth Hernández Osorio</cp:lastModifiedBy>
  <cp:revision/>
  <cp:lastPrinted>2025-10-24T20:36:09Z</cp:lastPrinted>
  <dcterms:created xsi:type="dcterms:W3CDTF">2013-06-25T16:48:45Z</dcterms:created>
  <dcterms:modified xsi:type="dcterms:W3CDTF">2025-12-11T20:29:46Z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Estado de aprobación">
    <vt:lpwstr/>
  </property>
  <property fmtid="{D5CDD505-2E9C-101B-9397-08002B2CF9AE}" pid="3" name="ContentTypeId">
    <vt:lpwstr>0x010100B1C9DC6DDCD7DD4D92CCDF53429BEA06</vt:lpwstr>
  </property>
</Properties>
</file>