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120" yWindow="-120" windowWidth="19440" windowHeight="10320"/>
  </bookViews>
  <sheets>
    <sheet name="Sede Principal" sheetId="1" r:id="rId1"/>
    <sheet name="Instrucciones T - Calificacion" sheetId="2" r:id="rId2"/>
    <sheet name="Tabla de peligros" sheetId="3" r:id="rId3"/>
  </sheets>
  <definedNames>
    <definedName name="_xlnm.Print_Area" localSheetId="0">'Sede Principal'!$A$1:$AE$259</definedName>
    <definedName name="NC">#REF!</definedName>
    <definedName name="NE">#REF!</definedName>
  </definedNames>
  <calcPr calcId="162913"/>
</workbook>
</file>

<file path=xl/calcChain.xml><?xml version="1.0" encoding="utf-8"?>
<calcChain xmlns="http://schemas.openxmlformats.org/spreadsheetml/2006/main">
  <c r="R237" i="1" l="1"/>
  <c r="S237" i="1" s="1"/>
  <c r="T237" i="1" s="1"/>
  <c r="P237" i="1"/>
  <c r="O236" i="1"/>
  <c r="R236" i="1" s="1"/>
  <c r="S236" i="1" s="1"/>
  <c r="T236" i="1" s="1"/>
  <c r="P236" i="1" l="1"/>
  <c r="T235" i="1" l="1"/>
  <c r="P235" i="1"/>
  <c r="O235" i="1"/>
  <c r="T232" i="1"/>
  <c r="P232" i="1"/>
  <c r="O232" i="1"/>
  <c r="P233" i="1"/>
  <c r="R233" i="1"/>
  <c r="S233" i="1" s="1"/>
  <c r="T233" i="1" s="1"/>
  <c r="R235" i="1" l="1"/>
  <c r="O228" i="1" l="1"/>
  <c r="R228" i="1" s="1"/>
  <c r="S228" i="1" s="1"/>
  <c r="T228" i="1" s="1"/>
  <c r="P228" i="1" l="1"/>
  <c r="O234" i="1" l="1"/>
  <c r="R234" i="1" s="1"/>
  <c r="S234" i="1" s="1"/>
  <c r="T234" i="1" s="1"/>
  <c r="O231" i="1"/>
  <c r="R231" i="1" s="1"/>
  <c r="S231" i="1" s="1"/>
  <c r="T231" i="1" s="1"/>
  <c r="O230" i="1"/>
  <c r="R230" i="1" s="1"/>
  <c r="S230" i="1" s="1"/>
  <c r="T230" i="1" s="1"/>
  <c r="O229" i="1"/>
  <c r="R229" i="1" s="1"/>
  <c r="S229" i="1" s="1"/>
  <c r="T229" i="1" s="1"/>
  <c r="O227" i="1"/>
  <c r="R227" i="1" s="1"/>
  <c r="S227" i="1" s="1"/>
  <c r="T227" i="1" s="1"/>
  <c r="R226" i="1"/>
  <c r="S226" i="1" s="1"/>
  <c r="T226" i="1" s="1"/>
  <c r="P226" i="1"/>
  <c r="R225" i="1"/>
  <c r="S225" i="1" s="1"/>
  <c r="T225" i="1" s="1"/>
  <c r="P225" i="1"/>
  <c r="O224" i="1"/>
  <c r="R224" i="1" s="1"/>
  <c r="S224" i="1" s="1"/>
  <c r="T224" i="1" s="1"/>
  <c r="R223" i="1"/>
  <c r="S223" i="1" s="1"/>
  <c r="T223" i="1" s="1"/>
  <c r="P223" i="1"/>
  <c r="R222" i="1"/>
  <c r="S222" i="1" s="1"/>
  <c r="T222" i="1" s="1"/>
  <c r="P222" i="1"/>
  <c r="R221" i="1"/>
  <c r="S221" i="1" s="1"/>
  <c r="T221" i="1" s="1"/>
  <c r="P221" i="1"/>
  <c r="R220" i="1"/>
  <c r="S220" i="1" s="1"/>
  <c r="T220" i="1" s="1"/>
  <c r="P220" i="1"/>
  <c r="R219" i="1"/>
  <c r="S219" i="1" s="1"/>
  <c r="T219" i="1" s="1"/>
  <c r="P219" i="1"/>
  <c r="O218" i="1"/>
  <c r="R218" i="1" s="1"/>
  <c r="S218" i="1" s="1"/>
  <c r="T218" i="1" s="1"/>
  <c r="O217" i="1"/>
  <c r="R217" i="1" s="1"/>
  <c r="S217" i="1" s="1"/>
  <c r="T217" i="1" s="1"/>
  <c r="R216" i="1"/>
  <c r="S216" i="1" s="1"/>
  <c r="T216" i="1" s="1"/>
  <c r="P216" i="1"/>
  <c r="R215" i="1"/>
  <c r="S215" i="1" s="1"/>
  <c r="T215" i="1" s="1"/>
  <c r="P215" i="1"/>
  <c r="O214" i="1"/>
  <c r="R214" i="1" s="1"/>
  <c r="S214" i="1" s="1"/>
  <c r="T214" i="1" s="1"/>
  <c r="R213" i="1"/>
  <c r="S213" i="1" s="1"/>
  <c r="T213" i="1" s="1"/>
  <c r="P213" i="1"/>
  <c r="R212" i="1"/>
  <c r="S212" i="1" s="1"/>
  <c r="T212" i="1" s="1"/>
  <c r="P212" i="1"/>
  <c r="R211" i="1"/>
  <c r="S211" i="1" s="1"/>
  <c r="T211" i="1" s="1"/>
  <c r="P211" i="1"/>
  <c r="R210" i="1"/>
  <c r="S210" i="1" s="1"/>
  <c r="T210" i="1" s="1"/>
  <c r="P210" i="1"/>
  <c r="R209" i="1"/>
  <c r="S209" i="1" s="1"/>
  <c r="T209" i="1" s="1"/>
  <c r="P209" i="1"/>
  <c r="O208" i="1"/>
  <c r="R208" i="1" s="1"/>
  <c r="S208" i="1" s="1"/>
  <c r="T208" i="1" s="1"/>
  <c r="O207" i="1"/>
  <c r="P207" i="1" s="1"/>
  <c r="R206" i="1"/>
  <c r="S206" i="1" s="1"/>
  <c r="T206" i="1" s="1"/>
  <c r="P206" i="1"/>
  <c r="R205" i="1"/>
  <c r="S205" i="1" s="1"/>
  <c r="T205" i="1" s="1"/>
  <c r="P205" i="1"/>
  <c r="O204" i="1"/>
  <c r="R204" i="1" s="1"/>
  <c r="S204" i="1" s="1"/>
  <c r="T204" i="1" s="1"/>
  <c r="R203" i="1"/>
  <c r="S203" i="1" s="1"/>
  <c r="T203" i="1" s="1"/>
  <c r="P203" i="1"/>
  <c r="R202" i="1"/>
  <c r="S202" i="1" s="1"/>
  <c r="T202" i="1" s="1"/>
  <c r="P202" i="1"/>
  <c r="R201" i="1"/>
  <c r="S201" i="1" s="1"/>
  <c r="T201" i="1" s="1"/>
  <c r="P201" i="1"/>
  <c r="R200" i="1"/>
  <c r="S200" i="1" s="1"/>
  <c r="T200" i="1" s="1"/>
  <c r="P200" i="1"/>
  <c r="R199" i="1"/>
  <c r="S199" i="1" s="1"/>
  <c r="T199" i="1" s="1"/>
  <c r="P199" i="1"/>
  <c r="O198" i="1"/>
  <c r="R198" i="1" s="1"/>
  <c r="S198" i="1" s="1"/>
  <c r="T198" i="1" s="1"/>
  <c r="O197" i="1"/>
  <c r="P197" i="1" s="1"/>
  <c r="R196" i="1"/>
  <c r="S196" i="1" s="1"/>
  <c r="T196" i="1" s="1"/>
  <c r="P196" i="1"/>
  <c r="R195" i="1"/>
  <c r="S195" i="1" s="1"/>
  <c r="T195" i="1" s="1"/>
  <c r="P195" i="1"/>
  <c r="O194" i="1"/>
  <c r="R194" i="1" s="1"/>
  <c r="S194" i="1" s="1"/>
  <c r="T194" i="1" s="1"/>
  <c r="R193" i="1"/>
  <c r="S193" i="1" s="1"/>
  <c r="T193" i="1" s="1"/>
  <c r="P193" i="1"/>
  <c r="R192" i="1"/>
  <c r="S192" i="1" s="1"/>
  <c r="T192" i="1" s="1"/>
  <c r="P192" i="1"/>
  <c r="R191" i="1"/>
  <c r="S191" i="1" s="1"/>
  <c r="T191" i="1" s="1"/>
  <c r="P191" i="1"/>
  <c r="R190" i="1"/>
  <c r="S190" i="1" s="1"/>
  <c r="T190" i="1" s="1"/>
  <c r="P190" i="1"/>
  <c r="R189" i="1"/>
  <c r="S189" i="1" s="1"/>
  <c r="T189" i="1" s="1"/>
  <c r="P189" i="1"/>
  <c r="O188" i="1"/>
  <c r="P188" i="1" s="1"/>
  <c r="O187" i="1"/>
  <c r="P187" i="1" s="1"/>
  <c r="R186" i="1"/>
  <c r="S186" i="1" s="1"/>
  <c r="T186" i="1" s="1"/>
  <c r="P186" i="1"/>
  <c r="R185" i="1"/>
  <c r="S185" i="1" s="1"/>
  <c r="T185" i="1" s="1"/>
  <c r="P185" i="1"/>
  <c r="O184" i="1"/>
  <c r="R184" i="1" s="1"/>
  <c r="S184" i="1" s="1"/>
  <c r="T184" i="1" s="1"/>
  <c r="R183" i="1"/>
  <c r="S183" i="1" s="1"/>
  <c r="T183" i="1" s="1"/>
  <c r="P183" i="1"/>
  <c r="R182" i="1"/>
  <c r="S182" i="1" s="1"/>
  <c r="T182" i="1" s="1"/>
  <c r="P182" i="1"/>
  <c r="R181" i="1"/>
  <c r="S181" i="1" s="1"/>
  <c r="T181" i="1" s="1"/>
  <c r="P181" i="1"/>
  <c r="R180" i="1"/>
  <c r="S180" i="1" s="1"/>
  <c r="T180" i="1" s="1"/>
  <c r="P180" i="1"/>
  <c r="R179" i="1"/>
  <c r="S179" i="1" s="1"/>
  <c r="T179" i="1" s="1"/>
  <c r="P179" i="1"/>
  <c r="O178" i="1"/>
  <c r="P178" i="1" s="1"/>
  <c r="O177" i="1"/>
  <c r="R177" i="1" s="1"/>
  <c r="S177" i="1" s="1"/>
  <c r="T177" i="1" s="1"/>
  <c r="R176" i="1"/>
  <c r="S176" i="1" s="1"/>
  <c r="T176" i="1" s="1"/>
  <c r="P176" i="1"/>
  <c r="R175" i="1"/>
  <c r="S175" i="1" s="1"/>
  <c r="T175" i="1" s="1"/>
  <c r="P175" i="1"/>
  <c r="R174" i="1"/>
  <c r="S174" i="1" s="1"/>
  <c r="T174" i="1" s="1"/>
  <c r="P174" i="1"/>
  <c r="R173" i="1"/>
  <c r="S173" i="1" s="1"/>
  <c r="T173" i="1" s="1"/>
  <c r="P173" i="1"/>
  <c r="R172" i="1"/>
  <c r="S172" i="1" s="1"/>
  <c r="T172" i="1" s="1"/>
  <c r="P172" i="1"/>
  <c r="O171" i="1"/>
  <c r="R171" i="1" s="1"/>
  <c r="S171" i="1" s="1"/>
  <c r="T171" i="1" s="1"/>
  <c r="O170" i="1"/>
  <c r="R170" i="1" s="1"/>
  <c r="S170" i="1" s="1"/>
  <c r="T170" i="1" s="1"/>
  <c r="R169" i="1"/>
  <c r="S169" i="1" s="1"/>
  <c r="T169" i="1" s="1"/>
  <c r="P169" i="1"/>
  <c r="R168" i="1"/>
  <c r="S168" i="1" s="1"/>
  <c r="T168" i="1" s="1"/>
  <c r="P168" i="1"/>
  <c r="R167" i="1"/>
  <c r="S167" i="1" s="1"/>
  <c r="T167" i="1" s="1"/>
  <c r="P167" i="1"/>
  <c r="R166" i="1"/>
  <c r="S166" i="1" s="1"/>
  <c r="T166" i="1" s="1"/>
  <c r="P166" i="1"/>
  <c r="R165" i="1"/>
  <c r="S165" i="1" s="1"/>
  <c r="T165" i="1" s="1"/>
  <c r="P165" i="1"/>
  <c r="O164" i="1"/>
  <c r="P164" i="1" s="1"/>
  <c r="O163" i="1"/>
  <c r="P163" i="1" s="1"/>
  <c r="R162" i="1"/>
  <c r="S162" i="1" s="1"/>
  <c r="T162" i="1" s="1"/>
  <c r="P162" i="1"/>
  <c r="R161" i="1"/>
  <c r="S161" i="1" s="1"/>
  <c r="T161" i="1" s="1"/>
  <c r="P161" i="1"/>
  <c r="R160" i="1"/>
  <c r="S160" i="1" s="1"/>
  <c r="T160" i="1" s="1"/>
  <c r="P160" i="1"/>
  <c r="R159" i="1"/>
  <c r="S159" i="1" s="1"/>
  <c r="T159" i="1" s="1"/>
  <c r="P159" i="1"/>
  <c r="R158" i="1"/>
  <c r="S158" i="1" s="1"/>
  <c r="T158" i="1" s="1"/>
  <c r="P158" i="1"/>
  <c r="O157" i="1"/>
  <c r="R157" i="1" s="1"/>
  <c r="S157" i="1" s="1"/>
  <c r="T157" i="1" s="1"/>
  <c r="O156" i="1"/>
  <c r="R156" i="1" s="1"/>
  <c r="S156" i="1" s="1"/>
  <c r="T156" i="1" s="1"/>
  <c r="R155" i="1"/>
  <c r="S155" i="1" s="1"/>
  <c r="T155" i="1" s="1"/>
  <c r="P155" i="1"/>
  <c r="R154" i="1"/>
  <c r="S154" i="1" s="1"/>
  <c r="T154" i="1" s="1"/>
  <c r="P154" i="1"/>
  <c r="R153" i="1"/>
  <c r="S153" i="1" s="1"/>
  <c r="T153" i="1" s="1"/>
  <c r="P153" i="1"/>
  <c r="R152" i="1"/>
  <c r="S152" i="1" s="1"/>
  <c r="T152" i="1" s="1"/>
  <c r="P152" i="1"/>
  <c r="R151" i="1"/>
  <c r="S151" i="1" s="1"/>
  <c r="T151" i="1" s="1"/>
  <c r="P151" i="1"/>
  <c r="O150" i="1"/>
  <c r="R150" i="1" s="1"/>
  <c r="S150" i="1" s="1"/>
  <c r="T150" i="1" s="1"/>
  <c r="O149" i="1"/>
  <c r="R149" i="1" s="1"/>
  <c r="S149" i="1" s="1"/>
  <c r="T149" i="1" s="1"/>
  <c r="R148" i="1"/>
  <c r="S148" i="1" s="1"/>
  <c r="T148" i="1" s="1"/>
  <c r="P148" i="1"/>
  <c r="R147" i="1"/>
  <c r="S147" i="1" s="1"/>
  <c r="T147" i="1" s="1"/>
  <c r="P147" i="1"/>
  <c r="R146" i="1"/>
  <c r="S146" i="1" s="1"/>
  <c r="T146" i="1" s="1"/>
  <c r="P146" i="1"/>
  <c r="R145" i="1"/>
  <c r="S145" i="1" s="1"/>
  <c r="T145" i="1" s="1"/>
  <c r="P145" i="1"/>
  <c r="R144" i="1"/>
  <c r="S144" i="1" s="1"/>
  <c r="T144" i="1" s="1"/>
  <c r="P144" i="1"/>
  <c r="O143" i="1"/>
  <c r="R143" i="1" s="1"/>
  <c r="S143" i="1" s="1"/>
  <c r="T143" i="1" s="1"/>
  <c r="O142" i="1"/>
  <c r="R142" i="1" s="1"/>
  <c r="S142" i="1" s="1"/>
  <c r="T142" i="1" s="1"/>
  <c r="R141" i="1"/>
  <c r="S141" i="1" s="1"/>
  <c r="T141" i="1" s="1"/>
  <c r="P141" i="1"/>
  <c r="O140" i="1"/>
  <c r="R140" i="1" s="1"/>
  <c r="S140" i="1" s="1"/>
  <c r="T140" i="1" s="1"/>
  <c r="R139" i="1"/>
  <c r="S139" i="1" s="1"/>
  <c r="T139" i="1" s="1"/>
  <c r="P139" i="1"/>
  <c r="R138" i="1"/>
  <c r="S138" i="1" s="1"/>
  <c r="T138" i="1" s="1"/>
  <c r="P138" i="1"/>
  <c r="R137" i="1"/>
  <c r="S137" i="1" s="1"/>
  <c r="T137" i="1" s="1"/>
  <c r="P137" i="1"/>
  <c r="R136" i="1"/>
  <c r="S136" i="1" s="1"/>
  <c r="T136" i="1" s="1"/>
  <c r="P136" i="1"/>
  <c r="R135" i="1"/>
  <c r="S135" i="1" s="1"/>
  <c r="T135" i="1" s="1"/>
  <c r="P135" i="1"/>
  <c r="O134" i="1"/>
  <c r="R134" i="1" s="1"/>
  <c r="S134" i="1" s="1"/>
  <c r="T134" i="1" s="1"/>
  <c r="O133" i="1"/>
  <c r="P133" i="1" s="1"/>
  <c r="R132" i="1"/>
  <c r="S132" i="1" s="1"/>
  <c r="T132" i="1" s="1"/>
  <c r="P132" i="1"/>
  <c r="R131" i="1"/>
  <c r="S131" i="1" s="1"/>
  <c r="T131" i="1" s="1"/>
  <c r="P131" i="1"/>
  <c r="R130" i="1"/>
  <c r="S130" i="1" s="1"/>
  <c r="T130" i="1" s="1"/>
  <c r="P130" i="1"/>
  <c r="R129" i="1"/>
  <c r="S129" i="1" s="1"/>
  <c r="T129" i="1" s="1"/>
  <c r="P129" i="1"/>
  <c r="R128" i="1"/>
  <c r="S128" i="1" s="1"/>
  <c r="T128" i="1" s="1"/>
  <c r="P128" i="1"/>
  <c r="O127" i="1"/>
  <c r="R127" i="1" s="1"/>
  <c r="S127" i="1" s="1"/>
  <c r="T127" i="1" s="1"/>
  <c r="O126" i="1"/>
  <c r="R126" i="1" s="1"/>
  <c r="S126" i="1" s="1"/>
  <c r="T126" i="1" s="1"/>
  <c r="R125" i="1"/>
  <c r="S125" i="1" s="1"/>
  <c r="T125" i="1" s="1"/>
  <c r="P125" i="1"/>
  <c r="O124" i="1"/>
  <c r="R124" i="1" s="1"/>
  <c r="S124" i="1" s="1"/>
  <c r="T124" i="1" s="1"/>
  <c r="O123" i="1"/>
  <c r="P123" i="1" s="1"/>
  <c r="R122" i="1"/>
  <c r="S122" i="1" s="1"/>
  <c r="T122" i="1" s="1"/>
  <c r="P122" i="1"/>
  <c r="R121" i="1"/>
  <c r="S121" i="1" s="1"/>
  <c r="T121" i="1" s="1"/>
  <c r="P121" i="1"/>
  <c r="R120" i="1"/>
  <c r="S120" i="1" s="1"/>
  <c r="T120" i="1" s="1"/>
  <c r="P120" i="1"/>
  <c r="R119" i="1"/>
  <c r="S119" i="1" s="1"/>
  <c r="T119" i="1" s="1"/>
  <c r="P119" i="1"/>
  <c r="O118" i="1"/>
  <c r="R118" i="1" s="1"/>
  <c r="S118" i="1" s="1"/>
  <c r="T118" i="1" s="1"/>
  <c r="O117" i="1"/>
  <c r="R117" i="1" s="1"/>
  <c r="S117" i="1" s="1"/>
  <c r="T117" i="1" s="1"/>
  <c r="R116" i="1"/>
  <c r="S116" i="1" s="1"/>
  <c r="T116" i="1" s="1"/>
  <c r="P116" i="1"/>
  <c r="O115" i="1"/>
  <c r="R115" i="1" s="1"/>
  <c r="S115" i="1" s="1"/>
  <c r="T115" i="1" s="1"/>
  <c r="O114" i="1"/>
  <c r="R114" i="1" s="1"/>
  <c r="S114" i="1" s="1"/>
  <c r="T114" i="1" s="1"/>
  <c r="R113" i="1"/>
  <c r="S113" i="1" s="1"/>
  <c r="T113" i="1" s="1"/>
  <c r="P113" i="1"/>
  <c r="R112" i="1"/>
  <c r="S112" i="1" s="1"/>
  <c r="T112" i="1" s="1"/>
  <c r="P112" i="1"/>
  <c r="R111" i="1"/>
  <c r="S111" i="1" s="1"/>
  <c r="T111" i="1" s="1"/>
  <c r="P111" i="1"/>
  <c r="R110" i="1"/>
  <c r="S110" i="1" s="1"/>
  <c r="T110" i="1" s="1"/>
  <c r="P110" i="1"/>
  <c r="O109" i="1"/>
  <c r="R109" i="1" s="1"/>
  <c r="S109" i="1" s="1"/>
  <c r="T109" i="1" s="1"/>
  <c r="O108" i="1"/>
  <c r="R108" i="1" s="1"/>
  <c r="S108" i="1" s="1"/>
  <c r="T108" i="1" s="1"/>
  <c r="R107" i="1"/>
  <c r="S107" i="1" s="1"/>
  <c r="T107" i="1" s="1"/>
  <c r="P107" i="1"/>
  <c r="O106" i="1"/>
  <c r="P106" i="1" s="1"/>
  <c r="O105" i="1"/>
  <c r="P105" i="1" s="1"/>
  <c r="R104" i="1"/>
  <c r="S104" i="1" s="1"/>
  <c r="T104" i="1" s="1"/>
  <c r="P104" i="1"/>
  <c r="R103" i="1"/>
  <c r="S103" i="1" s="1"/>
  <c r="T103" i="1" s="1"/>
  <c r="P103" i="1"/>
  <c r="R102" i="1"/>
  <c r="S102" i="1" s="1"/>
  <c r="T102" i="1" s="1"/>
  <c r="P102" i="1"/>
  <c r="R101" i="1"/>
  <c r="S101" i="1" s="1"/>
  <c r="T101" i="1" s="1"/>
  <c r="P101" i="1"/>
  <c r="O100" i="1"/>
  <c r="P100" i="1" s="1"/>
  <c r="O99" i="1"/>
  <c r="R99" i="1" s="1"/>
  <c r="S99" i="1" s="1"/>
  <c r="T99" i="1" s="1"/>
  <c r="R98" i="1"/>
  <c r="S98" i="1" s="1"/>
  <c r="T98" i="1" s="1"/>
  <c r="P98" i="1"/>
  <c r="O97" i="1"/>
  <c r="R97" i="1" s="1"/>
  <c r="S97" i="1" s="1"/>
  <c r="T97" i="1" s="1"/>
  <c r="O96" i="1"/>
  <c r="R96" i="1" s="1"/>
  <c r="S96" i="1" s="1"/>
  <c r="T96" i="1" s="1"/>
  <c r="O95" i="1"/>
  <c r="R95" i="1" s="1"/>
  <c r="S95" i="1" s="1"/>
  <c r="T95" i="1" s="1"/>
  <c r="O94" i="1"/>
  <c r="R94" i="1" s="1"/>
  <c r="S94" i="1" s="1"/>
  <c r="T94" i="1" s="1"/>
  <c r="O93" i="1"/>
  <c r="R93" i="1" s="1"/>
  <c r="S93" i="1" s="1"/>
  <c r="T93" i="1" s="1"/>
  <c r="O92" i="1"/>
  <c r="P92" i="1" s="1"/>
  <c r="O91" i="1"/>
  <c r="R91" i="1" s="1"/>
  <c r="S91" i="1" s="1"/>
  <c r="T91" i="1" s="1"/>
  <c r="O90" i="1"/>
  <c r="R90" i="1" s="1"/>
  <c r="S90" i="1" s="1"/>
  <c r="T90" i="1" s="1"/>
  <c r="O89" i="1"/>
  <c r="R89" i="1" s="1"/>
  <c r="S89" i="1" s="1"/>
  <c r="T89" i="1" s="1"/>
  <c r="O86" i="1"/>
  <c r="R86" i="1" s="1"/>
  <c r="S86" i="1" s="1"/>
  <c r="T86" i="1" s="1"/>
  <c r="R88" i="1"/>
  <c r="S88" i="1" s="1"/>
  <c r="T88" i="1" s="1"/>
  <c r="P88" i="1"/>
  <c r="O87" i="1"/>
  <c r="P87" i="1" s="1"/>
  <c r="R85" i="1"/>
  <c r="S85" i="1" s="1"/>
  <c r="T85" i="1" s="1"/>
  <c r="P85" i="1"/>
  <c r="R84" i="1"/>
  <c r="S84" i="1" s="1"/>
  <c r="T84" i="1" s="1"/>
  <c r="P84" i="1"/>
  <c r="R83" i="1"/>
  <c r="S83" i="1" s="1"/>
  <c r="T83" i="1" s="1"/>
  <c r="P83" i="1"/>
  <c r="R82" i="1"/>
  <c r="S82" i="1" s="1"/>
  <c r="T82" i="1" s="1"/>
  <c r="P82" i="1"/>
  <c r="O81" i="1"/>
  <c r="R81" i="1" s="1"/>
  <c r="S81" i="1" s="1"/>
  <c r="T81" i="1" s="1"/>
  <c r="O80" i="1"/>
  <c r="R80" i="1" s="1"/>
  <c r="S80" i="1" s="1"/>
  <c r="T80" i="1" s="1"/>
  <c r="R79" i="1"/>
  <c r="S79" i="1" s="1"/>
  <c r="T79" i="1" s="1"/>
  <c r="P79" i="1"/>
  <c r="O78" i="1"/>
  <c r="R77" i="1"/>
  <c r="S77" i="1" s="1"/>
  <c r="T77" i="1" s="1"/>
  <c r="P77" i="1"/>
  <c r="R76" i="1"/>
  <c r="S76" i="1" s="1"/>
  <c r="T76" i="1" s="1"/>
  <c r="P76" i="1"/>
  <c r="R75" i="1"/>
  <c r="S75" i="1" s="1"/>
  <c r="T75" i="1" s="1"/>
  <c r="P75" i="1"/>
  <c r="R74" i="1"/>
  <c r="S74" i="1" s="1"/>
  <c r="T74" i="1" s="1"/>
  <c r="P74" i="1"/>
  <c r="R73" i="1"/>
  <c r="S73" i="1" s="1"/>
  <c r="T73" i="1" s="1"/>
  <c r="P73" i="1"/>
  <c r="O72" i="1"/>
  <c r="R72" i="1" s="1"/>
  <c r="S72" i="1" s="1"/>
  <c r="T72" i="1" s="1"/>
  <c r="O71" i="1"/>
  <c r="P71" i="1" s="1"/>
  <c r="O70" i="1"/>
  <c r="P70" i="1" s="1"/>
  <c r="O69" i="1"/>
  <c r="P69" i="1" s="1"/>
  <c r="O68" i="1"/>
  <c r="R68" i="1" s="1"/>
  <c r="S68" i="1" s="1"/>
  <c r="T68" i="1" s="1"/>
  <c r="O67" i="1"/>
  <c r="R67" i="1" s="1"/>
  <c r="S67" i="1" s="1"/>
  <c r="T67" i="1" s="1"/>
  <c r="O66" i="1"/>
  <c r="R66" i="1" s="1"/>
  <c r="S66" i="1" s="1"/>
  <c r="T66" i="1" s="1"/>
  <c r="O65" i="1"/>
  <c r="R65" i="1" s="1"/>
  <c r="S65" i="1" s="1"/>
  <c r="T65" i="1" s="1"/>
  <c r="O64" i="1"/>
  <c r="P64" i="1" s="1"/>
  <c r="X63" i="1"/>
  <c r="O63" i="1"/>
  <c r="R63" i="1" s="1"/>
  <c r="S63" i="1" s="1"/>
  <c r="T63" i="1" s="1"/>
  <c r="R62" i="1"/>
  <c r="S62" i="1" s="1"/>
  <c r="T62" i="1" s="1"/>
  <c r="P62" i="1"/>
  <c r="O61" i="1"/>
  <c r="R61" i="1" s="1"/>
  <c r="S61" i="1" s="1"/>
  <c r="T61" i="1" s="1"/>
  <c r="R60" i="1"/>
  <c r="S60" i="1" s="1"/>
  <c r="T60" i="1" s="1"/>
  <c r="P60" i="1"/>
  <c r="R59" i="1"/>
  <c r="S59" i="1" s="1"/>
  <c r="T59" i="1" s="1"/>
  <c r="P59" i="1"/>
  <c r="R58" i="1"/>
  <c r="S58" i="1" s="1"/>
  <c r="T58" i="1" s="1"/>
  <c r="P58" i="1"/>
  <c r="R57" i="1"/>
  <c r="S57" i="1" s="1"/>
  <c r="T57" i="1" s="1"/>
  <c r="P57" i="1"/>
  <c r="R56" i="1"/>
  <c r="S56" i="1" s="1"/>
  <c r="T56" i="1" s="1"/>
  <c r="P56" i="1"/>
  <c r="O55" i="1"/>
  <c r="O54" i="1"/>
  <c r="R54" i="1" s="1"/>
  <c r="S54" i="1" s="1"/>
  <c r="T54" i="1" s="1"/>
  <c r="R53" i="1"/>
  <c r="S53" i="1" s="1"/>
  <c r="T53" i="1" s="1"/>
  <c r="P53" i="1"/>
  <c r="O52" i="1"/>
  <c r="R52" i="1" s="1"/>
  <c r="S52" i="1" s="1"/>
  <c r="T52" i="1" s="1"/>
  <c r="R51" i="1"/>
  <c r="S51" i="1" s="1"/>
  <c r="T51" i="1" s="1"/>
  <c r="P51" i="1"/>
  <c r="R50" i="1"/>
  <c r="S50" i="1" s="1"/>
  <c r="T50" i="1" s="1"/>
  <c r="P50" i="1"/>
  <c r="R49" i="1"/>
  <c r="S49" i="1" s="1"/>
  <c r="T49" i="1" s="1"/>
  <c r="P49" i="1"/>
  <c r="R48" i="1"/>
  <c r="S48" i="1" s="1"/>
  <c r="T48" i="1" s="1"/>
  <c r="P48" i="1"/>
  <c r="R47" i="1"/>
  <c r="S47" i="1" s="1"/>
  <c r="T47" i="1" s="1"/>
  <c r="P47" i="1"/>
  <c r="O46" i="1"/>
  <c r="R46" i="1" s="1"/>
  <c r="S46" i="1" s="1"/>
  <c r="T46" i="1" s="1"/>
  <c r="O45" i="1"/>
  <c r="R45" i="1" s="1"/>
  <c r="S45" i="1" s="1"/>
  <c r="T45" i="1" s="1"/>
  <c r="O44" i="1"/>
  <c r="R44" i="1" s="1"/>
  <c r="S44" i="1" s="1"/>
  <c r="T44" i="1" s="1"/>
  <c r="O43" i="1"/>
  <c r="P43" i="1" s="1"/>
  <c r="O42" i="1"/>
  <c r="R42" i="1" s="1"/>
  <c r="S42" i="1" s="1"/>
  <c r="T42" i="1" s="1"/>
  <c r="O41" i="1"/>
  <c r="R41" i="1" s="1"/>
  <c r="S41" i="1" s="1"/>
  <c r="T41" i="1" s="1"/>
  <c r="O40" i="1"/>
  <c r="R40" i="1" s="1"/>
  <c r="S40" i="1" s="1"/>
  <c r="T40" i="1" s="1"/>
  <c r="O39" i="1"/>
  <c r="P39" i="1" s="1"/>
  <c r="O38" i="1"/>
  <c r="R38" i="1" s="1"/>
  <c r="S38" i="1" s="1"/>
  <c r="T38" i="1" s="1"/>
  <c r="O37" i="1"/>
  <c r="R37" i="1" s="1"/>
  <c r="S37" i="1" s="1"/>
  <c r="T37" i="1" s="1"/>
  <c r="S36" i="1"/>
  <c r="P36" i="1"/>
  <c r="R34" i="1"/>
  <c r="S34" i="1" s="1"/>
  <c r="T34" i="1" s="1"/>
  <c r="P34" i="1"/>
  <c r="R35" i="1"/>
  <c r="S35" i="1" s="1"/>
  <c r="T35" i="1" s="1"/>
  <c r="P35" i="1"/>
  <c r="O33" i="1"/>
  <c r="R33" i="1" s="1"/>
  <c r="S33" i="1" s="1"/>
  <c r="T33" i="1" s="1"/>
  <c r="O32" i="1"/>
  <c r="R32" i="1" s="1"/>
  <c r="S32" i="1" s="1"/>
  <c r="T32" i="1" s="1"/>
  <c r="O31" i="1"/>
  <c r="P31" i="1" s="1"/>
  <c r="O30" i="1"/>
  <c r="R30" i="1" s="1"/>
  <c r="S30" i="1" s="1"/>
  <c r="T30" i="1" s="1"/>
  <c r="R29" i="1"/>
  <c r="S29" i="1" s="1"/>
  <c r="T29" i="1" s="1"/>
  <c r="P29" i="1"/>
  <c r="R28" i="1"/>
  <c r="S28" i="1" s="1"/>
  <c r="T28" i="1" s="1"/>
  <c r="P28" i="1"/>
  <c r="R27" i="1"/>
  <c r="S27" i="1" s="1"/>
  <c r="T27" i="1" s="1"/>
  <c r="P27" i="1"/>
  <c r="R26" i="1"/>
  <c r="S26" i="1" s="1"/>
  <c r="T26" i="1" s="1"/>
  <c r="P26" i="1"/>
  <c r="R25" i="1"/>
  <c r="S25" i="1" s="1"/>
  <c r="T25" i="1" s="1"/>
  <c r="P25" i="1"/>
  <c r="O24" i="1"/>
  <c r="O23" i="1"/>
  <c r="R23" i="1" s="1"/>
  <c r="S23" i="1" s="1"/>
  <c r="T23" i="1" s="1"/>
  <c r="R22" i="1"/>
  <c r="S22" i="1" s="1"/>
  <c r="T22" i="1" s="1"/>
  <c r="P22" i="1"/>
  <c r="R21" i="1"/>
  <c r="S21" i="1" s="1"/>
  <c r="T21" i="1" s="1"/>
  <c r="P21" i="1"/>
  <c r="R20" i="1"/>
  <c r="S20" i="1" s="1"/>
  <c r="T20" i="1" s="1"/>
  <c r="P20" i="1"/>
  <c r="R19" i="1"/>
  <c r="S19" i="1" s="1"/>
  <c r="T19" i="1" s="1"/>
  <c r="P19" i="1"/>
  <c r="R18" i="1"/>
  <c r="S18" i="1" s="1"/>
  <c r="T18" i="1" s="1"/>
  <c r="P18" i="1"/>
  <c r="O17" i="1"/>
  <c r="P17" i="1" s="1"/>
  <c r="O16" i="1"/>
  <c r="R16" i="1" s="1"/>
  <c r="S16" i="1" s="1"/>
  <c r="T16" i="1" s="1"/>
  <c r="P229" i="1" l="1"/>
  <c r="R106" i="1"/>
  <c r="S106" i="1" s="1"/>
  <c r="T106" i="1" s="1"/>
  <c r="P156" i="1"/>
  <c r="R188" i="1"/>
  <c r="S188" i="1" s="1"/>
  <c r="T188" i="1" s="1"/>
  <c r="P217" i="1"/>
  <c r="R197" i="1"/>
  <c r="S197" i="1" s="1"/>
  <c r="T197" i="1" s="1"/>
  <c r="P170" i="1"/>
  <c r="P224" i="1"/>
  <c r="P234" i="1"/>
  <c r="P231" i="1"/>
  <c r="P230" i="1"/>
  <c r="P227" i="1"/>
  <c r="P109" i="1"/>
  <c r="R207" i="1"/>
  <c r="S207" i="1" s="1"/>
  <c r="T207" i="1" s="1"/>
  <c r="R70" i="1"/>
  <c r="S70" i="1" s="1"/>
  <c r="T70" i="1" s="1"/>
  <c r="R100" i="1"/>
  <c r="S100" i="1" s="1"/>
  <c r="T100" i="1" s="1"/>
  <c r="R133" i="1"/>
  <c r="S133" i="1" s="1"/>
  <c r="T133" i="1" s="1"/>
  <c r="R163" i="1"/>
  <c r="S163" i="1" s="1"/>
  <c r="T163" i="1" s="1"/>
  <c r="R187" i="1"/>
  <c r="S187" i="1" s="1"/>
  <c r="T187" i="1" s="1"/>
  <c r="P115" i="1"/>
  <c r="R123" i="1"/>
  <c r="S123" i="1" s="1"/>
  <c r="T123" i="1" s="1"/>
  <c r="P16" i="1"/>
  <c r="P218" i="1"/>
  <c r="P126" i="1"/>
  <c r="P194" i="1"/>
  <c r="P208" i="1"/>
  <c r="P214" i="1"/>
  <c r="P198" i="1"/>
  <c r="P204" i="1"/>
  <c r="R178" i="1"/>
  <c r="S178" i="1" s="1"/>
  <c r="T178" i="1" s="1"/>
  <c r="P184" i="1"/>
  <c r="P177" i="1"/>
  <c r="P171" i="1"/>
  <c r="R164" i="1"/>
  <c r="S164" i="1" s="1"/>
  <c r="T164" i="1" s="1"/>
  <c r="P157" i="1"/>
  <c r="P149" i="1"/>
  <c r="P150" i="1"/>
  <c r="P143" i="1"/>
  <c r="P142" i="1"/>
  <c r="P134" i="1"/>
  <c r="P140" i="1"/>
  <c r="P127" i="1"/>
  <c r="P118" i="1"/>
  <c r="P124" i="1"/>
  <c r="P117" i="1"/>
  <c r="P108" i="1"/>
  <c r="P114" i="1"/>
  <c r="R105" i="1"/>
  <c r="S105" i="1" s="1"/>
  <c r="T105" i="1" s="1"/>
  <c r="P99" i="1"/>
  <c r="P97" i="1"/>
  <c r="P41" i="1"/>
  <c r="P89" i="1"/>
  <c r="P72" i="1"/>
  <c r="R24" i="1"/>
  <c r="S24" i="1" s="1"/>
  <c r="T24" i="1" s="1"/>
  <c r="P24" i="1"/>
  <c r="P78" i="1"/>
  <c r="R78" i="1"/>
  <c r="S78" i="1" s="1"/>
  <c r="T78" i="1" s="1"/>
  <c r="P55" i="1"/>
  <c r="R55" i="1"/>
  <c r="S55" i="1" s="1"/>
  <c r="T55" i="1" s="1"/>
  <c r="P67" i="1"/>
  <c r="R39" i="1"/>
  <c r="S39" i="1" s="1"/>
  <c r="T39" i="1" s="1"/>
  <c r="P40" i="1"/>
  <c r="R92" i="1"/>
  <c r="S92" i="1" s="1"/>
  <c r="T92" i="1" s="1"/>
  <c r="P94" i="1"/>
  <c r="P91" i="1"/>
  <c r="P96" i="1"/>
  <c r="P93" i="1"/>
  <c r="P90" i="1"/>
  <c r="P95" i="1"/>
  <c r="P86" i="1"/>
  <c r="R17" i="1"/>
  <c r="S17" i="1" s="1"/>
  <c r="T17" i="1" s="1"/>
  <c r="R87" i="1"/>
  <c r="S87" i="1" s="1"/>
  <c r="T87" i="1" s="1"/>
  <c r="P80" i="1"/>
  <c r="P81" i="1"/>
  <c r="R71" i="1"/>
  <c r="S71" i="1" s="1"/>
  <c r="T71" i="1" s="1"/>
  <c r="R64" i="1"/>
  <c r="S64" i="1" s="1"/>
  <c r="T64" i="1" s="1"/>
  <c r="P63" i="1"/>
  <c r="P66" i="1"/>
  <c r="R69" i="1"/>
  <c r="S69" i="1" s="1"/>
  <c r="T69" i="1" s="1"/>
  <c r="P68" i="1"/>
  <c r="P65" i="1"/>
  <c r="P61" i="1"/>
  <c r="P54" i="1"/>
  <c r="P52" i="1"/>
  <c r="P46" i="1"/>
  <c r="P45" i="1"/>
  <c r="R43" i="1"/>
  <c r="S43" i="1" s="1"/>
  <c r="T43" i="1" s="1"/>
  <c r="P42" i="1"/>
  <c r="P37" i="1"/>
  <c r="P44" i="1"/>
  <c r="P38" i="1"/>
  <c r="P33" i="1"/>
  <c r="P32" i="1"/>
  <c r="R31" i="1"/>
  <c r="S31" i="1" s="1"/>
  <c r="T31" i="1" s="1"/>
  <c r="P30" i="1"/>
  <c r="P23" i="1"/>
  <c r="O15" i="1" l="1"/>
  <c r="P15" i="1" s="1"/>
  <c r="O14" i="1"/>
  <c r="P14" i="1" s="1"/>
  <c r="O13" i="1"/>
  <c r="P13" i="1" s="1"/>
  <c r="O12" i="1"/>
  <c r="R12" i="1" s="1"/>
  <c r="S12" i="1" s="1"/>
  <c r="T12" i="1" s="1"/>
  <c r="O11" i="1"/>
  <c r="R11" i="1" s="1"/>
  <c r="S11" i="1" s="1"/>
  <c r="T11" i="1" s="1"/>
  <c r="O10" i="1"/>
  <c r="P10" i="1" s="1"/>
  <c r="O9" i="1"/>
  <c r="P9" i="1" s="1"/>
  <c r="X8" i="1"/>
  <c r="O8" i="1"/>
  <c r="P8" i="1" s="1"/>
  <c r="R15" i="1" l="1"/>
  <c r="S15" i="1" s="1"/>
  <c r="T15" i="1" s="1"/>
  <c r="R14" i="1"/>
  <c r="S14" i="1" s="1"/>
  <c r="T14" i="1" s="1"/>
  <c r="R13" i="1"/>
  <c r="S13" i="1" s="1"/>
  <c r="T13" i="1" s="1"/>
  <c r="P12" i="1"/>
  <c r="P11" i="1"/>
  <c r="R10" i="1"/>
  <c r="S10" i="1" s="1"/>
  <c r="T10" i="1" s="1"/>
  <c r="R9" i="1"/>
  <c r="S9" i="1" s="1"/>
  <c r="T9" i="1" s="1"/>
  <c r="R8" i="1"/>
  <c r="S8" i="1" s="1"/>
  <c r="T8" i="1" s="1"/>
</calcChain>
</file>

<file path=xl/sharedStrings.xml><?xml version="1.0" encoding="utf-8"?>
<sst xmlns="http://schemas.openxmlformats.org/spreadsheetml/2006/main" count="3804" uniqueCount="450">
  <si>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</si>
  <si>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</si>
  <si>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</si>
  <si>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</si>
  <si>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</si>
  <si>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</si>
  <si>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</si>
  <si>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</si>
  <si>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</si>
  <si>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</si>
  <si>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</si>
  <si>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</si>
  <si>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</si>
  <si>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</si>
  <si>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</si>
  <si>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</si>
  <si>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</si>
  <si>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</si>
  <si>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</si>
  <si>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</si>
  <si>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</si>
  <si>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</si>
  <si>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</si>
  <si>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</si>
  <si>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</si>
  <si>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</si>
  <si>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</si>
  <si>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</si>
  <si>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</si>
  <si>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</si>
  <si>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</si>
  <si>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</si>
  <si>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</si>
  <si>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</si>
  <si>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</si>
  <si>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</si>
  <si>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</si>
  <si>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</si>
  <si>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</si>
  <si>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</si>
  <si>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</si>
  <si>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</si>
  <si>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</si>
  <si>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</si>
  <si>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</si>
  <si>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</si>
  <si>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</si>
  <si>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</si>
  <si>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</si>
  <si>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</si>
  <si>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</si>
  <si>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</si>
  <si>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</si>
  <si>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</si>
  <si>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</si>
  <si>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</si>
  <si>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</si>
  <si>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</si>
  <si>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</si>
  <si>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</si>
  <si>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</si>
  <si>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</si>
  <si>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</si>
  <si>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</si>
  <si>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</si>
  <si>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</si>
  <si>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</si>
  <si>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</si>
  <si>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</si>
  <si>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</si>
  <si>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</si>
  <si>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</si>
  <si>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</si>
  <si>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</si>
  <si>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</si>
  <si>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</si>
  <si>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</si>
  <si>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</si>
  <si>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</si>
  <si>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</si>
  <si>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</si>
  <si>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</si>
  <si>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</si>
  <si>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</si>
  <si>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</si>
  <si>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</si>
  <si>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</si>
  <si>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</si>
  <si>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</si>
  <si>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</si>
  <si>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</si>
  <si>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</si>
  <si>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</si>
  <si>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</si>
  <si>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</si>
  <si>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</si>
  <si>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</si>
  <si>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</si>
  <si>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</si>
  <si>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</si>
  <si>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</si>
  <si>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</si>
  <si>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</si>
  <si>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</si>
  <si>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</si>
  <si>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</si>
  <si>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</si>
  <si>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</si>
  <si>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</si>
  <si>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</si>
  <si>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</si>
  <si>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</si>
  <si>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</si>
  <si>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</si>
  <si>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</si>
  <si>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</si>
  <si>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</si>
  <si>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</si>
  <si>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</si>
  <si>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</si>
  <si>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</si>
  <si>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</si>
  <si>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</si>
  <si>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</si>
  <si>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</si>
  <si>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</si>
  <si>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</si>
  <si>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</si>
  <si>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</si>
  <si>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</si>
  <si>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</si>
  <si>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</si>
  <si>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</si>
  <si>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</si>
  <si>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</si>
  <si>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</si>
  <si>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</si>
  <si>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</si>
  <si>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</si>
  <si>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</si>
  <si>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</si>
  <si>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</si>
  <si>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</si>
  <si>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</si>
  <si>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</si>
  <si>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</si>
  <si>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</si>
  <si>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</si>
  <si>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</si>
  <si>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</si>
  <si>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</si>
  <si>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</si>
  <si>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</si>
  <si>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</si>
  <si>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</si>
  <si>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</si>
  <si>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</si>
  <si>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</si>
  <si>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</si>
  <si>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</si>
  <si>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</si>
  <si>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</si>
  <si>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</si>
  <si>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</si>
  <si>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</si>
  <si>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</si>
  <si>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</si>
  <si>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</si>
  <si>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</si>
  <si>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</si>
  <si>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</si>
  <si>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</si>
  <si>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</si>
  <si>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</si>
  <si>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</si>
  <si>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</si>
  <si>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</si>
  <si>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</si>
  <si>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</si>
  <si>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</si>
  <si>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</si>
  <si>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</si>
  <si>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</si>
  <si>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</si>
  <si>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</si>
  <si>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</si>
  <si>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</si>
  <si>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</si>
  <si>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</si>
  <si>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</si>
  <si>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</si>
  <si>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</si>
  <si>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</si>
  <si>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</si>
  <si>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</si>
  <si>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</si>
  <si>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</si>
  <si>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</si>
  <si>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</si>
  <si>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</si>
  <si>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</si>
  <si>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</si>
  <si>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</si>
  <si>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</si>
  <si>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Nombre profesional SST del Nivel Central / Referente SST Alcaldía Local: Ingrid Marcela Fandiño Pinzón</t>
  </si>
  <si>
    <t xml:space="preserve">Dependencia / Alcaldía Local: Alcaldia Local de Cuidad Bolivar </t>
  </si>
  <si>
    <t xml:space="preserve">Almacen </t>
  </si>
  <si>
    <t>Despacho</t>
  </si>
  <si>
    <t xml:space="preserve">Posturas prolongadas </t>
  </si>
  <si>
    <t xml:space="preserve">Biomecanico </t>
  </si>
  <si>
    <t xml:space="preserve">Lumbalgias, Tendinitis, Desordenes Musculoesqueleticos </t>
  </si>
  <si>
    <t xml:space="preserve">No se evidencia </t>
  </si>
  <si>
    <t>Procedimiento SOL</t>
  </si>
  <si>
    <t>Examenes medico ocupacionales, PIC capacitaciones de manejo de cargas, autocuidado, pausas activas.</t>
  </si>
  <si>
    <t xml:space="preserve">Hernias discales, lesiones osteomusculares </t>
  </si>
  <si>
    <t>No Aplica</t>
  </si>
  <si>
    <t>No aplica</t>
  </si>
  <si>
    <t xml:space="preserve">No aplica </t>
  </si>
  <si>
    <t>Prestar los servicios de apoyo técnico para realizar actividades administrativas, operativas y de gestión en materia de inventarios en el Área de Gestión de Desarrollo Local de la Alcaldía Local de Ciudad Bolívar.</t>
  </si>
  <si>
    <t xml:space="preserve">1. Organizar, programar y ejecutar actividades administrativas, apoyando los procedimientos para la recepción y entrega de elementos, digitación, elaboración y actualización de documento físico y en medio magnético en materia de inventarios.
2. Apoyar todas las actividades que le sea solicitadas por el almacenista, relacionadas con los movimientos propios de bodegaje y almacenaje en la bodega de la alcaldía Local. 
3. Apoyar en la toma física y actualización de inventarios de acuerdo a los procedimientos establecidos en el manual de procedimientos administrativos y contables para el manejo y control de los bienes en la Entidades de Gobierno Distritales y manual de política de operación contable de la Secretaría de Gobierno.
4. Asistir y apoyar a los sitios donde se realicen actividades que corresponda a circunstancia operativas de cargue o descargue de bienes, equipos o materiales y suministro y de las demás circunstancias que se presenten en su desarrollo. 
5. Organizar todos los bienes que sean dados de baja por inservibles u obsoletos, tanto física como documentalmente para presentar en los comités de inventario del FDLCB.
6. Manejar y actualizar carpeta y/o bitácora donde reposen las solicitudes de los elementos del almacén.
7. Apoyar en la entrega de suministros de elementos de papelería, útiles de escritorio e insumos para impresión conforme a las actividades necesarias y relacionadas con el cargo al personal de planta y contratistas de todas dependencias.
8. Realizar la verificación de los elementos para ingreso, de proyectos de inversión y de funcionamiento de la entidad.
9. Proyectar documentos relacionados con inventarios dando respuesta oportuna a los radicados efectuados por entes de control y la comunidad en general.
10. Apoyar en las respuestas oportunas a las diferentes quejas, peticiones, reclamos, derechos de petición y solicitudes de información, realizadas por los entes de control, entidades públicas y de la comunidad, dentro de los términos señalados legalmente.
11. Prestar apoyo a las actividades de la Alcaldía Local de Ciudad Bolívar en los planes de contingencia en el área de gestión del desarrollo local que se requiera según la designación del Alcalde Local.
12. Asistir a la administración local a las diferentes reuniones y jornadas convocadas. 
13. Elaborar Informes y/o actualizar matrices de los contratos de Comodatos, así como los demás que le sean requeridos.
14. Las demás que le indique la Supervisión del Contrato y que se deriven o tengan relación con la naturaleza y objeto del Contrato.
</t>
  </si>
  <si>
    <t>Si</t>
  </si>
  <si>
    <t>Biomecánico</t>
  </si>
  <si>
    <t>Sobreesfuerzo / Posturas forzadas</t>
  </si>
  <si>
    <t xml:space="preserve"> Decreto 1477 de 2014 – Tabla de Enfermedades Laborales
Guía GATI - DME / GATISST
Decreto 1655 de 2015
</t>
  </si>
  <si>
    <t>Uso de ayudas mecánicas: montacargas, polipastos, carros rodantes, mesas elevadoras.</t>
  </si>
  <si>
    <t>Golpes, caídas o atrapamientos en movimientos físicos de mobiliario y equipos</t>
  </si>
  <si>
    <t>Estrés laboral</t>
  </si>
  <si>
    <t xml:space="preserve">Condiciones de seguridad </t>
  </si>
  <si>
    <t>Exposición a pantallas de visualización de datos (trabajo de oficina prolongado)</t>
  </si>
  <si>
    <t>Uso de energía y equipos eléctricos</t>
  </si>
  <si>
    <t>Polvo, ácaros, plagas</t>
  </si>
  <si>
    <t>Caídas al mismo o diferente nivel</t>
  </si>
  <si>
    <t>Seguridad</t>
  </si>
  <si>
    <t>Público</t>
  </si>
  <si>
    <t>Eléctrico</t>
  </si>
  <si>
    <t>Locativo</t>
  </si>
  <si>
    <t>Carga mental, presión laboral</t>
  </si>
  <si>
    <t>Social- Violencia, disturbios, atracos, vandalismo</t>
  </si>
  <si>
    <t>Posturas prolongadas – carga estática – fatiga visual.</t>
  </si>
  <si>
    <t>Contacto directo o indirecto con corriente eléctrica</t>
  </si>
  <si>
    <t>Vectores, alérgenos e infestación</t>
  </si>
  <si>
    <t>Superficies de tránsito y trabajo</t>
  </si>
  <si>
    <t>Mecánico</t>
  </si>
  <si>
    <t>Contusiones, fracturas, atrapamientos, esguinces</t>
  </si>
  <si>
    <t>Ansiedad, fatiga, desmotivación, bajo desempeño, burnout, depresión</t>
  </si>
  <si>
    <t>Lesiones físicas, daños psicológicos, pérdida de bienes, afectación a la integridad personal</t>
  </si>
  <si>
    <t>Trastornos musculoesqueléticos (lumbalgias, cervicalgias, tendinitis, túnel carpiano).
Fatiga visual, cefaleas, resequedad ocular.
Estrés laboral y fatiga mental.</t>
  </si>
  <si>
    <t>Descargas eléctricas, quemaduras, electrocución, incendios</t>
  </si>
  <si>
    <t>Alergias respiratorias, rinitis, dermatitis, conjuntivitis, asma, infecciones gastrointestinales, zoonosis, empeoramiento de enfermedades respiratorias crónicas</t>
  </si>
  <si>
    <t>Contusiones, fracturas, esguinces, golpes en cabeza, trauma craneoencefálico, lesiones incapacitantes o muerte</t>
  </si>
  <si>
    <t>Ninguno</t>
  </si>
  <si>
    <t>Programas de bienestar laboral, pausas activas, acompañamiento en SST</t>
  </si>
  <si>
    <t>Computadores, portátiles, pantallas.</t>
  </si>
  <si>
    <t xml:space="preserve">Mantenimiento preventivo y correctivo de instalaciones y equipos eléctricos.
</t>
  </si>
  <si>
    <t>Fumigación y desinfección periódica en el almacén.</t>
  </si>
  <si>
    <t xml:space="preserve">Procedimiento SOL - Señalizaciones </t>
  </si>
  <si>
    <t xml:space="preserve">Capacitaciones </t>
  </si>
  <si>
    <t>Puesto de trabajo (sillas, mesas, iluminación, ventilación).</t>
  </si>
  <si>
    <t>Señalización de riesgo eléctrico en áreas críticas.
Canalización de cables para evitar exposición directa.
Mantenimiento preventivo y correctivo de las instalaciones eléctricas.</t>
  </si>
  <si>
    <t>Uso de estanterías metálicas que facilitan limpieza.</t>
  </si>
  <si>
    <t>Iluminación adecuada en pasillos, zonas de tránsito y escaleras..</t>
  </si>
  <si>
    <t>Aplicación de la batería.</t>
  </si>
  <si>
    <t>Capacitación en manejo de cargas, pausas activas.</t>
  </si>
  <si>
    <t>Reporte oportuno de anomalías o daños eléctricos.</t>
  </si>
  <si>
    <t>Lavado de manos tras la manipulación de objetos almacenados.</t>
  </si>
  <si>
    <t>Uso adecuado de barandas y puntos de apoyo.</t>
  </si>
  <si>
    <t>Protocolos de seguridad y rutas seguras de desplazamiento.
Coordinación con la Policía o entes de seguridad local.
Capacitación en autocuidado y manejo de situaciones de riesgo público.
Restricción de actividades en horarios o zonas de mayor peligrosidad.</t>
  </si>
  <si>
    <t>señalización de áreas, capacitaciones en prevención de caídas y autocuidado</t>
  </si>
  <si>
    <t>Fracturas / atrapamientos graves</t>
  </si>
  <si>
    <t>Burnout, depresión, ansiedad, desmotivación</t>
  </si>
  <si>
    <t>Riesgo de electrocución con posible desenlace fatal, así como generación de incendio estructural o explosión</t>
  </si>
  <si>
    <t>Crisis asmática severa, infecciones respiratorias agudas graves, enfermedades zoonóticas o complicaciones respiratorias crónicas</t>
  </si>
  <si>
    <t xml:space="preserve">Lesiones graves o muerte </t>
  </si>
  <si>
    <t>Enfermedad laboral de tipo osteomuscular (trastornos músculo-esqueléticos como lumbalgia crónica, túnel carpiano, tendinitis) o enfermedad visual crónica (síndrome visual informático, fatiga ocular severa).
En casos graves: incapacidad laboral permanente parcial o total.</t>
  </si>
  <si>
    <t>Mantenimiento preventivo y correctivo.</t>
  </si>
  <si>
    <t>Programa SOL</t>
  </si>
  <si>
    <t xml:space="preserve">Ley 1562 de 2012
Decreto 1443 de 2014
Decreto 1072 de 2015
Resolución 2400 de 1979                 Guías GATISO / GATISST
</t>
  </si>
  <si>
    <t xml:space="preserve">Ley 2460 de 2025
Decreto 0728 de 2025
</t>
  </si>
  <si>
    <t>No</t>
  </si>
  <si>
    <t>Realizar inspecciones periódicas; dar continuidad a los exámenes médicos y al programa DME; promover pausas activas; y señalizar escaleras y zonas de riesgo con cintas de seguridad.</t>
  </si>
  <si>
    <t>Intervención del Sistema de Vigilancia Epidemiológica (SVE) en salud mental, incluyendo la aplicación de primeros auxilios psicológicos.</t>
  </si>
  <si>
    <t xml:space="preserve">Ley 1562 de 2012
Decreto 1072 de 2015
Resolución 0312 de 2019
Resolución 2646 de 2008 (cuando el riesgo público genera afectaciones psicosociales)
</t>
  </si>
  <si>
    <t xml:space="preserve"> Implementar protocolos de seguridad para ingreso, permanencia y salida del personal.
Coordinar con la Policía y entidades de seguridad local planes de prevención y reacción.
Establecer horarios de trabajo seguros (evitar horarios nocturnos en zonas críticas).
Capacitar a trabajadores en autoprotección, manejo de crisis y rutas de evacuación.
</t>
  </si>
  <si>
    <t>Ley 1562 de 2012, Decreto 1072 de 2015, Resolución 0312 de 2019, Resolución 1477 de 2014 y Resolución 2821 de 2023, junto con la aplicación de la GATISO de ergonomía.</t>
  </si>
  <si>
    <t>Es viable implementar el uso de pantallas con filtro de luz azul en los puestos de trabajo de la Alcaldía</t>
  </si>
  <si>
    <t>No aplica, dado que el uso del computador es una actividad inherente a las funciones administrativas.</t>
  </si>
  <si>
    <t>Pausas activas</t>
  </si>
  <si>
    <t xml:space="preserve">Diseño ergonómico del puesto de trabajo
Iluminación apropiada
Ventilación y climatización
</t>
  </si>
  <si>
    <t>Reposapiés, cojines lumbares y mouse pad ergonómico para mejorar la postura y el confort del trabajador.</t>
  </si>
  <si>
    <t xml:space="preserve">Ley 1562 de 2012 
Decreto 1072 de 2015 
Resolución 0312 de 2019 
Resolución 2400 de 1979 
NTC 2050 
</t>
  </si>
  <si>
    <t>Retiro inmediato de equipos defectuosos y prohibición de improvisaciones en su uso.</t>
  </si>
  <si>
    <t>Reemplazo de equipos y cableado defectuoso por sistemas certificados y conformes a normativa vigente.</t>
  </si>
  <si>
    <t>Señalización preventiva y de seguridad para advertir sobre riesgos eléctricos y zonas de peligro.</t>
  </si>
  <si>
    <t>Instalación y mantenimiento de breakers, diferenciales, sistemas de puesta a tierra, canalización en ductos y sistemas de alarma.</t>
  </si>
  <si>
    <t xml:space="preserve">Resolución 2400/1979
Ley 9/1979 </t>
  </si>
  <si>
    <t>Gestión, retiro y disposición final de materiales contaminados o fuera de uso, cumpliendo con las normas de seguridad y manejo ambiental.</t>
  </si>
  <si>
    <t>Programa SOL: capacitaciones en riesgo biológico, inspecciones, mantenimiento de protocolos de limpieza y desinfección, y continuidad de fumigaciones.</t>
  </si>
  <si>
    <t>EPP según la tarea: Guantes nitrilo,tapabocas quirurgicos.</t>
  </si>
  <si>
    <t>Resolución 1409 de 2012 – Resolución 2400 de 1979</t>
  </si>
  <si>
    <t>Despejar áreas de circulación de obstáculos.</t>
  </si>
  <si>
    <t>Programa SOL: inspecciones periódicas de áreas comunes y señalización de zonas húmedas o en mantenimiento.</t>
  </si>
  <si>
    <t xml:space="preserve">Sistemas </t>
  </si>
  <si>
    <t>Prestar los servicios profesionales en materia de Instalación, configuración y mantenimiento a los equipos de cómputo y periféricos de las instalaciones de la Alcaldía, Casa de Cultura, Corregidurías y Portales interactivos, además en los diferentes eventos y proyectos en que participe la Alcaldía Local, en condiciones de uso y funcionamiento; así como orientar a los usuarios en el uso y manejo del software y hardware.</t>
  </si>
  <si>
    <t xml:space="preserve">1. Analizar, diagnosticar y solucionar las fallas en los equipos de cómputo, impresoras y demás periféricos.
2. Instalar, restablecer y configurar equipos de cómputo, periféricos y software.
3. Registrar y reportar las fallas en los equipos de cómputo, periféricos y software.
4. Parametrizar de manera óptima y oportuna los equipos en dominio del FDLCB de acuerdo a los requerimientos entregados por la SDG.
5. Dar apoyo y gestión a Tecnologías de la información en tareas de soporte a usuarios, funcionarios y contratistas de las diferentes dependencias del FDLCB, y administración de redes y telecomunicaciones.
6. Apoyar al profesional supervisor, en el seguimiento y acompañamiento de los contratos de mantenimiento preventivo y correctivo relacionados con los recursos tecnológicos y licenciamientos de la Alcaldía Local.
7. Apoyar al administrador de red en la estructuración de los estudios previos, pre-pliegos y pliegos de los procesos precontractuales relacionados con los recursos tecnológicos locales, que le sean asignados por el (la) Alcalde (sa) Local y/o su supervisor.
8. Realizar registro y control de inventario de hardware y software ofimático de todas las sedes del Fondo de desarrollo local de ciudad bolívar Portales, corregidurias, casa de la cultura, inspecciones, JAL y sede principal alcaldía.
9. Capacitar y orientar a los funcionarios y contratistas en el manejo de los aplicativos misionales y de apoyo de la Secretaria de Gobierno.
10. Informar al profesional líder de sistemas cualquier cambio que se presente con los usuarios que manejen aplicaciones misionales y de apoyo.
11. Reportar los requerimientos de hardware y software al administrador de red de la Alcaldía, con el fin de hacer la respectiva solicitud de mantenimiento.
12. Atender las invitaciones a reuniones de capacitación y actualización enviadas por la Secretaría de Gobierno relacionadas con el objeto contractual.
13. Recibir la capacitación necesaria para la instalación, configuración y manejo de los aplicativos misionales y de apoyo de la secretaria de Gobierno, con el fin de apoyar a los usuarios de la alcaldía local
14. Las demás que le asigne el Alcalde Local y que surjan de la naturaleza del contrato
</t>
  </si>
  <si>
    <t xml:space="preserve">Movimientos repetitivos </t>
  </si>
  <si>
    <t>Realización continua y repetitiva de una misma acción.</t>
  </si>
  <si>
    <t>Dolor y rigidez en manos, brazos, hombros, cuello y espalda.
Tendinitis, bursitis y síndrome del túnel carpiano.
Fatiga muscular, entumecimiento y pérdida de fuerza.
Riesgo de dolor crónico y disminución de productividad.</t>
  </si>
  <si>
    <t>Examenes medico ocupacionales</t>
  </si>
  <si>
    <t xml:space="preserve">Lesiones Osteomusculares </t>
  </si>
  <si>
    <t>Diseño ergonómico del puesto de trabajo, adaptado a las necesidades físicas y funcionales del usuario para prevenir lesiones y mejorar el desempeño</t>
  </si>
  <si>
    <t>Realizar inspecciones periódicas; dar continuidad a los exámenes médicos y al programa DME; promover pausas activas</t>
  </si>
  <si>
    <t>Aspectos y condiciones relacionados con la organización del trabajo</t>
  </si>
  <si>
    <t>Fractura grave o invalidez</t>
  </si>
  <si>
    <t>EPP según la tarea: Guantes nitrilo,tapabocas quirurgicos,cofia, gafas de seguridad.</t>
  </si>
  <si>
    <t>Alcaldia Local de Cuidad Bolivar</t>
  </si>
  <si>
    <t>CDI</t>
  </si>
  <si>
    <t>Prestar servicios de apoyo a la gestion, administrativo y asistencial al Fondo de Desarrollo Local de Ciudad Bolívar en el desarrollo de actividades administrativas relacionadas con la gestión adecuada del aplicativo ORFEO, así como de las comunicaciones que ingresan y salen a través del Centro de Documentación e Información (CDI).</t>
  </si>
  <si>
    <t xml:space="preserve">1. Apoyar la atención a la ciudadanía atendiendo los lineamientos establecidos en los manuales de la Secretaría Distrital de Gobierno SAC-M001, SAC-M002 y SAC M005.
2. Apoyar la generación de planillas de recorrido interno y de correspondencia externa conforme a lo establecido en el manual GDI-GPD-IN002, actualizar diariamente las bases de seguimiento de notificadores.
3. Apoyar la gestión documental del Centro de Documentación Institucional (CDI) realizar la devolución de los acuses a las áreas según lo establecido en el manual GDI-GPD-IN002.
4. Realizar el registro de las comunicaciones de salida en el AGD ORFEO y su respectiva digitalización como documento de salida definitivo verificando que coincidan los datos registrados con los del aplicativo de gestión documental conforme a los lineamientos establecidos en el Instructivo de la Secretaría Distrital de Gobierno GDI-GPD-IN002 y realizar cargue en el drive dispuesto para tal fin.
5. Apoyar la digitalización de las comunicaciones definitivas de entrada que ingresan por los diferentes canales y los memorandos, verificando que la digitalización sea acorde con los documentos entregados en el CDI conforme a los lineamientos establecidos en el Instructivo de la Secretaría Distrital de Gobierno GDI-GPD-IN002.
6. Apoyar en el envío de las comunicaciones a través del correo institucional CDI, realizando la respectiva actualización de tercero digitalizando los anexos, cargando los acuses de recibo en el AGD-ORFEO y en el drive de control de acuses, dar cierre a las planillas conforme a los lineamientos establecidos en el manual de la Secretaría Distrital de Gobierno GDI-GPD-IN002.
7. Apoyar la radicacion de los documentos que ingresan al CDI por los diferentes medios Ventanilla, radicador virtual ciudad Bolivar o correo electrónico conforme al instructivo GDI-GPD-IN002.
8. Participar y/o asistir a las reuniones y/o capacitaciones convocadas y atender oportunamente los lineamientos que establezca el Alcalde Local o el Profesional Especializado código 222 grado 24 del área de Gestión del Desarrollo Local.
9. Las demás que sean asignadas por el Alcalde Local o el Profesional Especializado código 222 grado 24 del área de Gestión del Desarrollo Local para cumplimiento del contrato.
</t>
  </si>
  <si>
    <t xml:space="preserve">Movimientos repetitivos - Posturas prolongadas </t>
  </si>
  <si>
    <t>Realización continua y repetitiva de una misma acción, posturas prolongada.</t>
  </si>
  <si>
    <t xml:space="preserve">Notificadores </t>
  </si>
  <si>
    <t>Prestar sus servicios asistenciales para apoyar en el Centro de Información y Documentación (CDI) de la Alcaldía Local de Ciudad Bolivar, en las labores de entrega y recibo de la correspondencia emitida o recibida por el Área de Gestión del Desarrollo Local.</t>
  </si>
  <si>
    <t xml:space="preserve">1. Realizar la atención a la ciudadanía atendiendo los lineamientos establecidos en los manuales de la Secretaría Distrital de Gobierno SAC-M001 ¿ SAC-M002.
2. Distribuir y entregar las comunicaciones externas e internas, avisos, notificaciones y documentos en general que tengan origen o destino en la ALCB, conforme a lo establecido en el manual GDI-GPD-IN002.
3. Verificar que las comunicaciones externas e internas, avisos y documentos en general que recibe y entrega en función de su objeto contractual se encuentren completos, organizados, foliados y debidamente relacionados en las planillas respectivas establecido en el manual GDI-GPD-IN002.
4. Entregar diariamente al Centro de Documentación e Información - CDI de la localidad, los acuses de recibo de las comunicaciones externas e internas y documentos entregados, dentro de los plazos que se le fijen para el efecto, para su digitalización en el Aplicativo de Gestión Documental ORFEO de la Secretaría Distrital de Gobierno, así como entregar la justificación escrita y/o reporte de las causas que ocasionaron la no entrega oportuna según lo establecido en el manual GDI-GPD-IN002.
5. Diligenciar los formatos de devolución de comunicaciones GDI-GPD-F005 y de notificación de entrega código GDI-GPD-F131, según sea el caso, cada vez que se requiera atendiendo los lineamientos establecidos en el manual de la Secretaría Distrital de Gobierno GDI-GPD-IN002
6. Participar y/o asistir a las reuniones y/o capacitaciones convocadas y atender oportunamente los lineamientos que establezca el Alcalde Local o el Profesional Especializado código 222 grado 24 del área de Gestión del Desarrollo Local, además dar cumplimiento al manual GDI-GPD-IN002 y el manual de competencias distritales SAC-M001 ¿ SAC-M002.
7. Las demás que sean asignadas por el Alcalde Local o el Profesional Especializado código 222 grado 24 del área de Gestión del Desarrollo Local para cumplimiento del contrato
</t>
  </si>
  <si>
    <t>SI</t>
  </si>
  <si>
    <t xml:space="preserve">Hernias discales, Lesiones osteomusculares </t>
  </si>
  <si>
    <t>biológico si existe riesgo de zoonosis</t>
  </si>
  <si>
    <t>Lesiones físicas (cortes, hematomas, fracturas leves o severas).
Infecciones bacterianas secundarias (Pasteurella, Staphylococcus).
Rabia o enfermedades zoonóticas en caso de animales no vacunados.</t>
  </si>
  <si>
    <t>Animales domésticos o callejeros presentes en áreas de trabajo o tránsito</t>
  </si>
  <si>
    <t>Capacitaciones de autoprotección y seguridad.</t>
  </si>
  <si>
    <t>Protocolos de reporte y atención</t>
  </si>
  <si>
    <t>Lesiones físicas (cortes, hematomas, fracturas).
Infecciones bacterianas o zoonóticas (rabia, Pasteurella, Staphylococcus).
Estrés o trauma psicológico.</t>
  </si>
  <si>
    <t>Ley 1562 de 2012                                                    GTC 45                                                                                Ley 746 de 2002                                                                       Ley 1801 de 2016                                                                                   Decreto 2257 de 1986.</t>
  </si>
  <si>
    <t xml:space="preserve">Establecer protocolos internos sobre manejo seguro de animales en el área laboral.
Capacitación del personal en comportamiento seguro frente a perros y primeros auxilios.
Políticas que limiten el acceso de animales a ciertas áreas de trabajo.
</t>
  </si>
  <si>
    <t xml:space="preserve">Ropa protectora resistente
Guantes resistentes
Botas o calzado reforzado
Protectores de brazos
EPP complementario según exposición biológica
</t>
  </si>
  <si>
    <t>Accidente de tránsito</t>
  </si>
  <si>
    <t>Exposición a accidentes vehiculares con diferentes actores viales</t>
  </si>
  <si>
    <t>Mantenimiento y Revisión Técnica</t>
  </si>
  <si>
    <t>Documentación al día</t>
  </si>
  <si>
    <t>Licencia de Conducir Válida</t>
  </si>
  <si>
    <t>Ley 1562 de 2012
Ley 1562 de 2012 – Gestión de riesgos laborales, incluye accidentes viales en el trabajo.
Ley 769 de 2002 – Código Nacional de Tránsito – Normas de tránsito y prevención de accidentes.
Resolución 1609 de 2002 – Capacitación y licencias de conducción vigentes.
Decreto 1079 de 2015 – Reglamento único de transporte y medidas de seguridad vial.
NTC ISO 39001:2013 – Gestión de la seguridad vial en organizaciones (norma técnica).
Lineamientos del Ministerio de Trabajo – Prevención de accidentes viales laborales.</t>
  </si>
  <si>
    <t>Establecer protocolos de movilidad segura para desplazamientos laborales.
Capacitación en seguridad vial, conducción defensiva y normativa de tránsito.
Planificación de rutas seguras y evaluación de riesgos antes de desplazamientos.
Limitación de la conducción en horarios de alto riesgo (nocturno o clima adverso).
Registro y monitoreo de incidentes para ajustar medidas preventivas.</t>
  </si>
  <si>
    <t xml:space="preserve">EPP según la tarea o el medio de transporte </t>
  </si>
  <si>
    <t>Vectores y Animales (Mordeduras, picaduras)</t>
  </si>
  <si>
    <t>Prestar sus servicios profesionales en el Área de Gestión del Desarrollo Local para el seguimiento a la formulación, ejecución y materialización de las iniciativas de presupuestos participativos; así como, el seguimiento a la transversalización de las políticas públicas vigentes.</t>
  </si>
  <si>
    <t xml:space="preserve">Presupuesto </t>
  </si>
  <si>
    <t xml:space="preserve">1. Elaborar y cargue de órdenes de pago en el aplicativo BOGDATA de los contratos vigentes del Fondo de Desarrollo Local de Ciudad Bolívar.
2. Realizar la revisión de los requisitos previos para efectuar los pagos que se programan mensualmente durante la ejecución de este contrato.
3. Manejar el aplicativo BOGDATA para la elaboración de certificados de disponibilidad y registro presupuestal de las solicitudes realizadas durante la ejecución de este contrato.
4. Brindar apoyo en la conciliación de información de acuerdo con las necesidades de los usuarios de las diferentes entidades de control y fiscalización.
5. Elaborar y proyectar oficios y memorandos y/o sus correspondientes notificaciones a través de los aplicativos para dar la información mensual a las entidades requeridas.
6. Realizar el proceso de descongestión de obligaciones por pagar de vigencias anteriores del Fondo de Desarrollo Local de Ciudad Bolívar.
7. Realizar conciliación de la información de las obligaciones por pagar por parte del de Presupuesto del FDLCB.
8. Colaborar en la consulta, preparación y obtención de documentos para dar respuesta a derechos de petición y en general correspondencia que corresponda a información de presupuesto de los contratos vigentes y los contratos que se firmen durante la vigencia de este contrato.
9. Realizar la elaboración de las anulaciones y liberaciones de saldo en la plataforma BogData de los CRP y CDP de acuerdo con las solicitudes realizadas por el/la Alcalde(sa) Local.
10. Apoyar en el manejo del aplicativo SIPSE para realizar el respectivo cargue de CDP y CRP de los procesos y contratos correspondientes.
11. Las demás relacionadas con el objeto del contrato.
</t>
  </si>
  <si>
    <t xml:space="preserve">Infraestructura </t>
  </si>
  <si>
    <t xml:space="preserve">1. Realizar las tareas de formulación, revisión técnica y desarrollo de los proyectos, obras u actividades de infraestructura y espacio público de la localidad.
2. Realizar el apoyo a la supervisión  de los contratos que le sean asignados por el Alcalde Local de acuerdo con los lineamientos establecidos por la ley y procedimientos SIG.
3. Adelantar orientaciones y el respectivo acompañamiento a las etapas de prospección, planeación, pre contractual, pos contractual, y seguimiento a los procesos asignados de relación con el objeto del contrato.
4. Esquematizar las acciones de planeación y ejecución en temas de infraestructura y espacio público.
5. Entregar en los tiempos acordados y pactados en los comités de contratación y con el Alcalde Local de Ciudad Bolívar, las formulaciones e informes de seguimiento a las interventorías de los proyectos que le sean asignados.
6. Adelantar las visitas y evaluaciones técnicas relacionadas con infraestructura y adecuación de espacio público de la localidad que sean requeridas.
7. Realizar el seguimiento y actualización de las bases de datos, matrices y demás controles requeridos para la gestión del Área De Gestión De Desarrollo Local.
8. Realizar las liquidaciones de los contratos que le sean asignados de vigencias anteriores.
9. Asistir a reuniones de seguimiento de ejecución de contratos, encuentros ciudadanos, invitaciones a sesiones de la Junta Administradora Local y las demás que se requiera participación técnica administrativa y financiera en temas de infraestructura; así como a capacitaciones 
10.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11. Las demás que surjan de la naturaleza del contrato.
</t>
  </si>
  <si>
    <t>Prestar sus servicios profesionales para realizar todas las actividades concernientes al desarrollo de los proyectos de infraestructura en los componentes que le sean designados en el marco del plan de desarrollo local 2025-2028 de Ciudad Bolívar.</t>
  </si>
  <si>
    <t xml:space="preserve">Ambiente </t>
  </si>
  <si>
    <t>Prestar sus servicios de apoyo asistencial para promover las acciones enfocadas en la territorialización de estrategias, el seguimiento y la ejecución de actividades de protección y bienestar animal en la localidad de Ciudad Bolívar.</t>
  </si>
  <si>
    <t xml:space="preserve">1. Apoyar con el seguimiento y control a los establecimientos de atención veteranía de la localidad. 
2. Realizar acompañamiento en la atención a las solicitudes realizadas por los entes de control a nivel Local, Distrital y Nacional.
3. Apoyar actividades, brigadas y jornadas de los puntos dispuestos por el IDPYBA y aquellos que no atiende la ULATA, brindando apoyo logístico a nivel local, tanto con entidades como con la comunidad. 
4. Acompañar reuniones de instancias de participación ciudadana, principalmente al Consejo Local PyBA.
5. Acompañamiento en la realización de actividades, eventos y operativos que realice la Administración local y a nivel Distrital cuando sea necesario.
6. Apoyar la estrategia de identificación de problemáticas, necesidades y aliados en la localidad para la atención de los animales. 
7. Brindar acompañamiento en la atención y pronta respuesta de las emergencias ambientales locales.
8. Las demás que se le asignen y que surjan de la naturaleza del contrato.
</t>
  </si>
  <si>
    <t>Lesiones físicas (cortes, hematomas, fracturas leves o severas).
Infecciones bacterianas secundarias (Pasteurella, Staphylococcus).
Rabia o enfermedades zoonóticas en caso de animales no vacunados.</t>
  </si>
  <si>
    <t xml:space="preserve">Entes de Control </t>
  </si>
  <si>
    <t>Prestar los servicios profesionales para el Área de Gestión del Desarrollo Local en las actividades de seguimiento, proyección, consolidación y control de las solicitudes, requerimientos y proposiciones realizados por entidades públicas y entes de control, fortaleciendo los procesos administrativos en cumplimiento de las metas establecidas en el Plan de Desarrollo Local de Ciudad Bolívar 2025-2028.</t>
  </si>
  <si>
    <t xml:space="preserve">1. Realizar la proyección de la respuesta a derechos de petición, traslados, archivos, requerimientos de información asignados por el alcalde local de ciudad bolivar.
2. Realizar la revisión de las respuestas de derechos de petición y demás documentos relacionados con requerimientos de entes de control y entidades públicas.
3. Realizar la proyeccion de los diferentes requerimientos y solicitudes de entidades públicas y los organismos de control.
4. Elaborar los informes solicitados por los entes de control y apoyar a los diferentes profesionales de la Alcaldía Local de Ciudad Bolívar, en la orientación de las respuestas dirigidas a los entes de control locales y distritales
5. Proponer e implementar estrategias, capacitaciones y acciones que permitan mejorar las respuestas, orientando a los funcionarios y contratistas, frente como se deben dar respuesta a los derechos de petición presentados por entes de control, dentro de los términos establecidos y el cumplimiento de los lineamientos establecidos.
6. Realizar seguimiento a las solicitudes de los Entes de Control que deban ser absueltas por el Despacho y verificar que cumplan con los criterios de calidad y oportunidad.
7. Proyectar oficios, memorandos, informes y consolidar información en bases de datos de acuerdo a las solicitudes asignadas
8. Brindar respuesta a las proposiciones allegadas por Secretaria Distrital de Gobierno, en los tiempos establecidos según memorandos y necesidades de la entidad.
9. Llevar el control de los requerimientos que se atienden en el despacho del alcalde local de conformidad con los lineamientos de gestión documental.
10. Asistir y fortalecer activamente en cada una de las actividades institucionales y demás compromisos que le sean delegados dentro de la localidad por la supervisión y/o apoyo a la supervisión de manera virtual  o presencial.
11. las demás actividades que se generen en el Fondo de Desarrollo Local y que le sean asignadas por el Alcalde Local y/o el Apoyo a la Supervisión del contrato y que surjan de la naturaleza del contrato.
12. Apoyar las actividades operativas en los procesos de mantenimiento, implementación y/o recuperación de puntos críticos y actividades complementarias de sostenibilidad, de los proyectos de inversión ambiental.
13. Apoyar y promover estrategias de educación ambiental, capacitaciones y/o jornadas que contribuyan a recobrar los tejidos sociales y de sostenibilidad, frente a los procesos que se desarrollen en gestión ambiental. 
14. Dar estricto cumplimiento a las obligaciones y funciones establecidas por el profesional de apoyo en el marco del proyecto de inversión ambiental. 
15. Acatar adecuadamente los protocolos de seguridad y utilizar adecuadamente los elementos de protección personal. 
16. Apoyar los procesos de convocatoria que sean requeridos segun la oferta institucional mediante el proyecto de inversión de separación en la fuente y reciclaje y  actividades complementarias de sostenibilidad ambiental de los proyectos de inversión ambiental.
17. Asistir a las reuniones de articulación institucional e interinstitucionales y las que sea citado o designado, para la atención de los asuntos relacionados con el objeto contractual.
18. Apoyar el componente logístico cuando sea necesario en las actividades del proyecto de inversión y de los demás equipos del área cuando sea requerido.
19. Acompañar y apoyar en la construcción de espacios y actividades de carácter social, artístico y cultural para el fomento de la educación ambiental en las comunidades de la localidad de Ciudad Bolívar. 
20. Las demás que se le asignen y que surjan de la naturaleza del Contrato.
</t>
  </si>
  <si>
    <t>Seguridad y Convivencia</t>
  </si>
  <si>
    <t>Prestar sus servicios de apoyo a la gestion, para apoyar el fortalecimiento de la gestión local y territorial en procesos institucionales y sociales articulados por el Fondo de Desarrollo Local de Ciudad Bolívar, así mismo atender todos las jornadas previstas para la promoción y acompañamiento de la seguridad y convivencia ciudadana de la localidad, en el marco del plan de desarrollo 2025-2028.</t>
  </si>
  <si>
    <t xml:space="preserve">1. Apoyar y acompañar a la Alcaldía Local en los escenarios y espacios donde se vincule a la comunidad en actividades propias de la gestión local. 
2. Apoyar acciones de fomento a la gestión local que surjan del plan de actividades de la Alcaldía Local.
3. Apoyar en sistematizar y consolidar información obtenida de los procesos de recolección de información en la localidad, así como en acciones de apoyo y acompañamiento a espacios e instancias que defina el Fondo de Desarrollo Local de Ciudad Bolívar 
4. Apoyar y Acompañar los procesos de movilización ciudadana, operativos de seguridad, actividades interinstitucionales, atención de emergencias, eventos masivos o de alta complejidad que constituyan un riesgo para la seguridad y convivencia ciudadana en la localidad de Ciudad Bolívar.  
5. Apoyar en campo la difusión de información y oferta institucional que requieran acompañamiento territorial y que vinculen a la comunidad o instituciones del nivel Distrital, relacionadas con dar a conocer a la ciudadanía las competencias de las mismas, así como sus acciones administrativas y operativas en materia de seguridad y convivencia ciudadana.
6. Apoyar la ejecución en campo de las actividades de entrega de publicidad, encuestas, convocatoria puerta a puerta, material e información sobre los proyectos de inversión del Fondo de Desarrollo Local de Ciudad Bolívar, que contribuya a mejorar la seguridad, convivencia y procesos comunitarios entre otras que se requieran.
7. Brindar apoyo administrativo a las gestiones de articulación con organizaciones y entidades orientadas al desarrollo de acciones de promoción propias de la gestión local de la Localidad.
8. Apoyar a la administración local en la identificación de problemáticas territoriales relacionadas con la seguridad y convivencia ciudadana, mediante el acompañamiento a espacios participativos como juntas zonales de seguridad y frentes de seguridad ciudadana.
9. Apoyar en Prestar sus labores en las jornadas y actividades de promoción de la convivencia y seguridad ciudadana en los territorios y jornadas que les sean requeridos.
10. Apoyar los operativos de recuperación de territorios que son ocupados ilegalmente, que mediante procedimientos policivos y/o actos administrativos se deben intervenir, realizando el desmonte de estas ocupaciones. 
11. Apoyar las actividades que se realicen desde el Fondo de Desarrollo Local de Ciudad Bolívar y/o de las entidades distritales en temas logísticos, organización, convocatoria o las que se requieran para el buen desarrollo de estas que involucran a la ciudadanía de la localidad.
12. Apoyar y Acompañar acciones operativas de IVC Inspección Vigilancia y Control adelantadas por la Alcaldía Local de Ciudad Bolívar.
13. Asistir a las capacitaciones convocadas por el Alcalde Local y programas del Sistema Integrado de Gestión, presentar las evidencias de la participación de las mismas.
14. Apoyar las demás actividades que le sean asignadas por el Alcalde Local y/o el apoyo a la supervisión del contrato y que surjan de la naturaleza del contrato.
</t>
  </si>
  <si>
    <t xml:space="preserve">Policivo Juridico </t>
  </si>
  <si>
    <t>Prestar servicios de apoyo administrativo y asistencial al área de gestión policiva de la Alcaldía Local de Ciudad Bolívar acompañando a los profesionales jurídicos en las labores operativas que genera las diferentes actividades del área, así como las acciones de vigilancia y control de las ocupaciones ilegales.</t>
  </si>
  <si>
    <t xml:space="preserve">1. Registrar en una base de datos la información de las entregas de expedientes a cargo de la Alcaldía Local, con el fin de ser asignados a los profesionales jurídicos que efectúan la depuración y el impulso procesal dando cumplimiento a la meta Plan de Desarrollo Distrital.
2. Diseñar las bases de datos y registrar en ellas los datos que permitan el control y seguimiento de los autos, resoluciones, visitas técnicas y memorandos generados por los profesionales jurídicos en materia de actuaciones administrativas, garantizando el trámite oportuno al interior de la Alcaldía Local.
3. Hacer acompañamiento en  los ejercicios de territoriales de convivencia y apoyo en campo de la difusión de información y oferta institucional  para  control de espacio público, cumplimiento de las normas vigentes sobre desarrollo urbano, uso del suelo y reforma urbana, ocupaciones ilegales; prevención del delito, y los que requieran asistencia a las reuniones programadas con la comunidad.
4. Apoyar el proceso de actualización y/o cargue en el aplicativo SI ACTUA de los documentos, informes, imágenes y anexos relacionados con las actuaciones administrativas existentes en las Alcaldías Locales.
5. Acompañar el proceso de alistamiento de los expedientes que por su trámite deben ser remitidos al Consejo de Justicia por parte de la Alcaldía Local. 
6. Asistir a las reuniones a las que sea citado o designado, para la atención de los asuntos relacionados con el objeto contractual.
7. Apoyar la elaboración, radicación, entrega y archivo de documentos, memorandos y oficios que pertenezcan al área de gestión policiva
8. Dar correcta atención y orientación a la ciudadanía de manera personal y telefónica. 
9. Las demás relacionadas con el objeto del contrato que le asignadas por el Supervisor del contrato y/o por el profesional de apoyo que gua
</t>
  </si>
  <si>
    <t>Prestar los servicios de apoyo técnico en la gestión y ejecución de las actividades administrativas que se adelantan en el despacho de la Alcaldía Local De Ciudad Bolívar.</t>
  </si>
  <si>
    <t xml:space="preserve">1. Apoyar técnicamente al Despacho en lo relacionado a organización, registro y manejo de la agenda del Alcalde Local.
2. Apoyar técnicamente al Despacho en el seguimiento de los aplicativos institucionales bajo las normas vigentes, en el trámite oportuno de las gestiones que se manejen en el Despacho evidenciando la trazabilidad de los documentos.
3. Gestionar y tramitar al Despacho la correspondencia asignada, cumpliendo los parámetros, lineamientos y tiempos de respuesta en la firma del superior. 
4. Organizar, programar y ejecutar actividades de apoyo administrativo en el despacho para la ejecución de actividades de acuerdo con las tareas específicas que se le asignen.
5. Apoyar en la proyección de respuestas a los requerimientos, peticiones e informes que le sean requeridos por el despacho y digitar la documentación en el aplicativo ORFEO que se origine en el despacho conforme a las instrucciones del Alcalde Local o supervisor del contrato.
6. Digitalizar la información que sea de conocimiento del Alcalde Local, en el aplicativo ORFEO.
7. Llevar los registros de consulta de documentos, reporte y tramite de novedades y organización de documentos que se le indiquen de acuerdo a las normas, métodos procedimientos establecidos.
8. Recibir, atender y brindar al ciudadano, servidores públicos y demás interesados de acuerdo a las instrucciones que reciba del Alcalde Local o del funcionario designado.
9. Acompañamiento en la realización de reuniones, actividades, eventos y operativos que realice la Administración local cuando sea necesario.
10. Mantener estricta reserva y confidencialidad sobre la información que conozca por causa o con ocasión de la prestación del servicio. 
11. Las demás inherentes a sus obligaciones contractuales y que se requieran para el cabal cumplimiento del contrato, de conformidad con los lineamientos dados por el Alcalde Local o por el apoyo a la supervisión designado.orden relación con el objeto contractual.
</t>
  </si>
  <si>
    <t xml:space="preserve">1. Apoyar la proyección, radicación, entrega y archivo de documentos, memorandos y oficios cuando le sea requerido en las actividades propias que sean asignadas, ingresando la información a los aplicativos dispuestos para el manejo documental ORFEO y demás herramientas realizando las verificaciones correspondientes que denoten su trazabilidad y generar las alertas necesarias que garanticen el cierre en los tiempos requeridos.
2. Elaborar, alimentar y mantener actualizadas bases de datos de instancias de participación, espacios de coordinación, organizaciones sociales, comunales, comunitarias, de propiedad horizontal, del sector empresarial, entidades locales, distritales, nacionales y demás que le sean asignadas.
3. Apoyar en la organización del archivo físico y digital que le sea asignado, mantenerlo organizado y entregarlo de acuerdo con las normas vigentes al centro de gestión documental de la Alcaldía Local de ciudad Bolívar.
4. Dar correcta atención y orientación a la ciudadanía de manera personal, por correo electrónico y de manera telefónica sobre las ofertas institucionales durante los tiempos establecidos por la Alcaldía Local para atención a ciudadanía.
5. Apoyar en la gestión logística de asuntos relacionados con disponibilidad de espacios, equipos, transporte, suministros y demás elementos requeridos para el desarrollo de sus actividades.
6. Apoyar en la elaboración de archivos con las ofertas actualizadas que tiene el Fondo de Desarrollo Local para la ciudadanía en general desde los proyectos de inversión y las articulaciones interinstitucionales que genere la Alcaldía Local.
7. Acompañar y apoyar las actividades territoriales que sean asignadas por el supervisor del contrato en el marco de diálogos ciudadanos, encuentros ciudadanos, rendición de cuentas y Presupuestos Participativos.
8. Acompañar y apoyar las actividades territoriales y eventos que sean asignadas por el supervisor del contrato en el marco de diálogos ciudadanos, encuentros ciudadanos, rendición de cuentas y Presupuestos Participativos.
9. Las demás que se le asignen y que surjan de la naturaleza del Contrato.
</t>
  </si>
  <si>
    <t>Participación</t>
  </si>
  <si>
    <t xml:space="preserve">Prestar sus servicios técnicos para apoyar al Alcalde Local en materia de promoción local de la participación y fortalecimiento de la sociedad civil y sus organizaciones sociales, así como brindar apoyo y acompañamiento a las instancias que impulsen y garanticen el derecho a la participación. </t>
  </si>
  <si>
    <t xml:space="preserve">Prensa </t>
  </si>
  <si>
    <t>Subsidio C</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</si>
  <si>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Ciudad Bolívar.</t>
  </si>
  <si>
    <t xml:space="preserve">1. Implementar los procesos y procedimientos oficiales  para la operación y prestación del servicio como (Identificación, ingreso, prestación, seguimiento y egreso), atendiendo las orientaciones de la Política Pública Social para el Envejecimiento y la Vejez en el Distrito Capital, el Modelo de Atención integral para las personas mayores  y la gestión territorial de Política Pública Social para el Envejecimiento y la Vejez en el Distrito Capital.
2. Garantizar que las personas mayores que son presentadas para el ingreso al servicio se encuentran en la lista de espera del servicio (Solicitud de servicio e inscritos) de la SDIS y que cumplen con los criterios de focalización y priorización establecidos en la normatividad vigente.
3. Realizar las visitas de de validación de condiciones en el lugar de domicilio de las personas mayores que son presentadas para ingresar al servicio y que se encuentran registrados en la lista de espera del servicio de la SDIS, validación de condiciones que se realiza en el lugar de domicilio de la persona mayor.
4. Realizar los cruces de bases de datos individuales de las personas mayores que ingresaran al servicio, a las personas mayores que se encuentran  como participantes del servicio y a las personas mayores que son reportadas con novedades (Informe Único); realizar las acciones de seguimiento e identificación de presuntos cobros indebidos en el marco del seguimiento y control del servicio social.
5. Garantizar que la información de las personas mayores vinculadas al servicio Apoyos para la Seguridad Económica Tipo C, se encuentre actualizada y realizar el seguimiento mediante los cruces de bases de datos, consulta en SIRBE,  aplicativo Processa, Catastro, FOSYGA, RUAF, Registraduría, Inhumados, Rama judicial, Comprobador de Derechos, DNP (Puntaje de SISBEN), Simultaneidad, entre otros.
6. Realizar la visitas de validación de condiciones de las personas mayores que presentan novedades por los cruces de bases de datos o en procedimiento de seguimiento y control que adelanta la Subdirección para la Vejez y la Alcaldía Local.
7. Emitir los conceptos que le sean requeridos y aportar elementos de juicio,  que sirvan de insumo, para la toma de decisiones relacionadas con el desarrollo de las acciones de ingreso, activación, suspensión, egreso y seguimiento, de las personas mayores vinculadas al servicio apoyo económico Tipo C teniendo en cuenta, las orientaciones de gestión territorial de la Política Pública Social para el Envejecimiento y la Vejez en el Distrito Capital
8. Aplicar los instrumentos necesarios (fichas, formatos, entre otros) para realizar seguimiento a las actualizaciones y registro en el Sistema Misional SIRBE y las bases de datos, realizando las respectivas consultas, además de realizar la crítica (verificación) de dichos instrumentos.
9. Diseñar, implementar y evaluar las actividades relacionadas con los encuentros de desarrollo humano, de acuerdo con los lineamientos técnicos brindados por la Subdirección para la Vejez
10. Presentar dentro de los tiempos estipulados, los informes y productos requeridos por el-la Supervisor-a del contrato y el-la Subdirector-a para  la Vejez, utilizando para ello los formatos institucionales oficiales, así como atender, tramitar y dar respuesta oportuna a las solicitudes de las y los ciudadanos y  entes de control,  teniendo en cuenta los lineamientos y términos establecidos.  
11. Participar en las reuniones y diferentes actividades que programe la Alcaldía Local, la Secretaría Distrital de Integración Social  - Subdirección para la Vejez y la Subdireccion  Loca
12. Las demás inherentes a su obligaciones contractuales y que se requieran para el cabal cumplimiento del contrato.  
</t>
  </si>
  <si>
    <t xml:space="preserve">Gestión Documental </t>
  </si>
  <si>
    <t xml:space="preserve">Prestar sus servicios profesionales para la implementación de las acciones y lineamientos técnicos surtidos del programa de gestión documental y demás instrumentos técnicos archivísticos
</t>
  </si>
  <si>
    <t xml:space="preserve">1. Realizar la implementación de los lineamientos establecidos por parte del Despacho de la Alcaldía Local de Ciudad Bolívar en materia de Gestión Documental.
2. Consolidar las respuestas a los requerimientos allegados en materia de gestión documental del Fondo de Desarrollo Local de Ciudad Bolívar.
3. Realizar la implementación de las acciones previstas para el cumplimiento de los lineamientos técnicos, procesos y procedimientos en el marco del Programa de Gestión Documental de la Entidad.
4. Realizar la implementación de la operación de organización documental verificando que los procesos técnicos archivísticos se cumplan de manera idónea de acuerdo con lo establecido en la normativa nacional, distrital e interna establecida por la Secretaria Distrital de Gobierno.
5. Realizar la aplicación de control de calidad al registro de los inventarios del archivo de gestión que tenga la Alcaldía Local del fondo documental acumulado en el marco de las transferencias documentales.
6. Apoyar la supervisión de las acciones y actividades del grupo de trabajo del Centro de Documentación e Información - CDI mediante el reporte y seguimiento a las diferentes políticas de operación del Trámite de Radicación, Digitalización y Reparto de las comunicaciones.
7. Asistir a las reuniones a las que sea citado o designado, para la atención de los asuntos relacionados con el objeto contractual. 
8.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9. Las demás que demande la Administración Local a través de su supervisor, o el profesional especializado 222 - 24 del área de Gestión de Desarrollo Local en el marco del objeto contractual.
</t>
  </si>
  <si>
    <t xml:space="preserve">Ulata </t>
  </si>
  <si>
    <t>Prestar servicios profesionales para apoyar las actividades de la Unidad Local de Atención Técnica Agropecuaria (ULATA) de Ciudad Bolívar, enfocadas en la atención médico-veterinaria de animales domésticos, productivos y silvestres en la localidad de Ciudad Bolívar.</t>
  </si>
  <si>
    <t xml:space="preserve">1. Realizar la atención medico veterinaria de animales domésticos, productivos y silvestres en la localidad de Ciudad Bolívar, de acuerdo con las normativas sanitarias vigentes.
2. Brindar atención de emergencias veterinarias cuando sea necesario.
3. Diseñar e implementar programas de salud y bienestar animal para animales domésticos y productivos, enfocados en prevención de enfermedades comunes.
4. Elaborar informes periódicos sobre el estado sanitario de los animales atendidos y las medidas preventivas implementadas.
5. Brindar asesoría técnica sobre las buenas prácticas agropecuarias 
6. Ofrecer orientación en el manejo de animales silvestres que puedan ser rescatados o estar en la localidad.
7. Desarrollar o impartir procesos pedagógicos sobre las talleres, charlas o jornadas educativas dirigidas a la comunidad sobre la importancia del bienestar animal y la salud pública.
8. Adelantar un registro detallado de las atenciones realizadas, incluyendo diagnósticos, tratamientos y resultados de cada intervención.
9. Asistir a comités locales, y demás instancias interesadas para alinear los esfuerzos con las necesidades y objetivos de la comunidad rural.
10.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11. Realizar el apoyo a la supervisión e interventoría de contratos y convenios relacionados con gestión ambiental externa que le sean designados por el alcalde (Sa) Local, conforme con lo establecido en el Manual de Supervisión e Interventoría de la Secretaría Distrital de Gobierno. 
12. Asistir a las reuniones a las que sea citado o designado, para la atención de los asuntos relacionados con el objeto contractual.
13. Realizar la preparación informes periódicos solicitados desde la Alcaldía Local de Ciudad Bolívar, así como recopilar la información relativa al área agropecuaria de la localidad, que sirva para conocer el estado actual de la producción en zona rural.
14. Realizar acompañamiento en la atención a las solicitudes realizadas por los entes de control a nivel Local, Distrital y Nacional.
15. Las demás que se le asignen y que surjan de la naturaleza del Contrato.
</t>
  </si>
  <si>
    <t xml:space="preserve">Calidad </t>
  </si>
  <si>
    <t>Prestar los servicios profesionales para realizar seguimiento al trámite de los derechos de petición y solicitudes de información en general, asignados a la Alcaldía Local de Ciudad Bolívar, generando alertas preventivas que permitan la respuesta oportuna de los mismos, en el marco del plan de desarrollo Local.</t>
  </si>
  <si>
    <t xml:space="preserve">1. Diseñar estrategias que permitan dar cumplimiento a los términos establecidos en la Ley, para dar trámite a los derechos de petición ingresados por Bogotá te escucha.
2. Realizar seguimiento diario a los derechos de petición ingresados por Bogotá te escucha y demás solicitudes que ingresen a la Alcaldía Local de Ciudad Bolívar con el objeto de dar respuestas oportunas.
3. Generar un reporte semanal de los derechos de petición y/o solicitudes ingresados por Bogotá te escucha de cada uno de los contratistas y/o funcionarios de la Alcaldía Local de Ciudad Bolívar, generando alertas tempranas sobre posible incumplimiento de los términos establecidos.
4. Elaborar y socializar un informe semanal a todos los apoyos a la supervisión de contratos de prestación de servicios sobre el cumplimiento y la oportuna de respuesta de los Derechos de Petición de cada uno de sus supervisados.
5. Realizar mesas de trabajo con los profesionales y apoyos técnicos, verificando las gestiones adelantadas por las mismas para atender los requerimientos asignados ingresados por Bogotá te escucha.
6. Realizar acompañamiento a los diferentes contratistas y/o funcionarios de la Alcaldía Local de Ciudad Bolívar, sobre dudas e inquietudes generadas en el proceso.
7. Asistir a las reuniones a las que sea citado o designado, para la atención de los asuntos relacionados con el objeto contractual.
8. Promover a funcionarios y contratistas el uso correcto del aplicativo de gestión documental ORFEO dispuesto por la entidad.
9. Presentar oportunamente los informes y atender oportunamente los lineamientos que establezcan el Alcalde Local o el Profesional Especializado código 222 grado 24 del área de Gestión del Desarrollo Local.
10. Las demás que le sean asignadas por el supervisor del contrato y que surjan de la naturaleza del mismo.
</t>
  </si>
  <si>
    <t>Prestar los servicios de apoyo a la gestion,  apoyo administrativo fortaleciendo las actuaciones, trámites y procesos que se adelantan en el Área de Gestión del Desarrollo Local de la Alcaldía local de Ciudad Bolívar, en lo relacionado con la gestión contractual.</t>
  </si>
  <si>
    <t xml:space="preserve">Apoyar la elaboración, radicación, entrega y archivo de documentos, memorandos y oficios cuando le sea requerido en las actividades propias que le sea asignada. 
Ingresar la información a los aplicativos dispuestos para el manejo documental ORFEO y realizar las verificaciones correspondientes que denoten su trazabilidad. 
Apoyar en la organización del archivo en temas contractuales, así como la gestión y la verificación de la documentación asignada durante la ejecución de las actividades.
Llevar registros y actualizar bases de datos designados frente a la gestión contractual del Fondo de Desarrollo Local de Ciudad Bolívar. 
Apoyar en el seguimiento a la información contractual de la alcaldía local reportada en el sistema de contratación estatal SECOP I, SECOP II, TVEC y SIPSE verificando que se encuentre actualizada
Asistir a las reuniones a las que sea citado o designado, para la atención de los asuntos relacionados con el objeto contractual. 
Apoyar en la proyección de respuestas a las diferentes quejas, peticiones, reclamos, derechos de petición y solicitudes de información que sean designadas, realizadas por los entes de control, entidades públicas y de la comunidad, dentro de los términos señalados legalmente. 
Llevar el control y archivo de la correspondencia enviada y recibida en temas de contratación del Área de Gestión del desarrollo local.
Las demás que se le asignen y que surjan de la naturaleza del Contrato. </t>
  </si>
  <si>
    <t xml:space="preserve">Liquidaciónes </t>
  </si>
  <si>
    <t>Prestar por sus servicios profesionales brindando apoyo jurídico en los procesos de liquidación y revisión de soportes para pago de las cuentas de cobro presentadas conforme a las obligaciones y compromisos adquiridos por la Alcaldía Local y en el seguimiento, depuración y consolidación de la información de las obligaciones por pagar vigentes.</t>
  </si>
  <si>
    <t xml:space="preserve">1. Realizar el tramite e impulso jurídico del proceso de liquidación, liberación y/o fenecimiento de los convenios y contratos suscritos por el Fondo de Desarrollo Local de Ciudad Bolívar, realizando las actividades necesarias de revisión, verificación y/o requerimiento.
2. Realizar la recopilación de la información documental y soportes que se requieran para verificar desde la parte jurídica la liquidación de contratos y convenios.
3. Proyectar y/o revisar las actas de liquidación de los convenios y contratos que le sean asignados, realizando los ajustes jurídicos y requerimientos que sean necesarios.
4. Impulsar la gestión jurídica de posibles incumplimientos contractuales, elaborando los actos administrativos necesarios en el trámite de las audiencias de incumplimiento que le sean asignadas.
5. Realizar la revisión para la firma del Alcalde Local, los soportes para pago de las cuentas de cobro radicadas en el Fondo de Desarrollo Local de Ciudad Bolívar, alimentar el proceso de seguimiento de cuentas de vigencia y anteriores.
6. Resolver consultas, prestar asistencia y emitir conceptos jurídicos en los asuntos de su competencia.
7. Elaborar y presentar los informes desde el aspecto jurídico a los diferentes Organismos de Control y a la Secretaría Distrital de Gobierno con la periodicidad señalada, en especial cuando requieran de la información del trámite de las liquidaciones y pagos de los contratos asignados.  
8. Asistir a las reuniones a las que sea citado o designado, para la atención de los asuntos relacionados con el objeto contractual. 
9. Asistir a las reuniones de acompañamiento para la depuración de obligaciones por pagar que realice la Secretaría de Gobierno y otras entidades distritales, alimentar el proceso de seguimiento de las obligaciones por pagar de vigencias anteriores.
10. Las demás que le sean asignadas por el supervisor del contrato y que surjan de la naturaleza del mismo.          
</t>
  </si>
  <si>
    <t xml:space="preserve">1. Suministrar los documentos relacionados con el seguimiento a la formulación, ejecución y materialización de las iniciativas de presupuestos participativos, así como, el seguimiento a la transversalización de las políticas públicas vigentes que sean designados.
2. Mantener la información actualizada las vigencias de presupuestos participativos y el seguimiento a la transversalización de las políticas públicas vigentes con el objeto de generar los insumos oportunos para el reporte ante La Secretaría Distrital de Planeación, la Secretaría Distrital de Gobierno y demás sectores según corresponda.
3. Participar de los Comités Técnicos de Seguimiento y/o Comités de Obligaciones a los cuales sea citados por delegación y/o convocatoria del Supervisor del Contrato y/o apoyo a la supervisión delegado. Esto incluye la participación en las instancias de participación, coordinación, comités y consejos consultivos que hagan parte de los sectores designados por el Alcalde Local.
4.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5. Asistir a las reuniones de seguimiento designadas a nivel local y distrital y que estén relacionadas con la formulación, ejecución o materialización de las iniciativas de presupuestos participativos o con el seguimiento a la transversalización de las políticas públicas vigentes, invitaciones a sesiones de la Junta Administradora Local, capacitaciones y las demás que requieran participación técnica y administrativa que sean asignados de igual manera representar a la Alcaldía en los eventos que se le deleguen.
6. Asistir a las instancias de coordinación sectorial, espacios de participación institucional, y reuniones citadas por el supervisor y brindar los informes necesarios conforme las solicitudes realizadas. Asimismo, apoyar técnicamente y suministrar la información necesaria a los sectores de la administración que intervienen en el seguimiento a la formulación, ejecución y materialización de los presupuestos participativos o la transversalización de las políticas públicas vigentes.
7. Disponer de la información utilizada en formatos abiertos, legibles, reciclables y reutilizables, para hacerlos públicos y abiertos, ajustado a los lineamientos del gobierno abierto, de la ley 1581 de 2012 de habeas data y a sus desarrollos legales y normativos.
8. Realizar actividades de apoyo en el seguimiento y evaluación de los planes de mejoramiento que se suscriben como consecuencias de las auditorías internas y externas que se realicen en la Alcaldía de Ciudad Bolívar.
9. las demás actividades que le sean asignadas por el Alcalde Local y/o el Apoyo a la Supervisión del contrato y que surjan de la naturaleza del contrato. 
</t>
  </si>
  <si>
    <t>DDHH</t>
  </si>
  <si>
    <t>Prestar servicios profesionales para garantizar el reconocimiento, caracterización, apoyo, la promoción, el acompañamiento y la articulación de las instancias de coordinación interinstitucionales para la gestión territorial, la participación, la convivencia, la seguridad humana, la prevención de conflictos y los derechos humanos -DDHH- que requiera el alcalde local en atención a los sectores y procesos comunitarios de la localidad.</t>
  </si>
  <si>
    <t xml:space="preserve">1. Acompañar en la coordinación, articulación, orientación y concertación de las acciones de la Alcaldía Local en materia de promoción local de la participación, el fortalecimiento de la sociedad civil y sus organizaciones sociales desde la Gestión Territorial con enfoque de DDHH.
2. Asistir y apoyar la realización y/o participar en las reuniones de carácter ordinario y/o extraordinario de las instancias de participación y/o de Gobierno de la localidad que le sean designadas por el alcalde(sa) Local.
3. Articular acciones y estrategias para la implementación de la política pública y del Sistema Distrital de Participación en cada una de sus relaciones.
4. Realizar acciones territoriales que respondan a la estrategia de dialogo social para solución de conflictividades.
5. Asistir, apoyar y articular la realización de eventos ciudadanos y/o comunitarios que le sean designados.
6.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7. Realizar la consolidación y análisis de los diagnósticos sectoriales o poblacionales suministrados por las instituciones con presencia en lo local, cuando así se requiera.
8. Acompañar y apoyar la formulación de los proyectos de inversión relacionados con la gestión territorial, la participación ciudadana, el diálogo social, la convivencia y los DDHH, que se financien con recursos del Fondo de Desarrollo Local.
9. Apoyar y articular acciones en la etapa precontractual, contractual y postcontractual de los proyectos de inversión relacionados con gestión territorial, diálogo social, convivencia, participación ciudadana y DDHH, que se financien con recursos del Fondo de Desarrollo Local.
10. Apoyar la supervisión de contratos y convenios relacionados con gestión territorial que le sean designados por el (la) Alcalde (sa) Local, según lo establecido en el Manual de Supervisión e Interventoría de la Secretaría Distrital de Gobierno.
11. Asistir a las reuniones a las que sea citado o designado, para la atención de los asuntos relacionados con el objeto contractual.
12. Las demás que demande la Administración Local a través de su supervisor, que correspondan a la naturaleza del contrato y que sean necesarias para la consecución del fin del objeto contractual. 
</t>
  </si>
  <si>
    <t>Logistica</t>
  </si>
  <si>
    <t>Prestar sus servicios asistenciales para apoyar en el mantenimiento preventivo, correctivo y de reparaciones locativas menores de las instalaciones a cargo de la Alcaldía Local de Ciudad Bolívar; así como, apoyar en las actividades concernientes a los procesos de logística.</t>
  </si>
  <si>
    <t xml:space="preserve">1. Realizar las actividades de mantenimiento preventivo, correctivo y/o de reparaciones que se requieran en labores locativas, hidráulicas y sanitarias en los inmuebles de la Alcaldía Local de Ciudad Bolívar y sus demás sedes, con el fin de mantenerlos en óptimas condiciones siguiendo las recomendaciones y/o sugerencias impartidas por parte de SST.
2. Apoyar las demás actividades que sean de carácter básico, para el correcto funcionamiento de las instalaciones e infraestructura física de los inmuebles de la alcaldía local y aquellos inmuebles por los que sea o llegare legalmente a ser responsable.
3. Atender las instrucciones impartidas por el supervisor del contrato con relación a las tareas y labores de mantenimiento preventivo y correctivo a desarrollar dentro de todas las instalaciones de propiedad de la Alcaldía Local de Ciudad Bolívar.
4. Velar por el cuidado del herramientas y equipos suministrados por la Entidad.
5. Apoyar la ejecución y/o acompañamiento de las actividades que se realicen desde el Fondo de Desarrollo Local de Ciudad Bolívar y/o de las entidades distritales en temas logísticos o las que se requieran para dar el buen desarrollo de estas mismas.
6. Las demás que le sean asignadas por el supervisor, en el marco del objeto contractual. 
</t>
  </si>
  <si>
    <t>Trabajo en Alturas</t>
  </si>
  <si>
    <t>Ninguna</t>
  </si>
  <si>
    <t xml:space="preserve">Curso de alturas vigente </t>
  </si>
  <si>
    <t xml:space="preserve">Examenes medico Ocupaciones </t>
  </si>
  <si>
    <t xml:space="preserve">Resolución 4272 de 2021                             Circular 036 de 2022                                  Decreto 1072 de 2015                      </t>
  </si>
  <si>
    <t>Señalización de zonas de riesgo de caída.
Delimitación de áreas de trabajo.
Programas de capacitación y entrenamiento en trabajo seguro en alturas (conforme a la Resolución 4272 de 2021).
Permisos de trabajo en alturas (control administrativo antes de la tarea).</t>
  </si>
  <si>
    <t xml:space="preserve">Arnés de cuerpo completo 
Sistema de conexión
Casco de seguridad con barbuquejo 
Calzado de seguridad antideslizante y con puntera reforzada.
Guantes de protección 
</t>
  </si>
  <si>
    <t>Ley 1562 de 2012
Ley 1562 de 2012 – Gestión de riesgos laborales, incluye accidentes viales en el trabajo.
Ley 769 de 2002 – Código Nacional de Tránsito – Normas de tránsito y prevención de accidentes.
Resolución 1609 de 2002 – Capacitación y licencias de conducción vigentes.
Decreto 1079 de 2015 – Reglamento único de transporte y medidas de seguridad vial.
NTC ISO 39001:2013 – Gestión de la seguridad vial en organizaciones (norma técnica).
Lineamientos del Ministerio de Trabajo – Prevención de accidentes viales laborales.</t>
  </si>
  <si>
    <t>Inspecciones Policivo</t>
  </si>
  <si>
    <t>CAF</t>
  </si>
  <si>
    <t>Prestar los servicios profesionales para apoyar jurídicamente la ejecución de las acciones requeridas para el trámite e impulso procesal de las actuaciones contravencionales y/o querellas que cursen en las Inspecciones de Policía de la Localidad.</t>
  </si>
  <si>
    <t xml:space="preserve">1. Revisar y analizar jurídicamente las actuaciones asignadas por el Inspector de Policía, emitir o proyectar el respectivo diagnóstico y establecer la actuación jurídica a seguir, conforme con la naturaleza del proceso.
2. Proyectar, para revisión y aprobación del Inspector de Policía, los actos que impongan medidas correctivas u órdenes de policía, conforme con la normatividad vigente.
3. Proyectar, para revisión y aprobación del Inspector de Policía, los actos por medio de los cuales se resuelvan los recursos interpuestos contra las decisiones adoptadas por los Comandantes de Estación, Subestación y el personal uniformado de la Policía Nacional.
4. Apoyar en la revisión del registro y actualización de las actuaciones y querellas que le asigne el Inspector de Policía para impulso, en el Aplicativo ¿ARCO¿ o el sistema dispuesto para su seguimiento. En caso contrario, proceder a informar para que el personal administrativo de la Inspección de Policía proceda a su registro y actualización.
5. Registrar en el Aplicativo ¿ARCO¿ el trámite realizado de los expedientes asignados, con el fin de darles cierre o el impulso respectivo.
6. Acompañar al Alcalde (sa) Local y/o al Inspector de Policía a los operativos de Inspección, Vigilancia y Control en materia de seguridad, tranquilidad, ambiente y recursos naturales, actividad económica, urbanismo, espacio público y libertad de circulación, conforme con las instrucciones que éstos le impartan y los lineamientos distritales, en el marco de las normas vigentes. 
7. Asistir a las reuniones a las que sea citado o designado, para la atención de los asuntos relacionados con el objeto contractual.
8. Presentar informe mensual de las actividades realizadas en cumplimiento de las obligaciones pactadas.
9. Entregar, mensualmente, el archivo de los documentos suscritos que haya generado en cumplimiento del objeto y obligaciones contractuales. 
10. Las demás que se le asignen y que surjan de la naturaleza del Contrato.
</t>
  </si>
  <si>
    <t xml:space="preserve">Contratación </t>
  </si>
  <si>
    <t>Prestar servicios profesionales para apoyar la formulación, ejecución, seguimiento y mejora continua de las herramientas que conforman la Gestión Ambiental Institucional de la Alcaldía Local.</t>
  </si>
  <si>
    <t xml:space="preserve">1. Realizar la formulación, evaluación y seguimiento de los programas ambientales que componen el Plan Institucional de Gestión Ambiental -PIGA. 
2. Planear y organizar las actividades propias del Plan Institucional de Gestión Ambiental -PIGA, así como ejecutar controles operacionales a los impactos ambientales generados por la Alcaldía Local, de acuerdo con la normatividad vigente y los requerimientos institucionales.
3. Acompañar en la formulación, seguimiento y actualización del Plan Ambiental Local ¿PAL, así como brindar la información requerida para los reportes solicitados por la autoridad ambiental y los entes de control.
4. Realizar la recolección de información y los reportes solicitados o establecidos en la normatividad ambiental por parte de las diferentes entidades distritales, nacionales y entes de control, en lo que respecta a la gestión ambiental institucional. 
5. Apoyar al gestor ambiental en la convocatoria y realización de reuniones de los Comités de Gestión Ambiental.
6. Desarrollar jornadas de capacitación y sensibilización, dirigidas a los servidores públicos de la Alcaldía Local y proveedores de bienes y servicios que realicen actividades relacionadas con los aspectos e impactos ambientales significativos.
7. Mantener actualizada la documentación que soporta la gestión ambiental institucional de la Alcaldía Local. 
8. Formular, implementar y hacer seguimiento a planes de mejoramiento relacionados con la gestión ambiental de la Alcaldía Local.
9. Apoyar a la Alcaldía Local en la atención de auditorías internas y externas frente a los temas de gestión ambiental institucional. 
10. Apoyar la elaboración y formulación de estudios previos, para la inclusión en los procesos contractuales de los criterios de sostenibilidad establecidos en los documentos guía de la entidad. 
11. Realizar inspecciones ambientales a los proveedores de bienes y servicios de la Alcaldía Local, que realicen actividades relacionadas con aspectos e impactos ambientales significativos. 
12. Asistir a las reuniones a las que sea citado o designado, para la atención de los asuntos relacionados con el objeto contractual. 
13. Presentar informe mensual de las actividades realizadas en cumplimiento de las obligaciones pactadas.
14. Entregar, mensualmente, el archivo de los documentos suscritos que haya generado en cumplimiento del objeto y obligaciones contractuales. 
15. Las demás que se le asignen y que surjan de la naturaleza del Contrato.
</t>
  </si>
  <si>
    <t>Prestar servicios profesionales a la Alcaldía Local de Ciudad Bolivar para apoyar el proceso de implementación, apropiación, seguimiento y mejoramiento continuo del Sistema de Gestión de Seguridad y Salud en el Trabajo en cumplimiento de los lineamientos dados desde la Secretaría Distrital de Gobierno</t>
  </si>
  <si>
    <t xml:space="preserve">1. Realizar la implementación del Sistema de Gestión de Seguridad y Salud en el Trabajo según las directrices de la coordinación del SGSST.
2. Desarrollar el Plan de Capacitación en Seguridad y Salud en el Trabajo en la Alcaldía Local conforme a los lineamientos establecidos por la Secretaría Distrital de Gobierno.
3. Apoyar la coordinación y el desarrollo de actividades orientadas al mejoramiento continuo de las condiciones y el ambiente laboral y a la apropiación del Sistema de Gestión de Seguridad y Salud en el Trabajo en la Alcaldía Local de Ciudad Bolívar.
4. Realizar las investigaciones de los Incidentes, Accidentes y Enfermedad Laboral que se presenten en la Alcaldía Local de Ciudad Bolívar en el marco de las normativas técnicas y legales vigentes.
5. Apoyar en la realización de inspecciones de seguridad en la entidad y la gestión oportuna de las acciones correctivas y/o preventivas, así como en la identificación de peligros, evaluación y valoración de riesgos que puedan afectar la seguridad y la salud en la Alcaldía Local de Ciudad Bolívar conforme a las directrices impartidas por la Secretaría Distrital de Gobierno.
6.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SAC-P001 ¿Procedimiento para la gestión de los requerimientos presentados por la ciudadanía¿, GDI-GPD-P003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7. Asistir a las reuniones a las que sea citado o designado, para la atención de los asuntos relacionados con el objeto contractual. 
8. Las demás que demande la Administración Local a través de su supervisor, o el profesional especializado 222 - 24 del Área de Gestión de Desarrollo Local en el marco del objeto contractual.
</t>
  </si>
  <si>
    <t>Prestar sus servicios de apoyo técnico para realizar actividades administrativas a cargo del Área de Gestión de Desarrollo de la Alcaldía Local De Ciudad Bolívar.</t>
  </si>
  <si>
    <t xml:space="preserve">1. Apoyar la proyección, trámite de radicación en el Aplicativo de Gestión Documental ORFEO, entrega y archivo de documentos, memorandos y oficios relacionados con las actividades propias del Área de Gestión del Desarrollo Local, así como en la reasignación de radicados del aplicativo ORFEO asignados a la bandeja del Profesional Especializado código 222 grado 24 conforme a las competencias y obligaciones de las oficinas que conforman el Área de Gestión del Desarrollo Local.
2. Tramitar dentro de los términos establecidos en la normatividad vigente todas las comunicaciones externas e internas que le sean reasignadas a través del Aplicativo De Gestión Documental ORFEO o el correo electrónico institucional, garantizando el cumplimiento de lo dispuesto en los procedimientos SAC- P001 Procedimiento para la gestión de los requerimientos presentados por la ciudadanía, GDI-GPD- P003 Producción Documental, GDI-GPD-P004 Procedimiento de Gestión y Trámite Documental, instructivo GDI-GPD-IN002 Instrucciones para el trámite de Radicación, Digitalización y Reparto de las Comunicaciones en el Centro de Documentación e Información ¿ CDI y demás relacionados con el proceso de Gestión de Patrimonio Documental  de la Secretaría Distrital de Gobierno.
3. Apoyar el levantamiento de información requerida para el desarrollo de las actividades misionales del Área de Gestión del Desarrollo Local.
4. Apoyar la entrega de los documentos físicos radicados en el Centro de Documentación e Información CDI a cada una de las oficinas que conforman el del Área de Gestión del Desarrollo Local., conforme a los procedimientos e instructivos relacionados con el proceso de Gestión de Patrimonio Documental de la Secretaría Distrital de Gobierno.
5. Recopilar y actualizar las bases de datos asignadas por el/la Profesional Especializado código 222 grado 24 del Área de Gestión del Desarrollo Local.
6. Apoyar en la gestión de asuntos relacionados con disponibilidad de espacios, equipos, transporte, suministros y demás elementos requeridos para el desarrollo de las actividades a cargo del Área De Gestión Del Desarrollo Local; así como las labores operacionales para el desarrollo de los diferentes comités y/o consejos y/o reuniones a cargo de esta.
7. Asistir y realizar el acta de las reuniones conforme a los requerimientos del/ la Profesional Especializado código 222 grado 24 del Área de Gestión del Desarrollo Local.
8. Custodiar, verificar la gestión y hacer seguimiento al trámite de las comunicaciones allegadas al Área de Gestión del Desarrollo Local, informando diariamente al Profesional Especializado código 222 grado 24 las posibles demoras u obstáculos presentados en el trámite de las mismas.
9. Apoyar la asignación de salas de reuniones conforme a los requerimientos hechos por las diferentes áreas, oficinas o grupos de trabajo de la Alcaldía Local de Ciudad Bolívar.
10. Asistir a las reuniones y/o capacitaciones relacionadas con el desarrollo de su objeto contractual. convocadas por el Alcalde Local y/o el/ la Profesional Especializado código 222 grado 24 del Área de Gestión del Desarrollo Local y/o la Secretaría Distrital de Gobierno; atendiendo los lineamientos dados a través de las mismos.
11. Las demás obligaciones que sean asignadas por el Profesional Especializado 222-24 del Área de Desarrollo Local y de acuerdo con el objeto del contrato.
</t>
  </si>
  <si>
    <t>Prestar sus servicios profesionales para apoyar en las actividades de prensa y comunicaciones del Fondo de Desarrollo Local de Ciudad Bolívar en la formulación, producción y ejecución de programas de carácter institucional, así como apoyar en la generación de contenidos periodísticos.</t>
  </si>
  <si>
    <t xml:space="preserve">1. Elaborar comunicados, realizar coberturas y brindar apoyo en temas relacionados con prensa, según las asignaciones recibidas.
2. Colaborar en la difusión y promoción de contenidos audiovisuales de carácter institucional en toda la localidad de Ciudad Bolívar.
3. Cubrir actividades, operativos, eventos y demás acciones organizadas por la Alcaldía Local.
4. Diseñar, conceptualizar y desarrollar piezas audiovisuales solicitadas por la Alcaldía Local.
5. Crear contenidos institucionales para los medios digitales, incluyendo redes sociales y el sitio web de la Alcaldía Local.
6. Planificar y ejecutar actividades de apoyo para el cubrimiento de prensa de los eventos que se requieran, atendiendo los procedimientos establecidos.
7. Apoyar en el monitoreo de medios de comunicación y seguimiento a los contenidos de la Alcaldía Local.
8. Las demás obligaciones que sean asignadas y que surjan de la naturaleza del contrato
</t>
  </si>
  <si>
    <t>Control Administrativo</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</si>
  <si>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</si>
  <si>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</si>
  <si>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Características del Grupo Social del Trabajo</t>
  </si>
  <si>
    <t>Relaciones conflictivas, falta de apoyo entre compañeros o superiores, y un ambiente de trabajo negativo pueden aumentar la tensión y el estrés.</t>
  </si>
  <si>
    <t>Estrés emocional, ansiedad, y posible conflicto interpersonal.</t>
  </si>
  <si>
    <t>No se evidencia</t>
  </si>
  <si>
    <t>Aplicación de la batería</t>
  </si>
  <si>
    <t xml:space="preserve"> Plan de bienestar e incentivos, plan estratégico del talento humano, batería psicosocial</t>
  </si>
  <si>
    <t>Trastornos psicológicos graves, como depresión, y deterioro significativo de la salud mental.</t>
  </si>
  <si>
    <t>Ley 2460 de 2025
Decreto 0728 de 2025</t>
  </si>
  <si>
    <t>Evaluación periódica,  análisis de resultado y plan de acción de la aplicación de la batería de riesgos psicosocial</t>
  </si>
  <si>
    <t>Personal con discapacidad Física, Auditiva, Visual,Intelectual</t>
  </si>
  <si>
    <t>Público (violencia, robos, atracos, asaltos, atentados, de orden público, etc.)</t>
  </si>
  <si>
    <t>Heridas, lesiones, traumatismos</t>
  </si>
  <si>
    <t>Resolución 1409 de 2012 – Resolución 2400 de 1979,                                      Código Nacional de Policía y Convivencia.</t>
  </si>
  <si>
    <t xml:space="preserve">Capacitación en medidas preventivas y de manejo del riesgo público y autocuidado. </t>
  </si>
  <si>
    <t xml:space="preserve">Electrico </t>
  </si>
  <si>
    <t>Eléctrico (Incendio)</t>
  </si>
  <si>
    <t xml:space="preserve">Quemaduras, Heridas, laceraciones, afecciones respiratorias, muerte. </t>
  </si>
  <si>
    <t>Mantenimiento preventivo y correctivo a  instalaciones eléctricas</t>
  </si>
  <si>
    <t>Inspecciones de seguridad
Señalización de áreas energizadas y con riesgo eléctrico</t>
  </si>
  <si>
    <t>Capacitaciones prevención de accidente de trabajo, reporte de condiciones y actos inseguros</t>
  </si>
  <si>
    <t>Lesión incapacitante, muerte</t>
  </si>
  <si>
    <t>ley 9 1979 RETIE
Resolución 5018 de 2019</t>
  </si>
  <si>
    <t>Realizar inspecciones periódicas y mantenimiento preventivo de las instalaciones eléctricas y los equipos energizados.</t>
  </si>
  <si>
    <t>Dar cumplimiento al plan de capacitación en riesgo eléctrico</t>
  </si>
  <si>
    <t>Fenómenos naturales</t>
  </si>
  <si>
    <t>Factores naturales existentes, no controlables</t>
  </si>
  <si>
    <t xml:space="preserve">Heridas, laceraciones, golpes, 
contusiones. </t>
  </si>
  <si>
    <t>Vendaval, Inundación, Precipitaciones, (lluvias, granizadas, heladas)</t>
  </si>
  <si>
    <t>Plan de emergencias</t>
  </si>
  <si>
    <t>Inducción Protocolo de Emergencias</t>
  </si>
  <si>
    <t>Bajo</t>
  </si>
  <si>
    <t xml:space="preserve">Ley 9 de 1979
LEY 1523 de 2012 </t>
  </si>
  <si>
    <t>1. Socializar al personal el plan de emergencias de la sede
2. Capacitar al personal acerca de como actuar en caso de emergencia
3. Realizar simulacros de evacuación por fenómenos naturales
4. Implementar protocolo de atención  al personal con discapacidad</t>
  </si>
  <si>
    <t xml:space="preserve">Fecha de actualización: Noviembre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</si>
</sst>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7" x14ac:knownFonts="1">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color theme="1"/>
      <name val="Garamond"/>
      <family val="1"/>
    </font>
    <font>
      <sz val="6"/>
      <name val="Garamond"/>
      <family val="1"/>
    </font>
    <font>
      <b/>
      <sz val="7"/>
      <name val="Garamond"/>
      <family val="1"/>
    </font>
    <font>
      <sz val="6"/>
      <name val="Gill Sans MT"/>
      <family val="2"/>
    </font>
    <font>
      <sz val="6"/>
      <name val="Arial"/>
      <family val="2"/>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73">
    <xf numFmtId="0" fontId="0" fillId="0" borderId="0" xfId="0"/>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9" borderId="19" xfId="21" applyFont="1" applyFill="1" applyBorder="1" applyAlignment="1">
      <alignment horizontal="center" vertical="center"/>
    </xf>
    <xf numFmtId="0" fontId="18" fillId="8" borderId="0" xfId="21" applyFont="1" applyFill="1"/>
    <xf numFmtId="0" fontId="17" fillId="10" borderId="20" xfId="21" applyFont="1" applyFill="1" applyBorder="1" applyAlignment="1">
      <alignment vertical="center"/>
    </xf>
    <xf numFmtId="0" fontId="17" fillId="10" borderId="9" xfId="21" applyFont="1" applyFill="1" applyBorder="1" applyAlignment="1">
      <alignment horizontal="center" vertical="center"/>
    </xf>
    <xf numFmtId="0" fontId="17" fillId="10" borderId="21" xfId="21" applyFont="1" applyFill="1" applyBorder="1" applyAlignment="1">
      <alignment vertical="center" wrapText="1"/>
    </xf>
    <xf numFmtId="0" fontId="17" fillId="8" borderId="0" xfId="21" applyFont="1" applyFill="1" applyAlignment="1">
      <alignment vertical="center"/>
    </xf>
    <xf numFmtId="0" fontId="17" fillId="10" borderId="22" xfId="21" applyFont="1" applyFill="1" applyBorder="1" applyAlignment="1">
      <alignment vertical="center"/>
    </xf>
    <xf numFmtId="0" fontId="17" fillId="10" borderId="4" xfId="21" applyFont="1" applyFill="1" applyBorder="1" applyAlignment="1">
      <alignment horizontal="center" vertical="center"/>
    </xf>
    <xf numFmtId="0" fontId="17" fillId="10" borderId="23" xfId="21" applyFont="1" applyFill="1" applyBorder="1" applyAlignment="1">
      <alignment vertical="center" wrapText="1"/>
    </xf>
    <xf numFmtId="0" fontId="17" fillId="10" borderId="24" xfId="21" applyFont="1" applyFill="1" applyBorder="1" applyAlignment="1">
      <alignment vertical="center"/>
    </xf>
    <xf numFmtId="0" fontId="17" fillId="10" borderId="25" xfId="21" applyFont="1" applyFill="1" applyBorder="1" applyAlignment="1">
      <alignment horizontal="center" vertical="center"/>
    </xf>
    <xf numFmtId="0" fontId="17" fillId="10" borderId="26" xfId="21" applyFont="1" applyFill="1" applyBorder="1" applyAlignment="1">
      <alignment vertical="center" wrapText="1"/>
    </xf>
    <xf numFmtId="0" fontId="17" fillId="8" borderId="0" xfId="21" applyFont="1" applyFill="1" applyAlignment="1">
      <alignment horizontal="center" vertical="center"/>
    </xf>
    <xf numFmtId="0" fontId="17" fillId="0" borderId="20" xfId="21" applyFont="1" applyBorder="1" applyAlignment="1">
      <alignment vertical="center"/>
    </xf>
    <xf numFmtId="0" fontId="17" fillId="0" borderId="9" xfId="21" applyFont="1" applyBorder="1" applyAlignment="1">
      <alignment horizontal="center" vertical="center"/>
    </xf>
    <xf numFmtId="0" fontId="17" fillId="0" borderId="21" xfId="21" applyFont="1" applyBorder="1" applyAlignment="1">
      <alignment vertical="center" wrapText="1"/>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8" fillId="0" borderId="26" xfId="21" applyFont="1" applyBorder="1" applyAlignment="1">
      <alignment horizontal="center" vertical="center"/>
    </xf>
    <xf numFmtId="0" fontId="17" fillId="0" borderId="22" xfId="21" applyFont="1" applyBorder="1" applyAlignment="1">
      <alignment vertical="center"/>
    </xf>
    <xf numFmtId="0" fontId="17" fillId="0" borderId="4" xfId="21" applyFont="1" applyBorder="1" applyAlignment="1">
      <alignment horizontal="center" vertical="center"/>
    </xf>
    <xf numFmtId="0" fontId="17" fillId="0" borderId="23" xfId="21" applyFont="1" applyBorder="1" applyAlignment="1">
      <alignment vertical="center" wrapText="1"/>
    </xf>
    <xf numFmtId="0" fontId="18" fillId="0" borderId="30" xfId="21" applyFont="1" applyBorder="1" applyAlignment="1">
      <alignment horizontal="center" vertical="center"/>
    </xf>
    <xf numFmtId="0" fontId="18" fillId="11" borderId="32" xfId="21" applyFont="1" applyFill="1" applyBorder="1" applyAlignment="1">
      <alignment horizontal="center" vertical="center"/>
    </xf>
    <xf numFmtId="0" fontId="18" fillId="11" borderId="9" xfId="21" applyFont="1" applyFill="1" applyBorder="1" applyAlignment="1">
      <alignment horizontal="center" vertical="center"/>
    </xf>
    <xf numFmtId="0" fontId="18" fillId="12" borderId="9" xfId="21" applyFont="1" applyFill="1" applyBorder="1" applyAlignment="1">
      <alignment horizontal="center" vertical="center"/>
    </xf>
    <xf numFmtId="0" fontId="18" fillId="12" borderId="21" xfId="21" applyFont="1" applyFill="1" applyBorder="1" applyAlignment="1">
      <alignment horizontal="center" vertical="center"/>
    </xf>
    <xf numFmtId="0" fontId="18" fillId="0" borderId="23" xfId="21" applyFont="1" applyBorder="1" applyAlignment="1">
      <alignment horizontal="center" vertical="center"/>
    </xf>
    <xf numFmtId="0" fontId="18" fillId="11" borderId="8"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3" xfId="21" applyFont="1" applyFill="1" applyBorder="1" applyAlignment="1">
      <alignment horizontal="center" vertical="center"/>
    </xf>
    <xf numFmtId="0" fontId="17" fillId="0" borderId="24" xfId="21" applyFont="1" applyBorder="1" applyAlignment="1">
      <alignment vertical="center"/>
    </xf>
    <xf numFmtId="0" fontId="17" fillId="0" borderId="25" xfId="21" applyFont="1" applyBorder="1" applyAlignment="1">
      <alignment horizontal="center" vertical="center"/>
    </xf>
    <xf numFmtId="0" fontId="17" fillId="0" borderId="26" xfId="21" applyFont="1" applyBorder="1" applyAlignment="1">
      <alignment vertical="center" wrapText="1"/>
    </xf>
    <xf numFmtId="0" fontId="18" fillId="13" borderId="33" xfId="21" applyFont="1" applyFill="1" applyBorder="1" applyAlignment="1">
      <alignment horizontal="center" vertical="center"/>
    </xf>
    <xf numFmtId="0" fontId="18" fillId="13" borderId="25" xfId="21" applyFont="1" applyFill="1" applyBorder="1" applyAlignment="1">
      <alignment horizontal="center" vertical="center"/>
    </xf>
    <xf numFmtId="0" fontId="18" fillId="14" borderId="25" xfId="21" applyFont="1" applyFill="1" applyBorder="1" applyAlignment="1">
      <alignment horizontal="center" vertical="center"/>
    </xf>
    <xf numFmtId="0" fontId="18" fillId="14" borderId="2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0" fontId="18" fillId="8" borderId="19" xfId="21" applyFont="1" applyFill="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49" fontId="18" fillId="0" borderId="26" xfId="21" applyNumberFormat="1" applyFont="1" applyBorder="1" applyAlignment="1">
      <alignment horizontal="center" vertical="center"/>
    </xf>
    <xf numFmtId="0" fontId="18" fillId="0" borderId="38" xfId="21" applyFont="1" applyBorder="1" applyAlignment="1">
      <alignment horizontal="center" vertical="center"/>
    </xf>
    <xf numFmtId="0" fontId="18" fillId="11" borderId="32" xfId="21" applyFont="1" applyFill="1" applyBorder="1" applyAlignment="1">
      <alignment horizontal="left" vertical="center" wrapText="1"/>
    </xf>
    <xf numFmtId="0" fontId="18" fillId="11" borderId="9" xfId="21" applyFont="1" applyFill="1" applyBorder="1" applyAlignment="1">
      <alignment horizontal="left" vertical="center" wrapText="1"/>
    </xf>
    <xf numFmtId="0" fontId="18" fillId="15" borderId="21" xfId="21" applyFont="1" applyFill="1" applyBorder="1" applyAlignment="1">
      <alignment horizontal="left" vertical="center" wrapText="1"/>
    </xf>
    <xf numFmtId="0" fontId="18" fillId="0" borderId="40" xfId="21" applyFont="1" applyBorder="1" applyAlignment="1">
      <alignment horizontal="center" vertical="center"/>
    </xf>
    <xf numFmtId="0" fontId="18" fillId="11" borderId="8"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1" xfId="21" applyFont="1" applyBorder="1" applyAlignment="1">
      <alignment horizontal="left" vertical="center" wrapText="1"/>
    </xf>
    <xf numFmtId="0" fontId="18" fillId="0" borderId="42" xfId="21" applyFont="1" applyBorder="1" applyAlignment="1">
      <alignment horizontal="center" vertical="center"/>
    </xf>
    <xf numFmtId="0" fontId="18" fillId="11" borderId="22" xfId="21" applyFont="1" applyFill="1" applyBorder="1" applyAlignment="1">
      <alignment horizontal="left" vertical="center" wrapText="1"/>
    </xf>
    <xf numFmtId="0" fontId="18" fillId="14" borderId="23" xfId="21" applyFont="1" applyFill="1" applyBorder="1" applyAlignment="1">
      <alignment horizontal="left" vertical="center" wrapText="1"/>
    </xf>
    <xf numFmtId="0" fontId="18" fillId="0" borderId="16" xfId="21" applyFont="1" applyBorder="1" applyAlignment="1">
      <alignment horizontal="center" vertical="center"/>
    </xf>
    <xf numFmtId="0" fontId="18" fillId="15" borderId="22" xfId="21" applyFont="1" applyFill="1" applyBorder="1" applyAlignment="1">
      <alignment horizontal="left" vertical="center" wrapText="1"/>
    </xf>
    <xf numFmtId="0" fontId="18" fillId="0" borderId="44"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1" xfId="21" applyFont="1" applyFill="1" applyBorder="1" applyAlignment="1">
      <alignment horizontal="left" vertical="center" wrapText="1"/>
    </xf>
    <xf numFmtId="0" fontId="17" fillId="0" borderId="20" xfId="21" applyFont="1" applyBorder="1" applyAlignment="1">
      <alignment horizontal="center" vertical="center"/>
    </xf>
    <xf numFmtId="0" fontId="17" fillId="0" borderId="22" xfId="21" applyFont="1" applyBorder="1" applyAlignment="1">
      <alignment horizontal="center" vertical="center"/>
    </xf>
    <xf numFmtId="0" fontId="17" fillId="0" borderId="24" xfId="21" applyFont="1" applyBorder="1" applyAlignment="1">
      <alignment horizontal="center" vertical="center"/>
    </xf>
    <xf numFmtId="0" fontId="17" fillId="0" borderId="4" xfId="21" applyFont="1" applyBorder="1" applyAlignment="1">
      <alignment horizontal="center" vertical="center" wrapText="1"/>
    </xf>
    <xf numFmtId="0" fontId="19" fillId="16" borderId="46" xfId="21" applyFont="1" applyFill="1" applyBorder="1" applyAlignment="1">
      <alignment horizontal="center" vertical="center" wrapText="1"/>
    </xf>
    <xf numFmtId="0" fontId="20" fillId="0" borderId="46" xfId="21" applyFont="1" applyBorder="1" applyAlignment="1">
      <alignment vertical="center" wrapText="1"/>
    </xf>
    <xf numFmtId="0" fontId="20" fillId="0" borderId="46" xfId="21" applyFont="1" applyBorder="1" applyAlignment="1">
      <alignment horizontal="left" vertical="center" wrapText="1"/>
    </xf>
    <xf numFmtId="0" fontId="20" fillId="7" borderId="46" xfId="21" applyFont="1" applyFill="1" applyBorder="1" applyAlignment="1">
      <alignment horizontal="left" vertical="center" wrapText="1"/>
    </xf>
    <xf numFmtId="0" fontId="15" fillId="7" borderId="7" xfId="0" applyFont="1" applyFill="1" applyBorder="1" applyAlignment="1">
      <alignment horizontal="center" vertical="center" wrapText="1"/>
    </xf>
    <xf numFmtId="0" fontId="22" fillId="0" borderId="4" xfId="0" applyFont="1" applyBorder="1" applyAlignment="1">
      <alignment horizontal="center" vertical="center" wrapText="1"/>
    </xf>
    <xf numFmtId="0" fontId="23" fillId="7"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3" fillId="0" borderId="4" xfId="0" applyFont="1" applyBorder="1" applyAlignment="1">
      <alignment horizontal="center" vertical="center" wrapText="1"/>
    </xf>
    <xf numFmtId="0" fontId="10"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23" fillId="0" borderId="4" xfId="0" applyFont="1" applyBorder="1" applyAlignment="1">
      <alignment horizontal="center" vertical="center"/>
    </xf>
    <xf numFmtId="0" fontId="23" fillId="0" borderId="4" xfId="13" applyFont="1" applyBorder="1" applyAlignment="1">
      <alignment horizontal="center" vertical="center" wrapText="1"/>
    </xf>
    <xf numFmtId="0" fontId="23" fillId="0" borderId="0" xfId="0" applyFont="1" applyAlignment="1">
      <alignment vertical="center"/>
    </xf>
    <xf numFmtId="0" fontId="11" fillId="0" borderId="4" xfId="0" applyFont="1" applyBorder="1" applyAlignment="1">
      <alignment vertical="center"/>
    </xf>
    <xf numFmtId="0" fontId="11" fillId="7" borderId="0" xfId="0" applyFont="1" applyFill="1" applyAlignment="1">
      <alignment vertical="center"/>
    </xf>
    <xf numFmtId="0" fontId="12" fillId="0" borderId="0" xfId="13" applyFont="1" applyAlignment="1">
      <alignment vertical="center"/>
    </xf>
    <xf numFmtId="0" fontId="12" fillId="0" borderId="0" xfId="0" applyFont="1" applyAlignment="1">
      <alignment vertical="center"/>
    </xf>
    <xf numFmtId="0" fontId="10" fillId="0" borderId="5" xfId="0" applyFont="1" applyBorder="1" applyAlignment="1">
      <alignment vertical="center"/>
    </xf>
    <xf numFmtId="0" fontId="14" fillId="0" borderId="5" xfId="0" applyFont="1" applyBorder="1" applyAlignment="1">
      <alignment vertical="center"/>
    </xf>
    <xf numFmtId="0" fontId="24" fillId="6" borderId="9" xfId="0" applyFont="1" applyFill="1" applyBorder="1" applyAlignment="1">
      <alignment horizontal="center" vertical="center" wrapText="1"/>
    </xf>
    <xf numFmtId="0" fontId="11" fillId="0" borderId="4" xfId="0" applyFont="1" applyBorder="1" applyAlignment="1">
      <alignment horizontal="center" vertical="center" wrapText="1"/>
    </xf>
    <xf numFmtId="0" fontId="23" fillId="0" borderId="4" xfId="0" applyFont="1" applyBorder="1" applyAlignment="1">
      <alignment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25" fillId="0" borderId="4"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hidden="1"/>
    </xf>
    <xf numFmtId="0" fontId="25" fillId="0" borderId="4" xfId="0" applyFont="1" applyBorder="1" applyAlignment="1" applyProtection="1">
      <alignment horizontal="center" vertical="center" wrapText="1"/>
      <protection hidden="1"/>
    </xf>
    <xf numFmtId="0" fontId="26" fillId="0" borderId="4" xfId="0" applyFont="1" applyBorder="1" applyAlignment="1">
      <alignment horizontal="center" vertical="center"/>
    </xf>
    <xf numFmtId="0" fontId="25" fillId="0" borderId="4" xfId="0" applyFont="1" applyBorder="1" applyAlignment="1" applyProtection="1">
      <alignment horizontal="center" vertical="center" textRotation="90" wrapText="1"/>
      <protection locked="0"/>
    </xf>
    <xf numFmtId="0" fontId="25" fillId="0" borderId="4" xfId="0" applyFont="1" applyBorder="1" applyAlignment="1" applyProtection="1">
      <alignment horizontal="center" vertical="center" textRotation="90" wrapText="1"/>
      <protection hidden="1"/>
    </xf>
    <xf numFmtId="0" fontId="26" fillId="0" borderId="4" xfId="0" applyFont="1" applyBorder="1" applyAlignment="1">
      <alignment horizontal="center" vertical="center" wrapText="1"/>
    </xf>
    <xf numFmtId="0" fontId="24" fillId="4" borderId="4" xfId="0" applyFont="1" applyFill="1" applyBorder="1" applyAlignment="1">
      <alignment vertical="center" textRotation="90" wrapText="1"/>
    </xf>
    <xf numFmtId="0" fontId="23" fillId="0" borderId="47" xfId="0" applyFont="1" applyBorder="1" applyAlignment="1">
      <alignment horizontal="center" vertical="center" wrapText="1"/>
    </xf>
    <xf numFmtId="0" fontId="23" fillId="0" borderId="4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9" xfId="0" applyFont="1" applyBorder="1" applyAlignment="1">
      <alignment horizontal="center" vertical="center"/>
    </xf>
    <xf numFmtId="0" fontId="11" fillId="0" borderId="4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3" fillId="7" borderId="4" xfId="0" applyFont="1" applyFill="1" applyBorder="1" applyAlignment="1">
      <alignment horizontal="center" vertical="center" wrapText="1"/>
    </xf>
    <xf numFmtId="0" fontId="23" fillId="0" borderId="4" xfId="0" applyFont="1" applyBorder="1" applyAlignment="1">
      <alignment horizontal="center" vertical="center"/>
    </xf>
    <xf numFmtId="0" fontId="24" fillId="4" borderId="4" xfId="0" applyFont="1" applyFill="1" applyBorder="1" applyAlignment="1">
      <alignment horizontal="center" vertical="center" textRotation="90" wrapText="1"/>
    </xf>
    <xf numFmtId="0" fontId="24" fillId="4" borderId="9" xfId="0" applyFont="1" applyFill="1" applyBorder="1" applyAlignment="1">
      <alignment horizontal="center" vertical="center" textRotation="90" wrapText="1"/>
    </xf>
    <xf numFmtId="0" fontId="24" fillId="5" borderId="9" xfId="0" applyFont="1" applyFill="1" applyBorder="1" applyAlignment="1">
      <alignment horizontal="center" vertical="center"/>
    </xf>
    <xf numFmtId="0" fontId="24" fillId="6" borderId="9" xfId="0" applyFont="1" applyFill="1" applyBorder="1" applyAlignment="1">
      <alignment horizontal="center" vertical="center" wrapText="1"/>
    </xf>
    <xf numFmtId="0" fontId="24" fillId="4" borderId="6" xfId="0" applyFont="1" applyFill="1" applyBorder="1" applyAlignment="1">
      <alignment horizontal="center" vertical="center" textRotation="90" wrapText="1"/>
    </xf>
    <xf numFmtId="0" fontId="21" fillId="7" borderId="7" xfId="0" applyFont="1" applyFill="1" applyBorder="1" applyAlignment="1">
      <alignment horizontal="center" vertical="center"/>
    </xf>
    <xf numFmtId="0" fontId="21"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24" fillId="4" borderId="4" xfId="0" applyFont="1" applyFill="1" applyBorder="1" applyAlignment="1">
      <alignment horizontal="center" vertical="center"/>
    </xf>
    <xf numFmtId="0" fontId="24" fillId="5" borderId="9" xfId="0" applyFont="1" applyFill="1" applyBorder="1" applyAlignment="1">
      <alignment horizontal="center" vertical="center" wrapText="1"/>
    </xf>
    <xf numFmtId="0" fontId="24" fillId="6" borderId="4" xfId="0" applyFont="1" applyFill="1" applyBorder="1" applyAlignment="1">
      <alignment horizontal="center" vertical="center"/>
    </xf>
    <xf numFmtId="0" fontId="24" fillId="6" borderId="6" xfId="0" applyFont="1" applyFill="1" applyBorder="1" applyAlignment="1">
      <alignment horizontal="center" vertical="center"/>
    </xf>
    <xf numFmtId="0" fontId="12" fillId="7" borderId="4" xfId="0" applyFont="1" applyFill="1" applyBorder="1" applyAlignment="1">
      <alignment horizontal="left"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18" fillId="8" borderId="0" xfId="21" applyFont="1" applyFill="1" applyAlignment="1">
      <alignment horizontal="center"/>
    </xf>
    <xf numFmtId="0" fontId="18" fillId="9" borderId="27"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4" xfId="21" applyFont="1" applyFill="1" applyBorder="1" applyAlignment="1">
      <alignment horizontal="center" vertical="center" wrapText="1"/>
    </xf>
    <xf numFmtId="0" fontId="18" fillId="9" borderId="31"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8" borderId="45" xfId="21" applyFont="1" applyFill="1" applyBorder="1" applyAlignment="1">
      <alignment horizontal="center" vertical="center"/>
    </xf>
    <xf numFmtId="0" fontId="18" fillId="8" borderId="36" xfId="21" applyFont="1" applyFill="1" applyBorder="1" applyAlignment="1">
      <alignment horizontal="center" vertical="center"/>
    </xf>
    <xf numFmtId="0" fontId="18" fillId="9" borderId="22" xfId="21" applyFont="1" applyFill="1" applyBorder="1" applyAlignment="1">
      <alignment horizontal="center" vertical="center" wrapText="1"/>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7" fillId="10" borderId="36" xfId="21" applyFont="1" applyFill="1" applyBorder="1" applyAlignment="1">
      <alignment horizontal="center" vertical="center"/>
    </xf>
    <xf numFmtId="0" fontId="18" fillId="8" borderId="27"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4" xfId="21" applyFont="1" applyFill="1" applyBorder="1" applyAlignment="1">
      <alignment horizontal="center" vertical="center" wrapText="1"/>
    </xf>
    <xf numFmtId="0" fontId="18" fillId="8" borderId="31"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37" xfId="21" applyFont="1" applyFill="1" applyBorder="1" applyAlignment="1">
      <alignment horizontal="center" vertical="center" wrapText="1"/>
    </xf>
    <xf numFmtId="0" fontId="18" fillId="8" borderId="39" xfId="21" applyFont="1" applyFill="1" applyBorder="1" applyAlignment="1">
      <alignment horizontal="center" vertical="center" wrapText="1"/>
    </xf>
    <xf numFmtId="0" fontId="18" fillId="8" borderId="43" xfId="21" applyFont="1" applyFill="1" applyBorder="1" applyAlignment="1">
      <alignment horizontal="center" vertical="center" wrapText="1"/>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7" fillId="0" borderId="36" xfId="21" applyFont="1" applyBorder="1" applyAlignment="1">
      <alignment horizontal="center" vertical="center"/>
    </xf>
    <xf numFmtId="0" fontId="19" fillId="16" borderId="46" xfId="21" applyFont="1" applyFill="1" applyBorder="1" applyAlignment="1">
      <alignment horizontal="center" vertical="center" textRotation="90" wrapText="1"/>
    </xf>
    <xf numFmtId="0" fontId="19"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4</xdr:col>
      <xdr:colOff>160949</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4"/>
  <sheetViews>
    <sheetView tabSelected="1" zoomScale="96" zoomScaleNormal="96" zoomScaleSheetLayoutView="30" zoomScalePageLayoutView="70" workbookViewId="0">
      <selection activeCell="A4" sqref="A4:AE4"/>
    </sheetView>
  </sheetViews>
  <sheetFormatPr baseColWidth="10" defaultColWidth="9.140625" defaultRowHeight="12.75" x14ac:dyDescent="0.2"/>
  <cols>
    <col min="1" max="1" width="17.7109375" style="100" customWidth="1"/>
    <col min="2" max="2" width="15.140625" style="86" customWidth="1"/>
    <col min="3" max="3" width="15" style="86" customWidth="1"/>
    <col min="4" max="4" width="20.28515625" style="86" customWidth="1"/>
    <col min="5" max="5" width="3" style="86" customWidth="1"/>
    <col min="6" max="7" width="9.42578125" style="86" bestFit="1" customWidth="1"/>
    <col min="8" max="8" width="15.85546875" style="86" bestFit="1" customWidth="1"/>
    <col min="9" max="9" width="17.140625" style="86" customWidth="1"/>
    <col min="10" max="10" width="10" style="86" customWidth="1"/>
    <col min="11" max="11" width="10.28515625" style="86" customWidth="1"/>
    <col min="12" max="12" width="17.5703125" style="86" customWidth="1"/>
    <col min="13" max="14" width="12.7109375" style="86" bestFit="1" customWidth="1"/>
    <col min="15" max="15" width="22.28515625" style="86" bestFit="1" customWidth="1"/>
    <col min="16" max="16" width="25.5703125" style="86" bestFit="1" customWidth="1"/>
    <col min="17" max="17" width="15.85546875" style="86" bestFit="1" customWidth="1"/>
    <col min="18" max="18" width="23.7109375" style="86" bestFit="1" customWidth="1"/>
    <col min="19" max="19" width="15.85546875" style="86" bestFit="1" customWidth="1"/>
    <col min="20" max="20" width="23.28515625" style="86" customWidth="1"/>
    <col min="21" max="21" width="3.7109375" style="86" customWidth="1"/>
    <col min="22" max="22" width="4.42578125" style="86" bestFit="1" customWidth="1"/>
    <col min="23" max="24" width="3.85546875" style="86" bestFit="1" customWidth="1"/>
    <col min="25" max="25" width="9.85546875" style="86" bestFit="1" customWidth="1"/>
    <col min="26" max="26" width="20.42578125" style="86" bestFit="1" customWidth="1"/>
    <col min="27" max="28" width="6.85546875" style="86" bestFit="1" customWidth="1"/>
    <col min="29" max="29" width="12.85546875" style="86" bestFit="1" customWidth="1"/>
    <col min="30" max="30" width="26.42578125" style="86" bestFit="1" customWidth="1"/>
    <col min="31" max="31" width="20.42578125" style="86" bestFit="1" customWidth="1"/>
    <col min="32" max="276" width="11.42578125" style="86" customWidth="1"/>
    <col min="277" max="16384" width="9.140625" style="86"/>
  </cols>
  <sheetData>
    <row r="1" spans="1:32" s="92" customFormat="1" ht="124.5" customHeight="1" x14ac:dyDescent="0.2">
      <c r="A1" s="135"/>
      <c r="B1" s="136"/>
      <c r="C1" s="79"/>
      <c r="D1" s="79"/>
      <c r="E1" s="79"/>
      <c r="F1" s="79"/>
      <c r="G1" s="126" t="s">
        <v>202</v>
      </c>
      <c r="H1" s="126"/>
      <c r="I1" s="126"/>
      <c r="J1" s="126"/>
      <c r="K1" s="126"/>
      <c r="L1" s="126"/>
      <c r="M1" s="126"/>
      <c r="N1" s="126"/>
      <c r="O1" s="126"/>
      <c r="P1" s="126"/>
      <c r="Q1" s="126"/>
      <c r="R1" s="126"/>
      <c r="S1" s="126"/>
      <c r="T1" s="126"/>
      <c r="U1" s="126"/>
      <c r="V1" s="126"/>
      <c r="W1" s="126"/>
      <c r="X1" s="126"/>
      <c r="Y1" s="126"/>
      <c r="Z1" s="126"/>
      <c r="AA1" s="126"/>
      <c r="AB1" s="126"/>
      <c r="AC1" s="127"/>
      <c r="AD1" s="134" t="s">
        <v>203</v>
      </c>
      <c r="AE1" s="134"/>
    </row>
    <row r="2" spans="1:32" s="2" customFormat="1" ht="21.75" customHeight="1" x14ac:dyDescent="0.2">
      <c r="A2" s="128" t="s">
        <v>204</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
    </row>
    <row r="3" spans="1:32" s="2" customFormat="1" ht="21.75" customHeight="1" x14ac:dyDescent="0.2">
      <c r="A3" s="128" t="s">
        <v>205</v>
      </c>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3"/>
    </row>
    <row r="4" spans="1:32" s="2" customFormat="1" ht="21.75" customHeight="1" x14ac:dyDescent="0.2">
      <c r="A4" s="128" t="s">
        <v>449</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
    </row>
    <row r="5" spans="1:32" s="2" customFormat="1" ht="21.75" customHeight="1" x14ac:dyDescent="0.2">
      <c r="A5" s="122" t="s">
        <v>0</v>
      </c>
      <c r="B5" s="122" t="s">
        <v>1</v>
      </c>
      <c r="C5" s="122" t="s">
        <v>2</v>
      </c>
      <c r="D5" s="122" t="s">
        <v>3</v>
      </c>
      <c r="E5" s="122" t="s">
        <v>4</v>
      </c>
      <c r="F5" s="123" t="s">
        <v>5</v>
      </c>
      <c r="G5" s="123"/>
      <c r="H5" s="123"/>
      <c r="I5" s="122" t="s">
        <v>6</v>
      </c>
      <c r="J5" s="124" t="s">
        <v>7</v>
      </c>
      <c r="K5" s="124"/>
      <c r="L5" s="124"/>
      <c r="M5" s="123" t="s">
        <v>8</v>
      </c>
      <c r="N5" s="123"/>
      <c r="O5" s="123"/>
      <c r="P5" s="123"/>
      <c r="Q5" s="123"/>
      <c r="R5" s="123"/>
      <c r="S5" s="123"/>
      <c r="T5" s="97" t="s">
        <v>9</v>
      </c>
      <c r="U5" s="131" t="s">
        <v>10</v>
      </c>
      <c r="V5" s="131"/>
      <c r="W5" s="131"/>
      <c r="X5" s="131"/>
      <c r="Y5" s="131"/>
      <c r="Z5" s="131"/>
      <c r="AA5" s="132" t="s">
        <v>11</v>
      </c>
      <c r="AB5" s="132"/>
      <c r="AC5" s="132"/>
      <c r="AD5" s="132"/>
      <c r="AE5" s="133"/>
      <c r="AF5" s="1"/>
    </row>
    <row r="6" spans="1:32" s="2" customFormat="1" ht="21.75" customHeight="1" x14ac:dyDescent="0.2">
      <c r="A6" s="121"/>
      <c r="B6" s="121"/>
      <c r="C6" s="121"/>
      <c r="D6" s="121"/>
      <c r="E6" s="121"/>
      <c r="F6" s="121" t="s">
        <v>12</v>
      </c>
      <c r="G6" s="121" t="s">
        <v>13</v>
      </c>
      <c r="H6" s="121" t="s">
        <v>14</v>
      </c>
      <c r="I6" s="121"/>
      <c r="J6" s="121" t="s">
        <v>15</v>
      </c>
      <c r="K6" s="121" t="s">
        <v>16</v>
      </c>
      <c r="L6" s="121" t="s">
        <v>17</v>
      </c>
      <c r="M6" s="121" t="s">
        <v>18</v>
      </c>
      <c r="N6" s="121" t="s">
        <v>19</v>
      </c>
      <c r="O6" s="121" t="s">
        <v>20</v>
      </c>
      <c r="P6" s="121" t="s">
        <v>21</v>
      </c>
      <c r="Q6" s="121" t="s">
        <v>22</v>
      </c>
      <c r="R6" s="121" t="s">
        <v>23</v>
      </c>
      <c r="S6" s="121" t="s">
        <v>24</v>
      </c>
      <c r="T6" s="121" t="s">
        <v>25</v>
      </c>
      <c r="U6" s="130" t="s">
        <v>26</v>
      </c>
      <c r="V6" s="130"/>
      <c r="W6" s="130"/>
      <c r="X6" s="130"/>
      <c r="Y6" s="121" t="s">
        <v>27</v>
      </c>
      <c r="Z6" s="121" t="s">
        <v>28</v>
      </c>
      <c r="AA6" s="121" t="s">
        <v>29</v>
      </c>
      <c r="AB6" s="121" t="s">
        <v>30</v>
      </c>
      <c r="AC6" s="121" t="s">
        <v>31</v>
      </c>
      <c r="AD6" s="121" t="s">
        <v>32</v>
      </c>
      <c r="AE6" s="125" t="s">
        <v>33</v>
      </c>
      <c r="AF6" s="3"/>
    </row>
    <row r="7" spans="1:32" s="2" customFormat="1" ht="96.75" customHeight="1" x14ac:dyDescent="0.2">
      <c r="A7" s="121"/>
      <c r="B7" s="121"/>
      <c r="C7" s="121"/>
      <c r="D7" s="121"/>
      <c r="E7" s="121"/>
      <c r="F7" s="121"/>
      <c r="G7" s="121"/>
      <c r="H7" s="121"/>
      <c r="I7" s="121"/>
      <c r="J7" s="121"/>
      <c r="K7" s="121"/>
      <c r="L7" s="121"/>
      <c r="M7" s="121"/>
      <c r="N7" s="121"/>
      <c r="O7" s="121"/>
      <c r="P7" s="121"/>
      <c r="Q7" s="121"/>
      <c r="R7" s="121"/>
      <c r="S7" s="121"/>
      <c r="T7" s="121"/>
      <c r="U7" s="109" t="s">
        <v>34</v>
      </c>
      <c r="V7" s="109" t="s">
        <v>35</v>
      </c>
      <c r="W7" s="109" t="s">
        <v>36</v>
      </c>
      <c r="X7" s="109" t="s">
        <v>37</v>
      </c>
      <c r="Y7" s="121"/>
      <c r="Z7" s="121"/>
      <c r="AA7" s="121"/>
      <c r="AB7" s="121"/>
      <c r="AC7" s="121"/>
      <c r="AD7" s="121"/>
      <c r="AE7" s="125"/>
      <c r="AF7" s="3"/>
    </row>
    <row r="8" spans="1:32" s="2" customFormat="1" ht="39" customHeight="1" x14ac:dyDescent="0.2">
      <c r="A8" s="118" t="s">
        <v>314</v>
      </c>
      <c r="B8" s="118" t="s">
        <v>206</v>
      </c>
      <c r="C8" s="118" t="s">
        <v>218</v>
      </c>
      <c r="D8" s="118" t="s">
        <v>219</v>
      </c>
      <c r="E8" s="83" t="s">
        <v>220</v>
      </c>
      <c r="F8" s="83" t="s">
        <v>208</v>
      </c>
      <c r="G8" s="83" t="s">
        <v>209</v>
      </c>
      <c r="H8" s="80" t="s">
        <v>222</v>
      </c>
      <c r="I8" s="83" t="s">
        <v>210</v>
      </c>
      <c r="J8" s="83" t="s">
        <v>211</v>
      </c>
      <c r="K8" s="83" t="s">
        <v>212</v>
      </c>
      <c r="L8" s="83" t="s">
        <v>213</v>
      </c>
      <c r="M8" s="83">
        <v>2</v>
      </c>
      <c r="N8" s="83">
        <v>3</v>
      </c>
      <c r="O8" s="83">
        <f t="shared" ref="O8:O17" si="0">+M8*N8</f>
        <v>6</v>
      </c>
      <c r="P8" s="83" t="str">
        <f t="shared" ref="P8:P19" si="1">+IF(O8&gt;=24,"Muy Alto (MA)",IF(O8&gt;=10,"Alto (A)",IF(O8&gt;=6,"Medio (M)",IF(O8&gt;=2,"Bajo (B)"))))</f>
        <v>Medio (M)</v>
      </c>
      <c r="Q8" s="81">
        <v>10</v>
      </c>
      <c r="R8" s="83">
        <f t="shared" ref="R8:R15" si="2">+O8*Q8</f>
        <v>60</v>
      </c>
      <c r="S8" s="83" t="str">
        <f t="shared" ref="S8:S15" si="3">IF(R8&lt;=20,"IV",IF(R8&gt;=600,"I",IF(R8&gt;=150,"II",IF(R8&gt;=40,"III",IF(R8&gt;=20,"IV")*IF(R8&lt;=20,"IV")))))</f>
        <v>III</v>
      </c>
      <c r="T8" s="83" t="str">
        <f t="shared" ref="T8:T15" si="4">+IF(S8="I","No Aceptable",IF(S8="II","No Aceptable o Aceptable con control especifico",IF(S8="III","Mejorable",IF(S8="IV","Aceptable"))))</f>
        <v>Mejorable</v>
      </c>
      <c r="U8" s="118">
        <v>6</v>
      </c>
      <c r="V8" s="118">
        <v>1</v>
      </c>
      <c r="W8" s="118">
        <v>0</v>
      </c>
      <c r="X8" s="118">
        <f t="shared" ref="X8" si="5">SUM(U8:W8)</f>
        <v>7</v>
      </c>
      <c r="Y8" s="83" t="s">
        <v>214</v>
      </c>
      <c r="Z8" s="83" t="s">
        <v>223</v>
      </c>
      <c r="AA8" s="83" t="s">
        <v>215</v>
      </c>
      <c r="AB8" s="83" t="s">
        <v>216</v>
      </c>
      <c r="AC8" s="83" t="s">
        <v>217</v>
      </c>
      <c r="AD8" s="83" t="s">
        <v>279</v>
      </c>
      <c r="AE8" s="83" t="s">
        <v>217</v>
      </c>
      <c r="AF8" s="3"/>
    </row>
    <row r="9" spans="1:32" s="94" customFormat="1" ht="44.25" customHeight="1" x14ac:dyDescent="0.2">
      <c r="A9" s="118"/>
      <c r="B9" s="118"/>
      <c r="C9" s="118"/>
      <c r="D9" s="118"/>
      <c r="E9" s="83" t="s">
        <v>220</v>
      </c>
      <c r="F9" s="81" t="s">
        <v>225</v>
      </c>
      <c r="G9" s="81" t="s">
        <v>232</v>
      </c>
      <c r="H9" s="81" t="s">
        <v>242</v>
      </c>
      <c r="I9" s="81" t="s">
        <v>243</v>
      </c>
      <c r="J9" s="81" t="s">
        <v>250</v>
      </c>
      <c r="K9" s="83" t="s">
        <v>255</v>
      </c>
      <c r="L9" s="82" t="s">
        <v>267</v>
      </c>
      <c r="M9" s="81">
        <v>2</v>
      </c>
      <c r="N9" s="81">
        <v>2</v>
      </c>
      <c r="O9" s="81">
        <f t="shared" si="0"/>
        <v>4</v>
      </c>
      <c r="P9" s="81" t="str">
        <f t="shared" si="1"/>
        <v>Bajo (B)</v>
      </c>
      <c r="Q9" s="81">
        <v>10</v>
      </c>
      <c r="R9" s="81">
        <f t="shared" si="2"/>
        <v>40</v>
      </c>
      <c r="S9" s="81" t="str">
        <f t="shared" si="3"/>
        <v>III</v>
      </c>
      <c r="T9" s="81" t="str">
        <f t="shared" si="4"/>
        <v>Mejorable</v>
      </c>
      <c r="U9" s="118"/>
      <c r="V9" s="118"/>
      <c r="W9" s="118"/>
      <c r="X9" s="118"/>
      <c r="Y9" s="83" t="s">
        <v>268</v>
      </c>
      <c r="Z9" s="81" t="s">
        <v>276</v>
      </c>
      <c r="AA9" s="83" t="s">
        <v>215</v>
      </c>
      <c r="AB9" s="83" t="s">
        <v>216</v>
      </c>
      <c r="AC9" s="81" t="s">
        <v>274</v>
      </c>
      <c r="AD9" s="81" t="s">
        <v>275</v>
      </c>
      <c r="AE9" s="83" t="s">
        <v>217</v>
      </c>
      <c r="AF9" s="93"/>
    </row>
    <row r="10" spans="1:32" s="94" customFormat="1" ht="36.75" customHeight="1" x14ac:dyDescent="0.2">
      <c r="A10" s="118"/>
      <c r="B10" s="118"/>
      <c r="C10" s="118"/>
      <c r="D10" s="118"/>
      <c r="E10" s="83" t="s">
        <v>220</v>
      </c>
      <c r="F10" s="82" t="s">
        <v>226</v>
      </c>
      <c r="G10" s="82" t="s">
        <v>152</v>
      </c>
      <c r="H10" s="82" t="s">
        <v>236</v>
      </c>
      <c r="I10" s="81" t="s">
        <v>244</v>
      </c>
      <c r="J10" s="81" t="s">
        <v>250</v>
      </c>
      <c r="K10" s="83" t="s">
        <v>255</v>
      </c>
      <c r="L10" s="80" t="s">
        <v>261</v>
      </c>
      <c r="M10" s="81">
        <v>3</v>
      </c>
      <c r="N10" s="81">
        <v>2</v>
      </c>
      <c r="O10" s="81">
        <f t="shared" si="0"/>
        <v>6</v>
      </c>
      <c r="P10" s="81" t="str">
        <f t="shared" si="1"/>
        <v>Medio (M)</v>
      </c>
      <c r="Q10" s="81">
        <v>25</v>
      </c>
      <c r="R10" s="81">
        <f t="shared" si="2"/>
        <v>150</v>
      </c>
      <c r="S10" s="81" t="str">
        <f t="shared" si="3"/>
        <v>II</v>
      </c>
      <c r="T10" s="81" t="str">
        <f t="shared" si="4"/>
        <v>No Aceptable o Aceptable con control especifico</v>
      </c>
      <c r="U10" s="118"/>
      <c r="V10" s="118"/>
      <c r="W10" s="118"/>
      <c r="X10" s="118"/>
      <c r="Y10" s="81" t="s">
        <v>269</v>
      </c>
      <c r="Z10" s="81" t="s">
        <v>277</v>
      </c>
      <c r="AA10" s="83" t="s">
        <v>215</v>
      </c>
      <c r="AB10" s="83" t="s">
        <v>216</v>
      </c>
      <c r="AC10" s="83" t="s">
        <v>216</v>
      </c>
      <c r="AD10" s="81" t="s">
        <v>280</v>
      </c>
      <c r="AE10" s="83" t="s">
        <v>217</v>
      </c>
      <c r="AF10" s="93"/>
    </row>
    <row r="11" spans="1:32" s="94" customFormat="1" ht="36" customHeight="1" x14ac:dyDescent="0.2">
      <c r="A11" s="118"/>
      <c r="B11" s="118"/>
      <c r="C11" s="118"/>
      <c r="D11" s="118"/>
      <c r="E11" s="83" t="s">
        <v>278</v>
      </c>
      <c r="F11" s="83" t="s">
        <v>227</v>
      </c>
      <c r="G11" s="83" t="s">
        <v>233</v>
      </c>
      <c r="H11" s="83" t="s">
        <v>237</v>
      </c>
      <c r="I11" s="83" t="s">
        <v>245</v>
      </c>
      <c r="J11" s="83" t="s">
        <v>250</v>
      </c>
      <c r="K11" s="83" t="s">
        <v>215</v>
      </c>
      <c r="L11" s="82" t="s">
        <v>266</v>
      </c>
      <c r="M11" s="83">
        <v>3</v>
      </c>
      <c r="N11" s="83">
        <v>2</v>
      </c>
      <c r="O11" s="83">
        <f t="shared" si="0"/>
        <v>6</v>
      </c>
      <c r="P11" s="83" t="str">
        <f t="shared" si="1"/>
        <v>Medio (M)</v>
      </c>
      <c r="Q11" s="83">
        <v>25</v>
      </c>
      <c r="R11" s="83">
        <f t="shared" si="2"/>
        <v>150</v>
      </c>
      <c r="S11" s="83" t="str">
        <f t="shared" si="3"/>
        <v>II</v>
      </c>
      <c r="T11" s="83" t="str">
        <f t="shared" si="4"/>
        <v>No Aceptable o Aceptable con control especifico</v>
      </c>
      <c r="U11" s="118"/>
      <c r="V11" s="118"/>
      <c r="W11" s="118"/>
      <c r="X11" s="118"/>
      <c r="Y11" s="83" t="s">
        <v>272</v>
      </c>
      <c r="Z11" s="83" t="s">
        <v>281</v>
      </c>
      <c r="AA11" s="83" t="s">
        <v>215</v>
      </c>
      <c r="AB11" s="83" t="s">
        <v>216</v>
      </c>
      <c r="AC11" s="83" t="s">
        <v>216</v>
      </c>
      <c r="AD11" s="83" t="s">
        <v>282</v>
      </c>
      <c r="AE11" s="83" t="s">
        <v>217</v>
      </c>
      <c r="AF11" s="93"/>
    </row>
    <row r="12" spans="1:32" s="94" customFormat="1" ht="34.5" customHeight="1" x14ac:dyDescent="0.2">
      <c r="A12" s="118"/>
      <c r="B12" s="118"/>
      <c r="C12" s="118"/>
      <c r="D12" s="118"/>
      <c r="E12" s="83" t="s">
        <v>220</v>
      </c>
      <c r="F12" s="82" t="s">
        <v>228</v>
      </c>
      <c r="G12" s="82" t="s">
        <v>221</v>
      </c>
      <c r="H12" s="82" t="s">
        <v>238</v>
      </c>
      <c r="I12" s="81" t="s">
        <v>246</v>
      </c>
      <c r="J12" s="81" t="s">
        <v>250</v>
      </c>
      <c r="K12" s="81" t="s">
        <v>257</v>
      </c>
      <c r="L12" s="80" t="s">
        <v>262</v>
      </c>
      <c r="M12" s="81">
        <v>2</v>
      </c>
      <c r="N12" s="81">
        <v>3</v>
      </c>
      <c r="O12" s="81">
        <f t="shared" si="0"/>
        <v>6</v>
      </c>
      <c r="P12" s="81" t="str">
        <f t="shared" si="1"/>
        <v>Medio (M)</v>
      </c>
      <c r="Q12" s="81">
        <v>10</v>
      </c>
      <c r="R12" s="81">
        <f t="shared" si="2"/>
        <v>60</v>
      </c>
      <c r="S12" s="81" t="str">
        <f t="shared" si="3"/>
        <v>III</v>
      </c>
      <c r="T12" s="81" t="str">
        <f t="shared" si="4"/>
        <v>Mejorable</v>
      </c>
      <c r="U12" s="118"/>
      <c r="V12" s="118"/>
      <c r="W12" s="118"/>
      <c r="X12" s="118"/>
      <c r="Y12" s="81" t="s">
        <v>273</v>
      </c>
      <c r="Z12" s="81" t="s">
        <v>283</v>
      </c>
      <c r="AA12" s="81" t="s">
        <v>285</v>
      </c>
      <c r="AB12" s="83" t="s">
        <v>216</v>
      </c>
      <c r="AC12" s="81" t="s">
        <v>287</v>
      </c>
      <c r="AD12" s="81" t="s">
        <v>286</v>
      </c>
      <c r="AE12" s="83" t="s">
        <v>413</v>
      </c>
      <c r="AF12" s="93"/>
    </row>
    <row r="13" spans="1:32" s="94" customFormat="1" ht="36.75" customHeight="1" x14ac:dyDescent="0.2">
      <c r="A13" s="118"/>
      <c r="B13" s="118"/>
      <c r="C13" s="118"/>
      <c r="D13" s="118"/>
      <c r="E13" s="83" t="s">
        <v>220</v>
      </c>
      <c r="F13" s="82" t="s">
        <v>168</v>
      </c>
      <c r="G13" s="82" t="s">
        <v>234</v>
      </c>
      <c r="H13" s="82" t="s">
        <v>239</v>
      </c>
      <c r="I13" s="82" t="s">
        <v>247</v>
      </c>
      <c r="J13" s="82" t="s">
        <v>253</v>
      </c>
      <c r="K13" s="82" t="s">
        <v>258</v>
      </c>
      <c r="L13" s="80" t="s">
        <v>263</v>
      </c>
      <c r="M13" s="81">
        <v>3</v>
      </c>
      <c r="N13" s="81">
        <v>3</v>
      </c>
      <c r="O13" s="81">
        <f t="shared" si="0"/>
        <v>9</v>
      </c>
      <c r="P13" s="81" t="str">
        <f t="shared" si="1"/>
        <v>Medio (M)</v>
      </c>
      <c r="Q13" s="81">
        <v>25</v>
      </c>
      <c r="R13" s="81">
        <f t="shared" si="2"/>
        <v>225</v>
      </c>
      <c r="S13" s="81" t="str">
        <f t="shared" si="3"/>
        <v>II</v>
      </c>
      <c r="T13" s="81" t="str">
        <f t="shared" si="4"/>
        <v>No Aceptable o Aceptable con control especifico</v>
      </c>
      <c r="U13" s="118"/>
      <c r="V13" s="118"/>
      <c r="W13" s="118"/>
      <c r="X13" s="118"/>
      <c r="Y13" s="83" t="s">
        <v>270</v>
      </c>
      <c r="Z13" s="81" t="s">
        <v>289</v>
      </c>
      <c r="AA13" s="81" t="s">
        <v>290</v>
      </c>
      <c r="AB13" s="81" t="s">
        <v>291</v>
      </c>
      <c r="AC13" s="81" t="s">
        <v>293</v>
      </c>
      <c r="AD13" s="81" t="s">
        <v>292</v>
      </c>
      <c r="AE13" s="83" t="s">
        <v>217</v>
      </c>
    </row>
    <row r="14" spans="1:32" s="94" customFormat="1" ht="37.5" customHeight="1" x14ac:dyDescent="0.2">
      <c r="A14" s="118"/>
      <c r="B14" s="118"/>
      <c r="C14" s="118"/>
      <c r="D14" s="118"/>
      <c r="E14" s="83" t="s">
        <v>220</v>
      </c>
      <c r="F14" s="81" t="s">
        <v>230</v>
      </c>
      <c r="G14" s="82" t="s">
        <v>149</v>
      </c>
      <c r="H14" s="82" t="s">
        <v>240</v>
      </c>
      <c r="I14" s="82" t="s">
        <v>248</v>
      </c>
      <c r="J14" s="82" t="s">
        <v>254</v>
      </c>
      <c r="K14" s="82" t="s">
        <v>259</v>
      </c>
      <c r="L14" s="80" t="s">
        <v>264</v>
      </c>
      <c r="M14" s="83">
        <v>3</v>
      </c>
      <c r="N14" s="83">
        <v>3</v>
      </c>
      <c r="O14" s="83">
        <f t="shared" si="0"/>
        <v>9</v>
      </c>
      <c r="P14" s="83" t="str">
        <f t="shared" si="1"/>
        <v>Medio (M)</v>
      </c>
      <c r="Q14" s="83">
        <v>25</v>
      </c>
      <c r="R14" s="83">
        <f t="shared" si="2"/>
        <v>225</v>
      </c>
      <c r="S14" s="83" t="str">
        <f t="shared" si="3"/>
        <v>II</v>
      </c>
      <c r="T14" s="83" t="str">
        <f t="shared" si="4"/>
        <v>No Aceptable o Aceptable con control especifico</v>
      </c>
      <c r="U14" s="118"/>
      <c r="V14" s="118"/>
      <c r="W14" s="118"/>
      <c r="X14" s="118"/>
      <c r="Y14" s="83" t="s">
        <v>271</v>
      </c>
      <c r="Z14" s="83" t="s">
        <v>294</v>
      </c>
      <c r="AA14" s="83" t="s">
        <v>295</v>
      </c>
      <c r="AB14" s="83" t="s">
        <v>250</v>
      </c>
      <c r="AC14" s="83" t="s">
        <v>250</v>
      </c>
      <c r="AD14" s="83" t="s">
        <v>296</v>
      </c>
      <c r="AE14" s="83" t="s">
        <v>297</v>
      </c>
    </row>
    <row r="15" spans="1:32" s="94" customFormat="1" ht="39" customHeight="1" x14ac:dyDescent="0.2">
      <c r="A15" s="118"/>
      <c r="B15" s="118"/>
      <c r="C15" s="118"/>
      <c r="D15" s="118"/>
      <c r="E15" s="83" t="s">
        <v>220</v>
      </c>
      <c r="F15" s="82" t="s">
        <v>231</v>
      </c>
      <c r="G15" s="82" t="s">
        <v>235</v>
      </c>
      <c r="H15" s="82" t="s">
        <v>241</v>
      </c>
      <c r="I15" s="82" t="s">
        <v>249</v>
      </c>
      <c r="J15" s="82" t="s">
        <v>250</v>
      </c>
      <c r="K15" s="82" t="s">
        <v>260</v>
      </c>
      <c r="L15" s="80" t="s">
        <v>265</v>
      </c>
      <c r="M15" s="81">
        <v>2</v>
      </c>
      <c r="N15" s="81">
        <v>2</v>
      </c>
      <c r="O15" s="81">
        <f t="shared" si="0"/>
        <v>4</v>
      </c>
      <c r="P15" s="81" t="str">
        <f t="shared" si="1"/>
        <v>Bajo (B)</v>
      </c>
      <c r="Q15" s="81">
        <v>10</v>
      </c>
      <c r="R15" s="81">
        <f t="shared" si="2"/>
        <v>40</v>
      </c>
      <c r="S15" s="81" t="str">
        <f t="shared" si="3"/>
        <v>III</v>
      </c>
      <c r="T15" s="81" t="str">
        <f t="shared" si="4"/>
        <v>Mejorable</v>
      </c>
      <c r="U15" s="118"/>
      <c r="V15" s="118"/>
      <c r="W15" s="118"/>
      <c r="X15" s="118"/>
      <c r="Y15" s="81" t="s">
        <v>312</v>
      </c>
      <c r="Z15" s="81" t="s">
        <v>298</v>
      </c>
      <c r="AA15" s="81" t="s">
        <v>299</v>
      </c>
      <c r="AB15" s="83" t="s">
        <v>250</v>
      </c>
      <c r="AC15" s="83" t="s">
        <v>250</v>
      </c>
      <c r="AD15" s="81" t="s">
        <v>300</v>
      </c>
      <c r="AE15" s="83" t="s">
        <v>217</v>
      </c>
    </row>
    <row r="16" spans="1:32" s="94" customFormat="1" ht="33.75" customHeight="1" x14ac:dyDescent="0.2">
      <c r="A16" s="118" t="s">
        <v>314</v>
      </c>
      <c r="B16" s="118" t="s">
        <v>301</v>
      </c>
      <c r="C16" s="118" t="s">
        <v>302</v>
      </c>
      <c r="D16" s="118" t="s">
        <v>303</v>
      </c>
      <c r="E16" s="83" t="s">
        <v>220</v>
      </c>
      <c r="F16" s="83" t="s">
        <v>304</v>
      </c>
      <c r="G16" s="83" t="s">
        <v>221</v>
      </c>
      <c r="H16" s="81" t="s">
        <v>305</v>
      </c>
      <c r="I16" s="81" t="s">
        <v>306</v>
      </c>
      <c r="J16" s="83" t="s">
        <v>211</v>
      </c>
      <c r="K16" s="83" t="s">
        <v>212</v>
      </c>
      <c r="L16" s="81" t="s">
        <v>307</v>
      </c>
      <c r="M16" s="81">
        <v>2</v>
      </c>
      <c r="N16" s="83">
        <v>3</v>
      </c>
      <c r="O16" s="81">
        <f t="shared" si="0"/>
        <v>6</v>
      </c>
      <c r="P16" s="81" t="str">
        <f t="shared" si="1"/>
        <v>Medio (M)</v>
      </c>
      <c r="Q16" s="81">
        <v>10</v>
      </c>
      <c r="R16" s="81">
        <f t="shared" ref="R16:R17" si="6">+O16*Q16</f>
        <v>60</v>
      </c>
      <c r="S16" s="81" t="str">
        <f t="shared" ref="S16:S17" si="7">IF(R16&lt;=20,"IV",IF(R16&gt;=600,"I",IF(R16&gt;=150,"II",IF(R16&gt;=40,"III",IF(R16&gt;=20,"IV")*IF(R16&lt;=20,"IV")))))</f>
        <v>III</v>
      </c>
      <c r="T16" s="81" t="str">
        <f t="shared" ref="T16:T22" si="8">+IF(S16="I","No Aceptable",IF(S16="II","No Aceptable o Aceptable con control especifico",IF(S16="III","Mejorable",IF(S16="IV","Aceptable"))))</f>
        <v>Mejorable</v>
      </c>
      <c r="U16" s="119">
        <v>7</v>
      </c>
      <c r="V16" s="119">
        <v>0</v>
      </c>
      <c r="W16" s="119">
        <v>0</v>
      </c>
      <c r="X16" s="119">
        <v>7</v>
      </c>
      <c r="Y16" s="81" t="s">
        <v>308</v>
      </c>
      <c r="Z16" s="81" t="s">
        <v>223</v>
      </c>
      <c r="AA16" s="83" t="s">
        <v>215</v>
      </c>
      <c r="AB16" s="83" t="s">
        <v>216</v>
      </c>
      <c r="AC16" s="83" t="s">
        <v>309</v>
      </c>
      <c r="AD16" s="83" t="s">
        <v>310</v>
      </c>
      <c r="AE16" s="83" t="s">
        <v>217</v>
      </c>
    </row>
    <row r="17" spans="1:31" s="94" customFormat="1" ht="37.5" customHeight="1" x14ac:dyDescent="0.2">
      <c r="A17" s="118"/>
      <c r="B17" s="118"/>
      <c r="C17" s="118"/>
      <c r="D17" s="118"/>
      <c r="E17" s="83" t="s">
        <v>220</v>
      </c>
      <c r="F17" s="83" t="s">
        <v>311</v>
      </c>
      <c r="G17" s="83" t="s">
        <v>152</v>
      </c>
      <c r="H17" s="82" t="s">
        <v>236</v>
      </c>
      <c r="I17" s="81" t="s">
        <v>244</v>
      </c>
      <c r="J17" s="81" t="s">
        <v>250</v>
      </c>
      <c r="K17" s="83" t="s">
        <v>256</v>
      </c>
      <c r="L17" s="80" t="s">
        <v>261</v>
      </c>
      <c r="M17" s="83">
        <v>3</v>
      </c>
      <c r="N17" s="81">
        <v>2</v>
      </c>
      <c r="O17" s="83">
        <f t="shared" si="0"/>
        <v>6</v>
      </c>
      <c r="P17" s="83" t="str">
        <f t="shared" si="1"/>
        <v>Medio (M)</v>
      </c>
      <c r="Q17" s="83">
        <v>25</v>
      </c>
      <c r="R17" s="83">
        <f t="shared" si="6"/>
        <v>150</v>
      </c>
      <c r="S17" s="83" t="str">
        <f t="shared" si="7"/>
        <v>II</v>
      </c>
      <c r="T17" s="83" t="str">
        <f t="shared" si="8"/>
        <v>No Aceptable o Aceptable con control especifico</v>
      </c>
      <c r="U17" s="119"/>
      <c r="V17" s="119"/>
      <c r="W17" s="119"/>
      <c r="X17" s="119"/>
      <c r="Y17" s="81" t="s">
        <v>269</v>
      </c>
      <c r="Z17" s="81" t="s">
        <v>277</v>
      </c>
      <c r="AA17" s="83" t="s">
        <v>215</v>
      </c>
      <c r="AB17" s="83" t="s">
        <v>216</v>
      </c>
      <c r="AC17" s="83" t="s">
        <v>216</v>
      </c>
      <c r="AD17" s="81" t="s">
        <v>280</v>
      </c>
      <c r="AE17" s="83" t="s">
        <v>217</v>
      </c>
    </row>
    <row r="18" spans="1:31" s="94" customFormat="1" ht="51.75" customHeight="1" x14ac:dyDescent="0.2">
      <c r="A18" s="118"/>
      <c r="B18" s="118"/>
      <c r="C18" s="118"/>
      <c r="D18" s="118"/>
      <c r="E18" s="83" t="s">
        <v>278</v>
      </c>
      <c r="F18" s="83" t="s">
        <v>227</v>
      </c>
      <c r="G18" s="83" t="s">
        <v>233</v>
      </c>
      <c r="H18" s="83" t="s">
        <v>237</v>
      </c>
      <c r="I18" s="83" t="s">
        <v>245</v>
      </c>
      <c r="J18" s="83" t="s">
        <v>250</v>
      </c>
      <c r="K18" s="83" t="s">
        <v>215</v>
      </c>
      <c r="L18" s="82" t="s">
        <v>266</v>
      </c>
      <c r="M18" s="83">
        <v>3</v>
      </c>
      <c r="N18" s="81">
        <v>2</v>
      </c>
      <c r="O18" s="83">
        <v>9</v>
      </c>
      <c r="P18" s="83" t="str">
        <f t="shared" si="1"/>
        <v>Medio (M)</v>
      </c>
      <c r="Q18" s="83">
        <v>25</v>
      </c>
      <c r="R18" s="83">
        <f t="shared" ref="R18:R19" si="9">+O18*Q18</f>
        <v>225</v>
      </c>
      <c r="S18" s="83" t="str">
        <f t="shared" ref="S18:S19" si="10">IF(R18&lt;=20,"IV",IF(R18&gt;=600,"I",IF(R18&gt;=150,"II",IF(R18&gt;=40,"III",IF(R18&gt;=20,"IV")*IF(R18&lt;=20,"IV")))))</f>
        <v>II</v>
      </c>
      <c r="T18" s="83" t="str">
        <f t="shared" si="8"/>
        <v>No Aceptable o Aceptable con control especifico</v>
      </c>
      <c r="U18" s="119"/>
      <c r="V18" s="119"/>
      <c r="W18" s="119"/>
      <c r="X18" s="119"/>
      <c r="Y18" s="83" t="s">
        <v>272</v>
      </c>
      <c r="Z18" s="83" t="s">
        <v>281</v>
      </c>
      <c r="AA18" s="83" t="s">
        <v>215</v>
      </c>
      <c r="AB18" s="83" t="s">
        <v>216</v>
      </c>
      <c r="AC18" s="83" t="s">
        <v>216</v>
      </c>
      <c r="AD18" s="83" t="s">
        <v>282</v>
      </c>
      <c r="AE18" s="83" t="s">
        <v>217</v>
      </c>
    </row>
    <row r="19" spans="1:31" s="94" customFormat="1" ht="34.5" customHeight="1" x14ac:dyDescent="0.2">
      <c r="A19" s="118"/>
      <c r="B19" s="118"/>
      <c r="C19" s="118"/>
      <c r="D19" s="118"/>
      <c r="E19" s="83" t="s">
        <v>220</v>
      </c>
      <c r="F19" s="82" t="s">
        <v>228</v>
      </c>
      <c r="G19" s="82" t="s">
        <v>221</v>
      </c>
      <c r="H19" s="82" t="s">
        <v>238</v>
      </c>
      <c r="I19" s="81" t="s">
        <v>246</v>
      </c>
      <c r="J19" s="81" t="s">
        <v>252</v>
      </c>
      <c r="K19" s="81" t="s">
        <v>257</v>
      </c>
      <c r="L19" s="80" t="s">
        <v>262</v>
      </c>
      <c r="M19" s="81">
        <v>2</v>
      </c>
      <c r="N19" s="83">
        <v>2</v>
      </c>
      <c r="O19" s="81">
        <v>4</v>
      </c>
      <c r="P19" s="81" t="str">
        <f t="shared" si="1"/>
        <v>Bajo (B)</v>
      </c>
      <c r="Q19" s="81">
        <v>10</v>
      </c>
      <c r="R19" s="81">
        <f t="shared" si="9"/>
        <v>40</v>
      </c>
      <c r="S19" s="83" t="str">
        <f t="shared" si="10"/>
        <v>III</v>
      </c>
      <c r="T19" s="81" t="str">
        <f t="shared" si="8"/>
        <v>Mejorable</v>
      </c>
      <c r="U19" s="119"/>
      <c r="V19" s="119"/>
      <c r="W19" s="119"/>
      <c r="X19" s="119"/>
      <c r="Y19" s="81" t="s">
        <v>273</v>
      </c>
      <c r="Z19" s="81" t="s">
        <v>283</v>
      </c>
      <c r="AA19" s="81" t="s">
        <v>285</v>
      </c>
      <c r="AB19" s="81" t="s">
        <v>284</v>
      </c>
      <c r="AC19" s="81" t="s">
        <v>287</v>
      </c>
      <c r="AD19" s="81" t="s">
        <v>286</v>
      </c>
      <c r="AE19" s="83" t="s">
        <v>288</v>
      </c>
    </row>
    <row r="20" spans="1:31" s="94" customFormat="1" ht="36.75" customHeight="1" x14ac:dyDescent="0.2">
      <c r="A20" s="118"/>
      <c r="B20" s="118"/>
      <c r="C20" s="118"/>
      <c r="D20" s="118"/>
      <c r="E20" s="83" t="s">
        <v>220</v>
      </c>
      <c r="F20" s="82" t="s">
        <v>229</v>
      </c>
      <c r="G20" s="82" t="s">
        <v>234</v>
      </c>
      <c r="H20" s="82" t="s">
        <v>239</v>
      </c>
      <c r="I20" s="82" t="s">
        <v>247</v>
      </c>
      <c r="J20" s="82" t="s">
        <v>253</v>
      </c>
      <c r="K20" s="82" t="s">
        <v>258</v>
      </c>
      <c r="L20" s="80" t="s">
        <v>263</v>
      </c>
      <c r="M20" s="81">
        <v>3</v>
      </c>
      <c r="N20" s="81">
        <v>3</v>
      </c>
      <c r="O20" s="81">
        <v>9</v>
      </c>
      <c r="P20" s="83" t="str">
        <f t="shared" ref="P20:P26" si="11">+IF(O20&gt;=24,"Muy Alto (MA)",IF(O20&gt;=10,"Alto (A)",IF(O20&gt;=6,"Medio (M)",IF(O20&gt;=2,"Bajo (B)"))))</f>
        <v>Medio (M)</v>
      </c>
      <c r="Q20" s="83">
        <v>25</v>
      </c>
      <c r="R20" s="83">
        <f t="shared" ref="R20" si="12">+O20*Q20</f>
        <v>225</v>
      </c>
      <c r="S20" s="83" t="str">
        <f t="shared" ref="S20" si="13">IF(R20&lt;=20,"IV",IF(R20&gt;=600,"I",IF(R20&gt;=150,"II",IF(R20&gt;=40,"III",IF(R20&gt;=20,"IV")*IF(R20&lt;=20,"IV")))))</f>
        <v>II</v>
      </c>
      <c r="T20" s="83" t="str">
        <f t="shared" si="8"/>
        <v>No Aceptable o Aceptable con control especifico</v>
      </c>
      <c r="U20" s="119"/>
      <c r="V20" s="119"/>
      <c r="W20" s="119"/>
      <c r="X20" s="119"/>
      <c r="Y20" s="83" t="s">
        <v>270</v>
      </c>
      <c r="Z20" s="81" t="s">
        <v>289</v>
      </c>
      <c r="AA20" s="81" t="s">
        <v>290</v>
      </c>
      <c r="AB20" s="81" t="s">
        <v>291</v>
      </c>
      <c r="AC20" s="81" t="s">
        <v>293</v>
      </c>
      <c r="AD20" s="81" t="s">
        <v>292</v>
      </c>
      <c r="AE20" s="83" t="s">
        <v>217</v>
      </c>
    </row>
    <row r="21" spans="1:31" s="94" customFormat="1" ht="42" customHeight="1" x14ac:dyDescent="0.2">
      <c r="A21" s="118"/>
      <c r="B21" s="118"/>
      <c r="C21" s="118"/>
      <c r="D21" s="118"/>
      <c r="E21" s="83" t="s">
        <v>220</v>
      </c>
      <c r="F21" s="81" t="s">
        <v>230</v>
      </c>
      <c r="G21" s="82" t="s">
        <v>149</v>
      </c>
      <c r="H21" s="82" t="s">
        <v>240</v>
      </c>
      <c r="I21" s="82" t="s">
        <v>248</v>
      </c>
      <c r="J21" s="82" t="s">
        <v>254</v>
      </c>
      <c r="K21" s="82" t="s">
        <v>259</v>
      </c>
      <c r="L21" s="80" t="s">
        <v>264</v>
      </c>
      <c r="M21" s="81">
        <v>3</v>
      </c>
      <c r="N21" s="81">
        <v>3</v>
      </c>
      <c r="O21" s="81">
        <v>9</v>
      </c>
      <c r="P21" s="81" t="str">
        <f t="shared" si="11"/>
        <v>Medio (M)</v>
      </c>
      <c r="Q21" s="83">
        <v>25</v>
      </c>
      <c r="R21" s="83">
        <f t="shared" ref="R21:R27" si="14">+O21*Q21</f>
        <v>225</v>
      </c>
      <c r="S21" s="83" t="str">
        <f t="shared" ref="S21:S27" si="15">IF(R21&lt;=20,"IV",IF(R21&gt;=600,"I",IF(R21&gt;=150,"II",IF(R21&gt;=40,"III",IF(R21&gt;=20,"IV")*IF(R21&lt;=20,"IV")))))</f>
        <v>II</v>
      </c>
      <c r="T21" s="83" t="str">
        <f t="shared" si="8"/>
        <v>No Aceptable o Aceptable con control especifico</v>
      </c>
      <c r="U21" s="119"/>
      <c r="V21" s="119"/>
      <c r="W21" s="119"/>
      <c r="X21" s="119"/>
      <c r="Y21" s="83" t="s">
        <v>271</v>
      </c>
      <c r="Z21" s="83" t="s">
        <v>294</v>
      </c>
      <c r="AA21" s="83" t="s">
        <v>295</v>
      </c>
      <c r="AB21" s="83" t="s">
        <v>250</v>
      </c>
      <c r="AC21" s="83" t="s">
        <v>250</v>
      </c>
      <c r="AD21" s="83" t="s">
        <v>296</v>
      </c>
      <c r="AE21" s="83" t="s">
        <v>313</v>
      </c>
    </row>
    <row r="22" spans="1:31" s="94" customFormat="1" ht="39.75" customHeight="1" x14ac:dyDescent="0.2">
      <c r="A22" s="118"/>
      <c r="B22" s="118"/>
      <c r="C22" s="118"/>
      <c r="D22" s="118"/>
      <c r="E22" s="83" t="s">
        <v>220</v>
      </c>
      <c r="F22" s="82" t="s">
        <v>231</v>
      </c>
      <c r="G22" s="82" t="s">
        <v>235</v>
      </c>
      <c r="H22" s="82" t="s">
        <v>241</v>
      </c>
      <c r="I22" s="82" t="s">
        <v>249</v>
      </c>
      <c r="J22" s="82" t="s">
        <v>250</v>
      </c>
      <c r="K22" s="82" t="s">
        <v>260</v>
      </c>
      <c r="L22" s="80" t="s">
        <v>265</v>
      </c>
      <c r="M22" s="81">
        <v>2</v>
      </c>
      <c r="N22" s="83">
        <v>3</v>
      </c>
      <c r="O22" s="81">
        <v>4</v>
      </c>
      <c r="P22" s="81" t="str">
        <f t="shared" si="11"/>
        <v>Bajo (B)</v>
      </c>
      <c r="Q22" s="81">
        <v>10</v>
      </c>
      <c r="R22" s="81">
        <f t="shared" si="14"/>
        <v>40</v>
      </c>
      <c r="S22" s="83" t="str">
        <f t="shared" si="15"/>
        <v>III</v>
      </c>
      <c r="T22" s="81" t="str">
        <f t="shared" si="8"/>
        <v>Mejorable</v>
      </c>
      <c r="U22" s="119"/>
      <c r="V22" s="119"/>
      <c r="W22" s="119"/>
      <c r="X22" s="119"/>
      <c r="Y22" s="81" t="s">
        <v>312</v>
      </c>
      <c r="Z22" s="81" t="s">
        <v>298</v>
      </c>
      <c r="AA22" s="81" t="s">
        <v>299</v>
      </c>
      <c r="AB22" s="83" t="s">
        <v>250</v>
      </c>
      <c r="AC22" s="83" t="s">
        <v>250</v>
      </c>
      <c r="AD22" s="81" t="s">
        <v>300</v>
      </c>
      <c r="AE22" s="83" t="s">
        <v>217</v>
      </c>
    </row>
    <row r="23" spans="1:31" s="94" customFormat="1" ht="36.75" customHeight="1" x14ac:dyDescent="0.2">
      <c r="A23" s="118" t="s">
        <v>314</v>
      </c>
      <c r="B23" s="118" t="s">
        <v>315</v>
      </c>
      <c r="C23" s="118" t="s">
        <v>316</v>
      </c>
      <c r="D23" s="118" t="s">
        <v>317</v>
      </c>
      <c r="E23" s="83" t="s">
        <v>220</v>
      </c>
      <c r="F23" s="83" t="s">
        <v>318</v>
      </c>
      <c r="G23" s="83" t="s">
        <v>221</v>
      </c>
      <c r="H23" s="81" t="s">
        <v>319</v>
      </c>
      <c r="I23" s="81" t="s">
        <v>306</v>
      </c>
      <c r="J23" s="83" t="s">
        <v>211</v>
      </c>
      <c r="K23" s="83" t="s">
        <v>212</v>
      </c>
      <c r="L23" s="81" t="s">
        <v>307</v>
      </c>
      <c r="M23" s="81">
        <v>2</v>
      </c>
      <c r="N23" s="81">
        <v>2</v>
      </c>
      <c r="O23" s="81">
        <f t="shared" ref="O23:O24" si="16">+M23*N23</f>
        <v>4</v>
      </c>
      <c r="P23" s="81" t="str">
        <f t="shared" si="11"/>
        <v>Bajo (B)</v>
      </c>
      <c r="Q23" s="81">
        <v>10</v>
      </c>
      <c r="R23" s="81">
        <f t="shared" si="14"/>
        <v>40</v>
      </c>
      <c r="S23" s="81" t="str">
        <f t="shared" si="15"/>
        <v>III</v>
      </c>
      <c r="T23" s="81" t="str">
        <f t="shared" ref="T23:T29" si="17">+IF(S23="I","No Aceptable",IF(S23="II","No Aceptable o Aceptable con control especifico",IF(S23="III","Mejorable",IF(S23="IV","Aceptable"))))</f>
        <v>Mejorable</v>
      </c>
      <c r="U23" s="119">
        <v>11</v>
      </c>
      <c r="V23" s="119">
        <v>0</v>
      </c>
      <c r="W23" s="119">
        <v>0</v>
      </c>
      <c r="X23" s="119">
        <v>11</v>
      </c>
      <c r="Y23" s="81" t="s">
        <v>308</v>
      </c>
      <c r="Z23" s="81" t="s">
        <v>223</v>
      </c>
      <c r="AA23" s="83" t="s">
        <v>215</v>
      </c>
      <c r="AB23" s="83" t="s">
        <v>216</v>
      </c>
      <c r="AC23" s="83" t="s">
        <v>309</v>
      </c>
      <c r="AD23" s="83" t="s">
        <v>310</v>
      </c>
      <c r="AE23" s="83" t="s">
        <v>217</v>
      </c>
    </row>
    <row r="24" spans="1:31" s="94" customFormat="1" ht="31.5" customHeight="1" x14ac:dyDescent="0.2">
      <c r="A24" s="118"/>
      <c r="B24" s="118"/>
      <c r="C24" s="118"/>
      <c r="D24" s="118"/>
      <c r="E24" s="83" t="s">
        <v>220</v>
      </c>
      <c r="F24" s="83" t="s">
        <v>311</v>
      </c>
      <c r="G24" s="83" t="s">
        <v>152</v>
      </c>
      <c r="H24" s="82" t="s">
        <v>236</v>
      </c>
      <c r="I24" s="81" t="s">
        <v>244</v>
      </c>
      <c r="J24" s="81" t="s">
        <v>251</v>
      </c>
      <c r="K24" s="83" t="s">
        <v>256</v>
      </c>
      <c r="L24" s="80" t="s">
        <v>261</v>
      </c>
      <c r="M24" s="83">
        <v>3</v>
      </c>
      <c r="N24" s="83">
        <v>3</v>
      </c>
      <c r="O24" s="83">
        <f t="shared" si="16"/>
        <v>9</v>
      </c>
      <c r="P24" s="83" t="str">
        <f t="shared" si="11"/>
        <v>Medio (M)</v>
      </c>
      <c r="Q24" s="83">
        <v>25</v>
      </c>
      <c r="R24" s="83">
        <f t="shared" si="14"/>
        <v>225</v>
      </c>
      <c r="S24" s="83" t="str">
        <f t="shared" si="15"/>
        <v>II</v>
      </c>
      <c r="T24" s="83" t="str">
        <f t="shared" si="17"/>
        <v>No Aceptable o Aceptable con control especifico</v>
      </c>
      <c r="U24" s="119"/>
      <c r="V24" s="119"/>
      <c r="W24" s="119"/>
      <c r="X24" s="119"/>
      <c r="Y24" s="81" t="s">
        <v>269</v>
      </c>
      <c r="Z24" s="81" t="s">
        <v>277</v>
      </c>
      <c r="AA24" s="83" t="s">
        <v>215</v>
      </c>
      <c r="AB24" s="83" t="s">
        <v>216</v>
      </c>
      <c r="AC24" s="83" t="s">
        <v>216</v>
      </c>
      <c r="AD24" s="81" t="s">
        <v>280</v>
      </c>
      <c r="AE24" s="83" t="s">
        <v>217</v>
      </c>
    </row>
    <row r="25" spans="1:31" s="94" customFormat="1" ht="32.25" customHeight="1" x14ac:dyDescent="0.2">
      <c r="A25" s="118"/>
      <c r="B25" s="118"/>
      <c r="C25" s="118"/>
      <c r="D25" s="118"/>
      <c r="E25" s="83" t="s">
        <v>278</v>
      </c>
      <c r="F25" s="83" t="s">
        <v>227</v>
      </c>
      <c r="G25" s="83" t="s">
        <v>233</v>
      </c>
      <c r="H25" s="83" t="s">
        <v>237</v>
      </c>
      <c r="I25" s="83" t="s">
        <v>245</v>
      </c>
      <c r="J25" s="83" t="s">
        <v>250</v>
      </c>
      <c r="K25" s="83" t="s">
        <v>215</v>
      </c>
      <c r="L25" s="82" t="s">
        <v>266</v>
      </c>
      <c r="M25" s="83">
        <v>3</v>
      </c>
      <c r="N25" s="83">
        <v>3</v>
      </c>
      <c r="O25" s="83">
        <v>9</v>
      </c>
      <c r="P25" s="83" t="str">
        <f t="shared" si="11"/>
        <v>Medio (M)</v>
      </c>
      <c r="Q25" s="83">
        <v>25</v>
      </c>
      <c r="R25" s="83">
        <f t="shared" si="14"/>
        <v>225</v>
      </c>
      <c r="S25" s="83" t="str">
        <f t="shared" si="15"/>
        <v>II</v>
      </c>
      <c r="T25" s="83" t="str">
        <f t="shared" si="17"/>
        <v>No Aceptable o Aceptable con control especifico</v>
      </c>
      <c r="U25" s="119"/>
      <c r="V25" s="119"/>
      <c r="W25" s="119"/>
      <c r="X25" s="119"/>
      <c r="Y25" s="83" t="s">
        <v>272</v>
      </c>
      <c r="Z25" s="83" t="s">
        <v>281</v>
      </c>
      <c r="AA25" s="83" t="s">
        <v>215</v>
      </c>
      <c r="AB25" s="83" t="s">
        <v>216</v>
      </c>
      <c r="AC25" s="83" t="s">
        <v>216</v>
      </c>
      <c r="AD25" s="83" t="s">
        <v>217</v>
      </c>
      <c r="AE25" s="83" t="s">
        <v>217</v>
      </c>
    </row>
    <row r="26" spans="1:31" s="94" customFormat="1" ht="36.75" customHeight="1" x14ac:dyDescent="0.2">
      <c r="A26" s="118"/>
      <c r="B26" s="118"/>
      <c r="C26" s="118"/>
      <c r="D26" s="118"/>
      <c r="E26" s="83" t="s">
        <v>220</v>
      </c>
      <c r="F26" s="82" t="s">
        <v>228</v>
      </c>
      <c r="G26" s="82" t="s">
        <v>221</v>
      </c>
      <c r="H26" s="82" t="s">
        <v>238</v>
      </c>
      <c r="I26" s="81" t="s">
        <v>246</v>
      </c>
      <c r="J26" s="81" t="s">
        <v>252</v>
      </c>
      <c r="K26" s="81" t="s">
        <v>257</v>
      </c>
      <c r="L26" s="80" t="s">
        <v>262</v>
      </c>
      <c r="M26" s="81">
        <v>2</v>
      </c>
      <c r="N26" s="81">
        <v>2</v>
      </c>
      <c r="O26" s="81">
        <v>4</v>
      </c>
      <c r="P26" s="81" t="str">
        <f t="shared" si="11"/>
        <v>Bajo (B)</v>
      </c>
      <c r="Q26" s="81">
        <v>10</v>
      </c>
      <c r="R26" s="81">
        <f t="shared" si="14"/>
        <v>40</v>
      </c>
      <c r="S26" s="83" t="str">
        <f t="shared" si="15"/>
        <v>III</v>
      </c>
      <c r="T26" s="81" t="str">
        <f t="shared" si="17"/>
        <v>Mejorable</v>
      </c>
      <c r="U26" s="119"/>
      <c r="V26" s="119"/>
      <c r="W26" s="119"/>
      <c r="X26" s="119"/>
      <c r="Y26" s="81" t="s">
        <v>273</v>
      </c>
      <c r="Z26" s="81" t="s">
        <v>283</v>
      </c>
      <c r="AA26" s="81" t="s">
        <v>285</v>
      </c>
      <c r="AB26" s="81" t="s">
        <v>284</v>
      </c>
      <c r="AC26" s="83" t="s">
        <v>216</v>
      </c>
      <c r="AD26" s="81" t="s">
        <v>286</v>
      </c>
      <c r="AE26" s="83" t="s">
        <v>288</v>
      </c>
    </row>
    <row r="27" spans="1:31" s="94" customFormat="1" ht="34.5" customHeight="1" x14ac:dyDescent="0.2">
      <c r="A27" s="118"/>
      <c r="B27" s="118"/>
      <c r="C27" s="118"/>
      <c r="D27" s="118"/>
      <c r="E27" s="83" t="s">
        <v>220</v>
      </c>
      <c r="F27" s="82" t="s">
        <v>229</v>
      </c>
      <c r="G27" s="82" t="s">
        <v>234</v>
      </c>
      <c r="H27" s="82" t="s">
        <v>239</v>
      </c>
      <c r="I27" s="82" t="s">
        <v>247</v>
      </c>
      <c r="J27" s="82" t="s">
        <v>253</v>
      </c>
      <c r="K27" s="82" t="s">
        <v>258</v>
      </c>
      <c r="L27" s="80" t="s">
        <v>263</v>
      </c>
      <c r="M27" s="81">
        <v>3</v>
      </c>
      <c r="N27" s="81">
        <v>3</v>
      </c>
      <c r="O27" s="81">
        <v>9</v>
      </c>
      <c r="P27" s="83" t="str">
        <f t="shared" ref="P27:P32" si="18">+IF(O27&gt;=24,"Muy Alto (MA)",IF(O27&gt;=10,"Alto (A)",IF(O27&gt;=6,"Medio (M)",IF(O27&gt;=2,"Bajo (B)"))))</f>
        <v>Medio (M)</v>
      </c>
      <c r="Q27" s="83">
        <v>25</v>
      </c>
      <c r="R27" s="83">
        <f t="shared" si="14"/>
        <v>225</v>
      </c>
      <c r="S27" s="83" t="str">
        <f t="shared" si="15"/>
        <v>II</v>
      </c>
      <c r="T27" s="83" t="str">
        <f t="shared" si="17"/>
        <v>No Aceptable o Aceptable con control especifico</v>
      </c>
      <c r="U27" s="119"/>
      <c r="V27" s="119"/>
      <c r="W27" s="119"/>
      <c r="X27" s="119"/>
      <c r="Y27" s="83" t="s">
        <v>270</v>
      </c>
      <c r="Z27" s="81" t="s">
        <v>289</v>
      </c>
      <c r="AA27" s="81" t="s">
        <v>290</v>
      </c>
      <c r="AB27" s="81" t="s">
        <v>291</v>
      </c>
      <c r="AC27" s="81" t="s">
        <v>293</v>
      </c>
      <c r="AD27" s="81" t="s">
        <v>292</v>
      </c>
      <c r="AE27" s="83" t="s">
        <v>217</v>
      </c>
    </row>
    <row r="28" spans="1:31" s="94" customFormat="1" ht="37.5" customHeight="1" x14ac:dyDescent="0.2">
      <c r="A28" s="118"/>
      <c r="B28" s="118"/>
      <c r="C28" s="118"/>
      <c r="D28" s="118"/>
      <c r="E28" s="83" t="s">
        <v>220</v>
      </c>
      <c r="F28" s="81" t="s">
        <v>230</v>
      </c>
      <c r="G28" s="82" t="s">
        <v>149</v>
      </c>
      <c r="H28" s="82" t="s">
        <v>240</v>
      </c>
      <c r="I28" s="82" t="s">
        <v>248</v>
      </c>
      <c r="J28" s="82" t="s">
        <v>254</v>
      </c>
      <c r="K28" s="82" t="s">
        <v>259</v>
      </c>
      <c r="L28" s="80" t="s">
        <v>264</v>
      </c>
      <c r="M28" s="81">
        <v>3</v>
      </c>
      <c r="N28" s="81">
        <v>3</v>
      </c>
      <c r="O28" s="81">
        <v>9</v>
      </c>
      <c r="P28" s="81" t="str">
        <f t="shared" si="18"/>
        <v>Medio (M)</v>
      </c>
      <c r="Q28" s="83">
        <v>25</v>
      </c>
      <c r="R28" s="83">
        <f t="shared" ref="R28:R32" si="19">+O28*Q28</f>
        <v>225</v>
      </c>
      <c r="S28" s="83" t="str">
        <f t="shared" ref="S28:S32" si="20">IF(R28&lt;=20,"IV",IF(R28&gt;=600,"I",IF(R28&gt;=150,"II",IF(R28&gt;=40,"III",IF(R28&gt;=20,"IV")*IF(R28&lt;=20,"IV")))))</f>
        <v>II</v>
      </c>
      <c r="T28" s="83" t="str">
        <f t="shared" si="17"/>
        <v>No Aceptable o Aceptable con control especifico</v>
      </c>
      <c r="U28" s="119"/>
      <c r="V28" s="119"/>
      <c r="W28" s="119"/>
      <c r="X28" s="119"/>
      <c r="Y28" s="83" t="s">
        <v>271</v>
      </c>
      <c r="Z28" s="83" t="s">
        <v>294</v>
      </c>
      <c r="AA28" s="83" t="s">
        <v>295</v>
      </c>
      <c r="AB28" s="83" t="s">
        <v>250</v>
      </c>
      <c r="AC28" s="83" t="s">
        <v>250</v>
      </c>
      <c r="AD28" s="83" t="s">
        <v>296</v>
      </c>
      <c r="AE28" s="83" t="s">
        <v>313</v>
      </c>
    </row>
    <row r="29" spans="1:31" s="94" customFormat="1" ht="44.25" customHeight="1" x14ac:dyDescent="0.2">
      <c r="A29" s="118"/>
      <c r="B29" s="118"/>
      <c r="C29" s="118"/>
      <c r="D29" s="118"/>
      <c r="E29" s="83" t="s">
        <v>220</v>
      </c>
      <c r="F29" s="82" t="s">
        <v>231</v>
      </c>
      <c r="G29" s="82" t="s">
        <v>235</v>
      </c>
      <c r="H29" s="82" t="s">
        <v>241</v>
      </c>
      <c r="I29" s="82" t="s">
        <v>249</v>
      </c>
      <c r="J29" s="82" t="s">
        <v>250</v>
      </c>
      <c r="K29" s="82" t="s">
        <v>260</v>
      </c>
      <c r="L29" s="80" t="s">
        <v>265</v>
      </c>
      <c r="M29" s="81">
        <v>2</v>
      </c>
      <c r="N29" s="81">
        <v>2</v>
      </c>
      <c r="O29" s="81">
        <v>4</v>
      </c>
      <c r="P29" s="81" t="str">
        <f t="shared" si="18"/>
        <v>Bajo (B)</v>
      </c>
      <c r="Q29" s="81">
        <v>10</v>
      </c>
      <c r="R29" s="81">
        <f t="shared" si="19"/>
        <v>40</v>
      </c>
      <c r="S29" s="83" t="str">
        <f t="shared" si="20"/>
        <v>III</v>
      </c>
      <c r="T29" s="81" t="str">
        <f t="shared" si="17"/>
        <v>Mejorable</v>
      </c>
      <c r="U29" s="119"/>
      <c r="V29" s="119"/>
      <c r="W29" s="119"/>
      <c r="X29" s="119"/>
      <c r="Y29" s="81" t="s">
        <v>312</v>
      </c>
      <c r="Z29" s="81" t="s">
        <v>298</v>
      </c>
      <c r="AA29" s="81" t="s">
        <v>299</v>
      </c>
      <c r="AB29" s="83" t="s">
        <v>250</v>
      </c>
      <c r="AC29" s="83" t="s">
        <v>250</v>
      </c>
      <c r="AD29" s="81" t="s">
        <v>300</v>
      </c>
      <c r="AE29" s="83" t="s">
        <v>217</v>
      </c>
    </row>
    <row r="30" spans="1:31" s="94" customFormat="1" ht="36.75" customHeight="1" x14ac:dyDescent="0.2">
      <c r="A30" s="118" t="s">
        <v>314</v>
      </c>
      <c r="B30" s="120" t="s">
        <v>320</v>
      </c>
      <c r="C30" s="118" t="s">
        <v>321</v>
      </c>
      <c r="D30" s="118" t="s">
        <v>322</v>
      </c>
      <c r="E30" s="88" t="s">
        <v>323</v>
      </c>
      <c r="F30" s="83" t="s">
        <v>208</v>
      </c>
      <c r="G30" s="83" t="s">
        <v>221</v>
      </c>
      <c r="H30" s="81" t="s">
        <v>319</v>
      </c>
      <c r="I30" s="81" t="s">
        <v>306</v>
      </c>
      <c r="J30" s="83" t="s">
        <v>211</v>
      </c>
      <c r="K30" s="83" t="s">
        <v>212</v>
      </c>
      <c r="L30" s="81" t="s">
        <v>307</v>
      </c>
      <c r="M30" s="81">
        <v>2</v>
      </c>
      <c r="N30" s="81">
        <v>2</v>
      </c>
      <c r="O30" s="81">
        <f t="shared" ref="O30:O32" si="21">+M30*N30</f>
        <v>4</v>
      </c>
      <c r="P30" s="81" t="str">
        <f t="shared" si="18"/>
        <v>Bajo (B)</v>
      </c>
      <c r="Q30" s="81">
        <v>10</v>
      </c>
      <c r="R30" s="81">
        <f t="shared" si="19"/>
        <v>40</v>
      </c>
      <c r="S30" s="81" t="str">
        <f t="shared" si="20"/>
        <v>III</v>
      </c>
      <c r="T30" s="81" t="str">
        <f t="shared" ref="T30:T32" si="22">+IF(S30="I","No Aceptable",IF(S30="II","No Aceptable o Aceptable con control especifico",IF(S30="III","Mejorable",IF(S30="IV","Aceptable"))))</f>
        <v>Mejorable</v>
      </c>
      <c r="U30" s="113">
        <v>10</v>
      </c>
      <c r="V30" s="113">
        <v>0</v>
      </c>
      <c r="W30" s="113">
        <v>0</v>
      </c>
      <c r="X30" s="113">
        <v>10</v>
      </c>
      <c r="Y30" s="83" t="s">
        <v>324</v>
      </c>
      <c r="Z30" s="83" t="s">
        <v>223</v>
      </c>
      <c r="AA30" s="83" t="s">
        <v>215</v>
      </c>
      <c r="AB30" s="83" t="s">
        <v>216</v>
      </c>
      <c r="AC30" s="83" t="s">
        <v>224</v>
      </c>
      <c r="AD30" s="83" t="s">
        <v>279</v>
      </c>
      <c r="AE30" s="83" t="s">
        <v>217</v>
      </c>
    </row>
    <row r="31" spans="1:31" s="94" customFormat="1" ht="39" customHeight="1" x14ac:dyDescent="0.2">
      <c r="A31" s="118"/>
      <c r="B31" s="120"/>
      <c r="C31" s="118"/>
      <c r="D31" s="118"/>
      <c r="E31" s="83" t="s">
        <v>220</v>
      </c>
      <c r="F31" s="83" t="s">
        <v>311</v>
      </c>
      <c r="G31" s="83" t="s">
        <v>152</v>
      </c>
      <c r="H31" s="82" t="s">
        <v>236</v>
      </c>
      <c r="I31" s="81" t="s">
        <v>244</v>
      </c>
      <c r="J31" s="81" t="s">
        <v>251</v>
      </c>
      <c r="K31" s="83" t="s">
        <v>256</v>
      </c>
      <c r="L31" s="80" t="s">
        <v>261</v>
      </c>
      <c r="M31" s="83">
        <v>3</v>
      </c>
      <c r="N31" s="83">
        <v>3</v>
      </c>
      <c r="O31" s="83">
        <f t="shared" si="21"/>
        <v>9</v>
      </c>
      <c r="P31" s="83" t="str">
        <f t="shared" si="18"/>
        <v>Medio (M)</v>
      </c>
      <c r="Q31" s="83">
        <v>25</v>
      </c>
      <c r="R31" s="83">
        <f t="shared" si="19"/>
        <v>225</v>
      </c>
      <c r="S31" s="83" t="str">
        <f t="shared" si="20"/>
        <v>II</v>
      </c>
      <c r="T31" s="83" t="str">
        <f t="shared" si="22"/>
        <v>No Aceptable o Aceptable con control especifico</v>
      </c>
      <c r="U31" s="114"/>
      <c r="V31" s="114"/>
      <c r="W31" s="114"/>
      <c r="X31" s="114"/>
      <c r="Y31" s="81" t="s">
        <v>269</v>
      </c>
      <c r="Z31" s="81" t="s">
        <v>277</v>
      </c>
      <c r="AA31" s="83" t="s">
        <v>215</v>
      </c>
      <c r="AB31" s="83" t="s">
        <v>216</v>
      </c>
      <c r="AC31" s="83" t="s">
        <v>216</v>
      </c>
      <c r="AD31" s="81" t="s">
        <v>280</v>
      </c>
      <c r="AE31" s="83" t="s">
        <v>217</v>
      </c>
    </row>
    <row r="32" spans="1:31" s="94" customFormat="1" ht="34.5" customHeight="1" x14ac:dyDescent="0.2">
      <c r="A32" s="118"/>
      <c r="B32" s="120"/>
      <c r="C32" s="118"/>
      <c r="D32" s="118"/>
      <c r="E32" s="83" t="s">
        <v>220</v>
      </c>
      <c r="F32" s="83" t="s">
        <v>227</v>
      </c>
      <c r="G32" s="83" t="s">
        <v>233</v>
      </c>
      <c r="H32" s="83" t="s">
        <v>237</v>
      </c>
      <c r="I32" s="83" t="s">
        <v>245</v>
      </c>
      <c r="J32" s="83" t="s">
        <v>250</v>
      </c>
      <c r="K32" s="83" t="s">
        <v>215</v>
      </c>
      <c r="L32" s="82" t="s">
        <v>266</v>
      </c>
      <c r="M32" s="82">
        <v>6</v>
      </c>
      <c r="N32" s="82">
        <v>3</v>
      </c>
      <c r="O32" s="82">
        <f t="shared" si="21"/>
        <v>18</v>
      </c>
      <c r="P32" s="82" t="str">
        <f t="shared" si="18"/>
        <v>Alto (A)</v>
      </c>
      <c r="Q32" s="82">
        <v>25</v>
      </c>
      <c r="R32" s="82">
        <f t="shared" si="19"/>
        <v>450</v>
      </c>
      <c r="S32" s="82" t="str">
        <f t="shared" si="20"/>
        <v>II</v>
      </c>
      <c r="T32" s="82" t="str">
        <f t="shared" si="22"/>
        <v>No Aceptable o Aceptable con control especifico</v>
      </c>
      <c r="U32" s="114"/>
      <c r="V32" s="114"/>
      <c r="W32" s="114"/>
      <c r="X32" s="114"/>
      <c r="Y32" s="83" t="s">
        <v>272</v>
      </c>
      <c r="Z32" s="83" t="s">
        <v>281</v>
      </c>
      <c r="AA32" s="83" t="s">
        <v>215</v>
      </c>
      <c r="AB32" s="83" t="s">
        <v>216</v>
      </c>
      <c r="AC32" s="83" t="s">
        <v>216</v>
      </c>
      <c r="AD32" s="83" t="s">
        <v>282</v>
      </c>
      <c r="AE32" s="83" t="s">
        <v>217</v>
      </c>
    </row>
    <row r="33" spans="1:32" s="94" customFormat="1" ht="41.25" customHeight="1" x14ac:dyDescent="0.2">
      <c r="A33" s="118"/>
      <c r="B33" s="120"/>
      <c r="C33" s="118"/>
      <c r="D33" s="118"/>
      <c r="E33" s="83" t="s">
        <v>220</v>
      </c>
      <c r="F33" s="81" t="s">
        <v>342</v>
      </c>
      <c r="G33" s="82" t="s">
        <v>149</v>
      </c>
      <c r="H33" s="82" t="s">
        <v>325</v>
      </c>
      <c r="I33" s="82" t="s">
        <v>326</v>
      </c>
      <c r="J33" s="82" t="s">
        <v>327</v>
      </c>
      <c r="K33" s="82" t="s">
        <v>328</v>
      </c>
      <c r="L33" s="80" t="s">
        <v>329</v>
      </c>
      <c r="M33" s="81">
        <v>6</v>
      </c>
      <c r="N33" s="82">
        <v>3</v>
      </c>
      <c r="O33" s="82">
        <f t="shared" ref="O33" si="23">+M33*N33</f>
        <v>18</v>
      </c>
      <c r="P33" s="82" t="str">
        <f t="shared" ref="P33:P53" si="24">+IF(O33&gt;=24,"Muy Alto (MA)",IF(O33&gt;=10,"Alto (A)",IF(O33&gt;=6,"Medio (M)",IF(O33&gt;=2,"Bajo (B)"))))</f>
        <v>Alto (A)</v>
      </c>
      <c r="Q33" s="82">
        <v>25</v>
      </c>
      <c r="R33" s="82">
        <f t="shared" ref="R33:R34" si="25">+O33*Q33</f>
        <v>450</v>
      </c>
      <c r="S33" s="82" t="str">
        <f t="shared" ref="S33:S51" si="26">IF(R33&lt;=20,"IV",IF(R33&gt;=600,"I",IF(R33&gt;=150,"II",IF(R33&gt;=40,"III",IF(R33&gt;=20,"IV")*IF(R33&lt;=20,"IV")))))</f>
        <v>II</v>
      </c>
      <c r="T33" s="82" t="str">
        <f t="shared" ref="T33:T34" si="27">+IF(S33="I","No Aceptable",IF(S33="II","No Aceptable o Aceptable con control especifico",IF(S33="III","Mejorable",IF(S33="IV","Aceptable"))))</f>
        <v>No Aceptable o Aceptable con control especifico</v>
      </c>
      <c r="U33" s="114"/>
      <c r="V33" s="114"/>
      <c r="W33" s="114"/>
      <c r="X33" s="114"/>
      <c r="Y33" s="83" t="s">
        <v>330</v>
      </c>
      <c r="Z33" s="83" t="s">
        <v>331</v>
      </c>
      <c r="AA33" s="83" t="s">
        <v>215</v>
      </c>
      <c r="AB33" s="83" t="s">
        <v>216</v>
      </c>
      <c r="AC33" s="83" t="s">
        <v>216</v>
      </c>
      <c r="AD33" s="83" t="s">
        <v>332</v>
      </c>
      <c r="AE33" s="83" t="s">
        <v>333</v>
      </c>
    </row>
    <row r="34" spans="1:32" s="94" customFormat="1" ht="48.75" customHeight="1" x14ac:dyDescent="0.2">
      <c r="A34" s="118"/>
      <c r="B34" s="120"/>
      <c r="C34" s="118"/>
      <c r="D34" s="118"/>
      <c r="E34" s="83" t="s">
        <v>220</v>
      </c>
      <c r="F34" s="81" t="s">
        <v>230</v>
      </c>
      <c r="G34" s="82" t="s">
        <v>149</v>
      </c>
      <c r="H34" s="82" t="s">
        <v>240</v>
      </c>
      <c r="I34" s="82" t="s">
        <v>248</v>
      </c>
      <c r="J34" s="82" t="s">
        <v>254</v>
      </c>
      <c r="K34" s="82" t="s">
        <v>259</v>
      </c>
      <c r="L34" s="80" t="s">
        <v>264</v>
      </c>
      <c r="M34" s="81">
        <v>3</v>
      </c>
      <c r="N34" s="81">
        <v>3</v>
      </c>
      <c r="O34" s="81">
        <v>9</v>
      </c>
      <c r="P34" s="81" t="str">
        <f t="shared" si="24"/>
        <v>Medio (M)</v>
      </c>
      <c r="Q34" s="83">
        <v>25</v>
      </c>
      <c r="R34" s="83">
        <f t="shared" si="25"/>
        <v>225</v>
      </c>
      <c r="S34" s="83" t="str">
        <f t="shared" si="26"/>
        <v>II</v>
      </c>
      <c r="T34" s="83" t="str">
        <f t="shared" si="27"/>
        <v>No Aceptable o Aceptable con control especifico</v>
      </c>
      <c r="U34" s="114"/>
      <c r="V34" s="114"/>
      <c r="W34" s="114"/>
      <c r="X34" s="114"/>
      <c r="Y34" s="83" t="s">
        <v>271</v>
      </c>
      <c r="Z34" s="83" t="s">
        <v>294</v>
      </c>
      <c r="AA34" s="83" t="s">
        <v>295</v>
      </c>
      <c r="AB34" s="83" t="s">
        <v>250</v>
      </c>
      <c r="AC34" s="83" t="s">
        <v>250</v>
      </c>
      <c r="AD34" s="83" t="s">
        <v>296</v>
      </c>
      <c r="AE34" s="83" t="s">
        <v>313</v>
      </c>
    </row>
    <row r="35" spans="1:32" s="94" customFormat="1" ht="37.5" customHeight="1" x14ac:dyDescent="0.2">
      <c r="A35" s="118"/>
      <c r="B35" s="120"/>
      <c r="C35" s="118"/>
      <c r="D35" s="118"/>
      <c r="E35" s="83" t="s">
        <v>220</v>
      </c>
      <c r="F35" s="82" t="s">
        <v>231</v>
      </c>
      <c r="G35" s="83" t="s">
        <v>221</v>
      </c>
      <c r="H35" s="82" t="s">
        <v>241</v>
      </c>
      <c r="I35" s="82" t="s">
        <v>249</v>
      </c>
      <c r="J35" s="82" t="s">
        <v>250</v>
      </c>
      <c r="K35" s="82" t="s">
        <v>260</v>
      </c>
      <c r="L35" s="80" t="s">
        <v>265</v>
      </c>
      <c r="M35" s="81">
        <v>2</v>
      </c>
      <c r="N35" s="81">
        <v>2</v>
      </c>
      <c r="O35" s="81">
        <v>4</v>
      </c>
      <c r="P35" s="81" t="str">
        <f t="shared" ref="P35" si="28">+IF(O35&gt;=24,"Muy Alto (MA)",IF(O35&gt;=10,"Alto (A)",IF(O35&gt;=6,"Medio (M)",IF(O35&gt;=2,"Bajo (B)"))))</f>
        <v>Bajo (B)</v>
      </c>
      <c r="Q35" s="81">
        <v>10</v>
      </c>
      <c r="R35" s="81">
        <f t="shared" ref="R35" si="29">+O35*Q35</f>
        <v>40</v>
      </c>
      <c r="S35" s="83" t="str">
        <f t="shared" ref="S35" si="30">IF(R35&lt;=20,"IV",IF(R35&gt;=600,"I",IF(R35&gt;=150,"II",IF(R35&gt;=40,"III",IF(R35&gt;=20,"IV")*IF(R35&lt;=20,"IV")))))</f>
        <v>III</v>
      </c>
      <c r="T35" s="81" t="str">
        <f t="shared" ref="T35" si="31">+IF(S35="I","No Aceptable",IF(S35="II","No Aceptable o Aceptable con control especifico",IF(S35="III","Mejorable",IF(S35="IV","Aceptable"))))</f>
        <v>Mejorable</v>
      </c>
      <c r="U35" s="114"/>
      <c r="V35" s="114"/>
      <c r="W35" s="114"/>
      <c r="X35" s="114"/>
      <c r="Y35" s="81" t="s">
        <v>312</v>
      </c>
      <c r="Z35" s="81" t="s">
        <v>298</v>
      </c>
      <c r="AA35" s="81" t="s">
        <v>299</v>
      </c>
      <c r="AB35" s="83" t="s">
        <v>250</v>
      </c>
      <c r="AC35" s="83" t="s">
        <v>250</v>
      </c>
      <c r="AD35" s="81" t="s">
        <v>300</v>
      </c>
      <c r="AE35" s="83" t="s">
        <v>217</v>
      </c>
    </row>
    <row r="36" spans="1:32" s="90" customFormat="1" ht="39.75" customHeight="1" x14ac:dyDescent="0.2">
      <c r="A36" s="118"/>
      <c r="B36" s="120"/>
      <c r="C36" s="118"/>
      <c r="D36" s="118"/>
      <c r="E36" s="83" t="s">
        <v>220</v>
      </c>
      <c r="F36" s="83" t="s">
        <v>227</v>
      </c>
      <c r="G36" s="83" t="s">
        <v>334</v>
      </c>
      <c r="H36" s="83" t="s">
        <v>335</v>
      </c>
      <c r="I36" s="83" t="s">
        <v>249</v>
      </c>
      <c r="J36" s="83" t="s">
        <v>336</v>
      </c>
      <c r="K36" s="83" t="s">
        <v>337</v>
      </c>
      <c r="L36" s="83" t="s">
        <v>338</v>
      </c>
      <c r="M36" s="88">
        <v>10</v>
      </c>
      <c r="N36" s="88">
        <v>4</v>
      </c>
      <c r="O36" s="88">
        <v>40</v>
      </c>
      <c r="P36" s="82" t="str">
        <f t="shared" si="24"/>
        <v>Muy Alto (MA)</v>
      </c>
      <c r="Q36" s="88">
        <v>100</v>
      </c>
      <c r="R36" s="88">
        <v>100</v>
      </c>
      <c r="S36" s="83" t="str">
        <f t="shared" si="26"/>
        <v>III</v>
      </c>
      <c r="T36" s="89" t="s">
        <v>131</v>
      </c>
      <c r="U36" s="115"/>
      <c r="V36" s="115"/>
      <c r="W36" s="115"/>
      <c r="X36" s="115"/>
      <c r="Y36" s="83" t="s">
        <v>272</v>
      </c>
      <c r="Z36" s="89" t="s">
        <v>339</v>
      </c>
      <c r="AA36" s="83" t="s">
        <v>215</v>
      </c>
      <c r="AB36" s="83" t="s">
        <v>216</v>
      </c>
      <c r="AC36" s="83" t="s">
        <v>216</v>
      </c>
      <c r="AD36" s="83" t="s">
        <v>217</v>
      </c>
      <c r="AE36" s="83" t="s">
        <v>341</v>
      </c>
    </row>
    <row r="37" spans="1:32" s="90" customFormat="1" ht="46.5" customHeight="1" x14ac:dyDescent="0.2">
      <c r="A37" s="118" t="s">
        <v>314</v>
      </c>
      <c r="B37" s="120" t="s">
        <v>344</v>
      </c>
      <c r="C37" s="118" t="s">
        <v>343</v>
      </c>
      <c r="D37" s="118" t="s">
        <v>345</v>
      </c>
      <c r="E37" s="83" t="s">
        <v>220</v>
      </c>
      <c r="F37" s="83" t="s">
        <v>208</v>
      </c>
      <c r="G37" s="83" t="s">
        <v>209</v>
      </c>
      <c r="H37" s="80" t="s">
        <v>222</v>
      </c>
      <c r="I37" s="83" t="s">
        <v>210</v>
      </c>
      <c r="J37" s="83" t="s">
        <v>211</v>
      </c>
      <c r="K37" s="83" t="s">
        <v>212</v>
      </c>
      <c r="L37" s="83" t="s">
        <v>213</v>
      </c>
      <c r="M37" s="83">
        <v>2</v>
      </c>
      <c r="N37" s="83">
        <v>2</v>
      </c>
      <c r="O37" s="83">
        <f t="shared" ref="O37:O46" si="32">+M37*N37</f>
        <v>4</v>
      </c>
      <c r="P37" s="83" t="str">
        <f t="shared" si="24"/>
        <v>Bajo (B)</v>
      </c>
      <c r="Q37" s="81">
        <v>10</v>
      </c>
      <c r="R37" s="83">
        <f t="shared" ref="R37:R51" si="33">+O37*Q37</f>
        <v>40</v>
      </c>
      <c r="S37" s="83" t="str">
        <f t="shared" si="26"/>
        <v>III</v>
      </c>
      <c r="T37" s="83" t="str">
        <f t="shared" ref="T37:T51" si="34">+IF(S37="I","No Aceptable",IF(S37="II","No Aceptable o Aceptable con control especifico",IF(S37="III","Mejorable",IF(S37="IV","Aceptable"))))</f>
        <v>Mejorable</v>
      </c>
      <c r="U37" s="120">
        <v>4</v>
      </c>
      <c r="V37" s="120">
        <v>1</v>
      </c>
      <c r="W37" s="120">
        <v>0</v>
      </c>
      <c r="X37" s="120">
        <v>5</v>
      </c>
      <c r="Y37" s="83" t="s">
        <v>214</v>
      </c>
      <c r="Z37" s="83" t="s">
        <v>223</v>
      </c>
      <c r="AA37" s="83" t="s">
        <v>215</v>
      </c>
      <c r="AB37" s="83" t="s">
        <v>216</v>
      </c>
      <c r="AC37" s="83" t="s">
        <v>224</v>
      </c>
      <c r="AD37" s="83" t="s">
        <v>279</v>
      </c>
      <c r="AE37" s="83" t="s">
        <v>217</v>
      </c>
    </row>
    <row r="38" spans="1:32" s="90" customFormat="1" ht="36.75" customHeight="1" x14ac:dyDescent="0.2">
      <c r="A38" s="118"/>
      <c r="B38" s="120"/>
      <c r="C38" s="118"/>
      <c r="D38" s="118"/>
      <c r="E38" s="83" t="s">
        <v>220</v>
      </c>
      <c r="F38" s="81" t="s">
        <v>225</v>
      </c>
      <c r="G38" s="81" t="s">
        <v>232</v>
      </c>
      <c r="H38" s="81" t="s">
        <v>242</v>
      </c>
      <c r="I38" s="81" t="s">
        <v>243</v>
      </c>
      <c r="J38" s="81" t="s">
        <v>250</v>
      </c>
      <c r="K38" s="83" t="s">
        <v>255</v>
      </c>
      <c r="L38" s="82" t="s">
        <v>267</v>
      </c>
      <c r="M38" s="81">
        <v>2</v>
      </c>
      <c r="N38" s="81">
        <v>2</v>
      </c>
      <c r="O38" s="81">
        <f t="shared" si="32"/>
        <v>4</v>
      </c>
      <c r="P38" s="81" t="str">
        <f t="shared" si="24"/>
        <v>Bajo (B)</v>
      </c>
      <c r="Q38" s="81">
        <v>10</v>
      </c>
      <c r="R38" s="81">
        <f t="shared" si="33"/>
        <v>40</v>
      </c>
      <c r="S38" s="81" t="str">
        <f t="shared" si="26"/>
        <v>III</v>
      </c>
      <c r="T38" s="81" t="str">
        <f t="shared" si="34"/>
        <v>Mejorable</v>
      </c>
      <c r="U38" s="120"/>
      <c r="V38" s="120"/>
      <c r="W38" s="120"/>
      <c r="X38" s="120"/>
      <c r="Y38" s="83" t="s">
        <v>268</v>
      </c>
      <c r="Z38" s="81" t="s">
        <v>276</v>
      </c>
      <c r="AA38" s="83" t="s">
        <v>215</v>
      </c>
      <c r="AB38" s="83" t="s">
        <v>216</v>
      </c>
      <c r="AC38" s="81" t="s">
        <v>274</v>
      </c>
      <c r="AD38" s="81" t="s">
        <v>275</v>
      </c>
      <c r="AE38" s="83" t="s">
        <v>217</v>
      </c>
    </row>
    <row r="39" spans="1:32" s="90" customFormat="1" ht="31.5" customHeight="1" x14ac:dyDescent="0.2">
      <c r="A39" s="118"/>
      <c r="B39" s="120"/>
      <c r="C39" s="118"/>
      <c r="D39" s="118"/>
      <c r="E39" s="83" t="s">
        <v>220</v>
      </c>
      <c r="F39" s="82" t="s">
        <v>226</v>
      </c>
      <c r="G39" s="82" t="s">
        <v>152</v>
      </c>
      <c r="H39" s="82" t="s">
        <v>236</v>
      </c>
      <c r="I39" s="81" t="s">
        <v>244</v>
      </c>
      <c r="J39" s="81" t="s">
        <v>251</v>
      </c>
      <c r="K39" s="83" t="s">
        <v>256</v>
      </c>
      <c r="L39" s="80" t="s">
        <v>261</v>
      </c>
      <c r="M39" s="81">
        <v>3</v>
      </c>
      <c r="N39" s="81">
        <v>3</v>
      </c>
      <c r="O39" s="81">
        <f t="shared" si="32"/>
        <v>9</v>
      </c>
      <c r="P39" s="81" t="str">
        <f t="shared" si="24"/>
        <v>Medio (M)</v>
      </c>
      <c r="Q39" s="81">
        <v>25</v>
      </c>
      <c r="R39" s="81">
        <f t="shared" si="33"/>
        <v>225</v>
      </c>
      <c r="S39" s="81" t="str">
        <f t="shared" si="26"/>
        <v>II</v>
      </c>
      <c r="T39" s="81" t="str">
        <f t="shared" si="34"/>
        <v>No Aceptable o Aceptable con control especifico</v>
      </c>
      <c r="U39" s="120"/>
      <c r="V39" s="120"/>
      <c r="W39" s="120"/>
      <c r="X39" s="120"/>
      <c r="Y39" s="81" t="s">
        <v>269</v>
      </c>
      <c r="Z39" s="81" t="s">
        <v>277</v>
      </c>
      <c r="AA39" s="83" t="s">
        <v>215</v>
      </c>
      <c r="AB39" s="83" t="s">
        <v>216</v>
      </c>
      <c r="AC39" s="83" t="s">
        <v>216</v>
      </c>
      <c r="AD39" s="81" t="s">
        <v>280</v>
      </c>
      <c r="AE39" s="83" t="s">
        <v>217</v>
      </c>
    </row>
    <row r="40" spans="1:32" s="95" customFormat="1" ht="39.75" customHeight="1" x14ac:dyDescent="0.2">
      <c r="A40" s="118"/>
      <c r="B40" s="120"/>
      <c r="C40" s="118"/>
      <c r="D40" s="118"/>
      <c r="E40" s="83" t="s">
        <v>278</v>
      </c>
      <c r="F40" s="83" t="s">
        <v>227</v>
      </c>
      <c r="G40" s="83" t="s">
        <v>233</v>
      </c>
      <c r="H40" s="83" t="s">
        <v>237</v>
      </c>
      <c r="I40" s="83" t="s">
        <v>245</v>
      </c>
      <c r="J40" s="83" t="s">
        <v>250</v>
      </c>
      <c r="K40" s="83" t="s">
        <v>215</v>
      </c>
      <c r="L40" s="82" t="s">
        <v>266</v>
      </c>
      <c r="M40" s="83">
        <v>3</v>
      </c>
      <c r="N40" s="83">
        <v>3</v>
      </c>
      <c r="O40" s="83">
        <f t="shared" si="32"/>
        <v>9</v>
      </c>
      <c r="P40" s="83" t="str">
        <f t="shared" si="24"/>
        <v>Medio (M)</v>
      </c>
      <c r="Q40" s="83">
        <v>25</v>
      </c>
      <c r="R40" s="83">
        <f t="shared" si="33"/>
        <v>225</v>
      </c>
      <c r="S40" s="83" t="str">
        <f t="shared" si="26"/>
        <v>II</v>
      </c>
      <c r="T40" s="83" t="str">
        <f t="shared" si="34"/>
        <v>No Aceptable o Aceptable con control especifico</v>
      </c>
      <c r="U40" s="120"/>
      <c r="V40" s="120"/>
      <c r="W40" s="120"/>
      <c r="X40" s="120"/>
      <c r="Y40" s="83" t="s">
        <v>272</v>
      </c>
      <c r="Z40" s="83" t="s">
        <v>281</v>
      </c>
      <c r="AA40" s="83" t="s">
        <v>215</v>
      </c>
      <c r="AB40" s="83" t="s">
        <v>216</v>
      </c>
      <c r="AC40" s="83" t="s">
        <v>216</v>
      </c>
      <c r="AD40" s="83" t="s">
        <v>282</v>
      </c>
      <c r="AE40" s="83" t="s">
        <v>217</v>
      </c>
      <c r="AF40" s="84"/>
    </row>
    <row r="41" spans="1:32" s="95" customFormat="1" ht="33" customHeight="1" x14ac:dyDescent="0.2">
      <c r="A41" s="118"/>
      <c r="B41" s="120"/>
      <c r="C41" s="118"/>
      <c r="D41" s="118"/>
      <c r="E41" s="83" t="s">
        <v>220</v>
      </c>
      <c r="F41" s="82" t="s">
        <v>228</v>
      </c>
      <c r="G41" s="82" t="s">
        <v>221</v>
      </c>
      <c r="H41" s="82" t="s">
        <v>238</v>
      </c>
      <c r="I41" s="81" t="s">
        <v>246</v>
      </c>
      <c r="J41" s="81" t="s">
        <v>252</v>
      </c>
      <c r="K41" s="81" t="s">
        <v>257</v>
      </c>
      <c r="L41" s="80" t="s">
        <v>262</v>
      </c>
      <c r="M41" s="81">
        <v>2</v>
      </c>
      <c r="N41" s="81">
        <v>2</v>
      </c>
      <c r="O41" s="81">
        <f t="shared" si="32"/>
        <v>4</v>
      </c>
      <c r="P41" s="81" t="str">
        <f t="shared" si="24"/>
        <v>Bajo (B)</v>
      </c>
      <c r="Q41" s="81">
        <v>10</v>
      </c>
      <c r="R41" s="81">
        <f t="shared" si="33"/>
        <v>40</v>
      </c>
      <c r="S41" s="81" t="str">
        <f t="shared" si="26"/>
        <v>III</v>
      </c>
      <c r="T41" s="81" t="str">
        <f t="shared" si="34"/>
        <v>Mejorable</v>
      </c>
      <c r="U41" s="120"/>
      <c r="V41" s="120"/>
      <c r="W41" s="120"/>
      <c r="X41" s="120"/>
      <c r="Y41" s="81" t="s">
        <v>273</v>
      </c>
      <c r="Z41" s="81" t="s">
        <v>283</v>
      </c>
      <c r="AA41" s="81" t="s">
        <v>285</v>
      </c>
      <c r="AB41" s="81" t="s">
        <v>284</v>
      </c>
      <c r="AC41" s="81" t="s">
        <v>287</v>
      </c>
      <c r="AD41" s="81" t="s">
        <v>286</v>
      </c>
      <c r="AE41" s="83" t="s">
        <v>288</v>
      </c>
      <c r="AF41" s="84"/>
    </row>
    <row r="42" spans="1:32" s="95" customFormat="1" ht="32.25" customHeight="1" x14ac:dyDescent="0.2">
      <c r="A42" s="118"/>
      <c r="B42" s="120"/>
      <c r="C42" s="118"/>
      <c r="D42" s="118"/>
      <c r="E42" s="83" t="s">
        <v>220</v>
      </c>
      <c r="F42" s="82" t="s">
        <v>229</v>
      </c>
      <c r="G42" s="82" t="s">
        <v>234</v>
      </c>
      <c r="H42" s="82" t="s">
        <v>239</v>
      </c>
      <c r="I42" s="82" t="s">
        <v>247</v>
      </c>
      <c r="J42" s="82" t="s">
        <v>253</v>
      </c>
      <c r="K42" s="82" t="s">
        <v>258</v>
      </c>
      <c r="L42" s="80" t="s">
        <v>263</v>
      </c>
      <c r="M42" s="81">
        <v>3</v>
      </c>
      <c r="N42" s="81">
        <v>3</v>
      </c>
      <c r="O42" s="81">
        <f t="shared" si="32"/>
        <v>9</v>
      </c>
      <c r="P42" s="81" t="str">
        <f t="shared" si="24"/>
        <v>Medio (M)</v>
      </c>
      <c r="Q42" s="81">
        <v>25</v>
      </c>
      <c r="R42" s="81">
        <f t="shared" si="33"/>
        <v>225</v>
      </c>
      <c r="S42" s="81" t="str">
        <f t="shared" si="26"/>
        <v>II</v>
      </c>
      <c r="T42" s="81" t="str">
        <f t="shared" si="34"/>
        <v>No Aceptable o Aceptable con control especifico</v>
      </c>
      <c r="U42" s="120"/>
      <c r="V42" s="120"/>
      <c r="W42" s="120"/>
      <c r="X42" s="120"/>
      <c r="Y42" s="83" t="s">
        <v>270</v>
      </c>
      <c r="Z42" s="81" t="s">
        <v>289</v>
      </c>
      <c r="AA42" s="81" t="s">
        <v>290</v>
      </c>
      <c r="AB42" s="81" t="s">
        <v>291</v>
      </c>
      <c r="AC42" s="81" t="s">
        <v>293</v>
      </c>
      <c r="AD42" s="81" t="s">
        <v>292</v>
      </c>
      <c r="AE42" s="83" t="s">
        <v>217</v>
      </c>
      <c r="AF42" s="84"/>
    </row>
    <row r="43" spans="1:32" s="96" customFormat="1" ht="31.5" customHeight="1" x14ac:dyDescent="0.2">
      <c r="A43" s="118"/>
      <c r="B43" s="120"/>
      <c r="C43" s="118"/>
      <c r="D43" s="118"/>
      <c r="E43" s="83" t="s">
        <v>220</v>
      </c>
      <c r="F43" s="81" t="s">
        <v>230</v>
      </c>
      <c r="G43" s="82" t="s">
        <v>149</v>
      </c>
      <c r="H43" s="82" t="s">
        <v>240</v>
      </c>
      <c r="I43" s="82" t="s">
        <v>248</v>
      </c>
      <c r="J43" s="82" t="s">
        <v>254</v>
      </c>
      <c r="K43" s="82" t="s">
        <v>259</v>
      </c>
      <c r="L43" s="80" t="s">
        <v>264</v>
      </c>
      <c r="M43" s="83">
        <v>3</v>
      </c>
      <c r="N43" s="83">
        <v>3</v>
      </c>
      <c r="O43" s="83">
        <f t="shared" si="32"/>
        <v>9</v>
      </c>
      <c r="P43" s="83" t="str">
        <f t="shared" si="24"/>
        <v>Medio (M)</v>
      </c>
      <c r="Q43" s="83">
        <v>25</v>
      </c>
      <c r="R43" s="83">
        <f t="shared" si="33"/>
        <v>225</v>
      </c>
      <c r="S43" s="83" t="str">
        <f t="shared" si="26"/>
        <v>II</v>
      </c>
      <c r="T43" s="83" t="str">
        <f t="shared" si="34"/>
        <v>No Aceptable o Aceptable con control especifico</v>
      </c>
      <c r="U43" s="120"/>
      <c r="V43" s="120"/>
      <c r="W43" s="120"/>
      <c r="X43" s="120"/>
      <c r="Y43" s="83" t="s">
        <v>271</v>
      </c>
      <c r="Z43" s="83" t="s">
        <v>294</v>
      </c>
      <c r="AA43" s="83" t="s">
        <v>295</v>
      </c>
      <c r="AB43" s="83" t="s">
        <v>250</v>
      </c>
      <c r="AC43" s="83" t="s">
        <v>250</v>
      </c>
      <c r="AD43" s="83" t="s">
        <v>296</v>
      </c>
      <c r="AE43" s="83" t="s">
        <v>297</v>
      </c>
      <c r="AF43" s="85"/>
    </row>
    <row r="44" spans="1:32" s="96" customFormat="1" ht="32.25" customHeight="1" x14ac:dyDescent="0.2">
      <c r="A44" s="118"/>
      <c r="B44" s="120"/>
      <c r="C44" s="118"/>
      <c r="D44" s="118"/>
      <c r="E44" s="83" t="s">
        <v>220</v>
      </c>
      <c r="F44" s="82" t="s">
        <v>231</v>
      </c>
      <c r="G44" s="82" t="s">
        <v>235</v>
      </c>
      <c r="H44" s="82" t="s">
        <v>241</v>
      </c>
      <c r="I44" s="82" t="s">
        <v>249</v>
      </c>
      <c r="J44" s="82" t="s">
        <v>250</v>
      </c>
      <c r="K44" s="82" t="s">
        <v>260</v>
      </c>
      <c r="L44" s="80" t="s">
        <v>265</v>
      </c>
      <c r="M44" s="81">
        <v>2</v>
      </c>
      <c r="N44" s="81">
        <v>2</v>
      </c>
      <c r="O44" s="81">
        <f t="shared" si="32"/>
        <v>4</v>
      </c>
      <c r="P44" s="81" t="str">
        <f t="shared" si="24"/>
        <v>Bajo (B)</v>
      </c>
      <c r="Q44" s="81">
        <v>10</v>
      </c>
      <c r="R44" s="81">
        <f t="shared" si="33"/>
        <v>40</v>
      </c>
      <c r="S44" s="81" t="str">
        <f t="shared" si="26"/>
        <v>III</v>
      </c>
      <c r="T44" s="81" t="str">
        <f t="shared" si="34"/>
        <v>Mejorable</v>
      </c>
      <c r="U44" s="120"/>
      <c r="V44" s="120"/>
      <c r="W44" s="120"/>
      <c r="X44" s="120"/>
      <c r="Y44" s="81" t="s">
        <v>312</v>
      </c>
      <c r="Z44" s="81" t="s">
        <v>298</v>
      </c>
      <c r="AA44" s="81" t="s">
        <v>299</v>
      </c>
      <c r="AB44" s="83" t="s">
        <v>250</v>
      </c>
      <c r="AC44" s="83" t="s">
        <v>250</v>
      </c>
      <c r="AD44" s="81" t="s">
        <v>300</v>
      </c>
      <c r="AE44" s="83" t="s">
        <v>217</v>
      </c>
      <c r="AF44" s="85"/>
    </row>
    <row r="45" spans="1:32" s="96" customFormat="1" ht="42" customHeight="1" x14ac:dyDescent="0.2">
      <c r="A45" s="118" t="s">
        <v>314</v>
      </c>
      <c r="B45" s="120" t="s">
        <v>346</v>
      </c>
      <c r="C45" s="118" t="s">
        <v>348</v>
      </c>
      <c r="D45" s="118" t="s">
        <v>347</v>
      </c>
      <c r="E45" s="83" t="s">
        <v>220</v>
      </c>
      <c r="F45" s="83" t="s">
        <v>304</v>
      </c>
      <c r="G45" s="83" t="s">
        <v>221</v>
      </c>
      <c r="H45" s="81" t="s">
        <v>305</v>
      </c>
      <c r="I45" s="81" t="s">
        <v>306</v>
      </c>
      <c r="J45" s="83" t="s">
        <v>211</v>
      </c>
      <c r="K45" s="83" t="s">
        <v>212</v>
      </c>
      <c r="L45" s="81" t="s">
        <v>307</v>
      </c>
      <c r="M45" s="81">
        <v>2</v>
      </c>
      <c r="N45" s="81">
        <v>2</v>
      </c>
      <c r="O45" s="81">
        <f t="shared" si="32"/>
        <v>4</v>
      </c>
      <c r="P45" s="81" t="str">
        <f t="shared" si="24"/>
        <v>Bajo (B)</v>
      </c>
      <c r="Q45" s="81">
        <v>10</v>
      </c>
      <c r="R45" s="81">
        <f t="shared" si="33"/>
        <v>40</v>
      </c>
      <c r="S45" s="81" t="str">
        <f t="shared" si="26"/>
        <v>III</v>
      </c>
      <c r="T45" s="81" t="str">
        <f t="shared" si="34"/>
        <v>Mejorable</v>
      </c>
      <c r="U45" s="119">
        <v>21</v>
      </c>
      <c r="V45" s="119">
        <v>0</v>
      </c>
      <c r="W45" s="119">
        <v>0</v>
      </c>
      <c r="X45" s="119">
        <v>21</v>
      </c>
      <c r="Y45" s="81" t="s">
        <v>308</v>
      </c>
      <c r="Z45" s="81" t="s">
        <v>223</v>
      </c>
      <c r="AA45" s="83" t="s">
        <v>215</v>
      </c>
      <c r="AB45" s="83" t="s">
        <v>216</v>
      </c>
      <c r="AC45" s="83" t="s">
        <v>309</v>
      </c>
      <c r="AD45" s="83" t="s">
        <v>310</v>
      </c>
      <c r="AE45" s="83" t="s">
        <v>217</v>
      </c>
      <c r="AF45" s="85"/>
    </row>
    <row r="46" spans="1:32" s="96" customFormat="1" ht="28.5" customHeight="1" x14ac:dyDescent="0.2">
      <c r="A46" s="118"/>
      <c r="B46" s="120"/>
      <c r="C46" s="118"/>
      <c r="D46" s="118"/>
      <c r="E46" s="83" t="s">
        <v>220</v>
      </c>
      <c r="F46" s="83" t="s">
        <v>311</v>
      </c>
      <c r="G46" s="83" t="s">
        <v>152</v>
      </c>
      <c r="H46" s="82" t="s">
        <v>236</v>
      </c>
      <c r="I46" s="81" t="s">
        <v>244</v>
      </c>
      <c r="J46" s="81" t="s">
        <v>251</v>
      </c>
      <c r="K46" s="83" t="s">
        <v>256</v>
      </c>
      <c r="L46" s="80" t="s">
        <v>261</v>
      </c>
      <c r="M46" s="83">
        <v>3</v>
      </c>
      <c r="N46" s="83">
        <v>3</v>
      </c>
      <c r="O46" s="83">
        <f t="shared" si="32"/>
        <v>9</v>
      </c>
      <c r="P46" s="83" t="str">
        <f t="shared" si="24"/>
        <v>Medio (M)</v>
      </c>
      <c r="Q46" s="83">
        <v>25</v>
      </c>
      <c r="R46" s="83">
        <f t="shared" si="33"/>
        <v>225</v>
      </c>
      <c r="S46" s="83" t="str">
        <f t="shared" si="26"/>
        <v>II</v>
      </c>
      <c r="T46" s="83" t="str">
        <f t="shared" si="34"/>
        <v>No Aceptable o Aceptable con control especifico</v>
      </c>
      <c r="U46" s="119"/>
      <c r="V46" s="119"/>
      <c r="W46" s="119"/>
      <c r="X46" s="119"/>
      <c r="Y46" s="81" t="s">
        <v>269</v>
      </c>
      <c r="Z46" s="81" t="s">
        <v>277</v>
      </c>
      <c r="AA46" s="83" t="s">
        <v>215</v>
      </c>
      <c r="AB46" s="83" t="s">
        <v>216</v>
      </c>
      <c r="AC46" s="83" t="s">
        <v>216</v>
      </c>
      <c r="AD46" s="81" t="s">
        <v>280</v>
      </c>
      <c r="AE46" s="83" t="s">
        <v>217</v>
      </c>
      <c r="AF46" s="85"/>
    </row>
    <row r="47" spans="1:32" s="96" customFormat="1" ht="37.5" customHeight="1" x14ac:dyDescent="0.2">
      <c r="A47" s="118"/>
      <c r="B47" s="120"/>
      <c r="C47" s="118"/>
      <c r="D47" s="118"/>
      <c r="E47" s="83" t="s">
        <v>278</v>
      </c>
      <c r="F47" s="83" t="s">
        <v>227</v>
      </c>
      <c r="G47" s="83" t="s">
        <v>233</v>
      </c>
      <c r="H47" s="83" t="s">
        <v>237</v>
      </c>
      <c r="I47" s="83" t="s">
        <v>245</v>
      </c>
      <c r="J47" s="83" t="s">
        <v>250</v>
      </c>
      <c r="K47" s="83" t="s">
        <v>215</v>
      </c>
      <c r="L47" s="82" t="s">
        <v>266</v>
      </c>
      <c r="M47" s="83">
        <v>3</v>
      </c>
      <c r="N47" s="83">
        <v>3</v>
      </c>
      <c r="O47" s="83">
        <v>9</v>
      </c>
      <c r="P47" s="83" t="str">
        <f t="shared" si="24"/>
        <v>Medio (M)</v>
      </c>
      <c r="Q47" s="83">
        <v>25</v>
      </c>
      <c r="R47" s="83">
        <f t="shared" si="33"/>
        <v>225</v>
      </c>
      <c r="S47" s="83" t="str">
        <f t="shared" si="26"/>
        <v>II</v>
      </c>
      <c r="T47" s="83" t="str">
        <f t="shared" si="34"/>
        <v>No Aceptable o Aceptable con control especifico</v>
      </c>
      <c r="U47" s="119"/>
      <c r="V47" s="119"/>
      <c r="W47" s="119"/>
      <c r="X47" s="119"/>
      <c r="Y47" s="83" t="s">
        <v>272</v>
      </c>
      <c r="Z47" s="83" t="s">
        <v>281</v>
      </c>
      <c r="AA47" s="83" t="s">
        <v>215</v>
      </c>
      <c r="AB47" s="83" t="s">
        <v>216</v>
      </c>
      <c r="AC47" s="83" t="s">
        <v>216</v>
      </c>
      <c r="AD47" s="83" t="s">
        <v>282</v>
      </c>
      <c r="AE47" s="83" t="s">
        <v>217</v>
      </c>
      <c r="AF47" s="85"/>
    </row>
    <row r="48" spans="1:32" s="96" customFormat="1" ht="45.75" customHeight="1" x14ac:dyDescent="0.2">
      <c r="A48" s="118"/>
      <c r="B48" s="120"/>
      <c r="C48" s="118"/>
      <c r="D48" s="118"/>
      <c r="E48" s="83" t="s">
        <v>220</v>
      </c>
      <c r="F48" s="82" t="s">
        <v>228</v>
      </c>
      <c r="G48" s="82" t="s">
        <v>221</v>
      </c>
      <c r="H48" s="82" t="s">
        <v>238</v>
      </c>
      <c r="I48" s="81" t="s">
        <v>246</v>
      </c>
      <c r="J48" s="81" t="s">
        <v>252</v>
      </c>
      <c r="K48" s="81" t="s">
        <v>257</v>
      </c>
      <c r="L48" s="80" t="s">
        <v>262</v>
      </c>
      <c r="M48" s="81">
        <v>2</v>
      </c>
      <c r="N48" s="81">
        <v>2</v>
      </c>
      <c r="O48" s="81">
        <v>4</v>
      </c>
      <c r="P48" s="81" t="str">
        <f t="shared" si="24"/>
        <v>Bajo (B)</v>
      </c>
      <c r="Q48" s="81">
        <v>10</v>
      </c>
      <c r="R48" s="81">
        <f t="shared" si="33"/>
        <v>40</v>
      </c>
      <c r="S48" s="83" t="str">
        <f t="shared" si="26"/>
        <v>III</v>
      </c>
      <c r="T48" s="81" t="str">
        <f t="shared" si="34"/>
        <v>Mejorable</v>
      </c>
      <c r="U48" s="119"/>
      <c r="V48" s="119"/>
      <c r="W48" s="119"/>
      <c r="X48" s="119"/>
      <c r="Y48" s="81" t="s">
        <v>273</v>
      </c>
      <c r="Z48" s="81" t="s">
        <v>283</v>
      </c>
      <c r="AA48" s="81" t="s">
        <v>285</v>
      </c>
      <c r="AB48" s="81" t="s">
        <v>284</v>
      </c>
      <c r="AC48" s="81" t="s">
        <v>287</v>
      </c>
      <c r="AD48" s="81" t="s">
        <v>286</v>
      </c>
      <c r="AE48" s="83" t="s">
        <v>288</v>
      </c>
      <c r="AF48" s="85"/>
    </row>
    <row r="49" spans="1:32" s="96" customFormat="1" ht="44.25" customHeight="1" x14ac:dyDescent="0.2">
      <c r="A49" s="118"/>
      <c r="B49" s="120"/>
      <c r="C49" s="118"/>
      <c r="D49" s="118"/>
      <c r="E49" s="83" t="s">
        <v>220</v>
      </c>
      <c r="F49" s="82" t="s">
        <v>229</v>
      </c>
      <c r="G49" s="82" t="s">
        <v>234</v>
      </c>
      <c r="H49" s="82" t="s">
        <v>239</v>
      </c>
      <c r="I49" s="82" t="s">
        <v>247</v>
      </c>
      <c r="J49" s="82" t="s">
        <v>253</v>
      </c>
      <c r="K49" s="82" t="s">
        <v>258</v>
      </c>
      <c r="L49" s="80" t="s">
        <v>263</v>
      </c>
      <c r="M49" s="81">
        <v>3</v>
      </c>
      <c r="N49" s="81">
        <v>3</v>
      </c>
      <c r="O49" s="81">
        <v>9</v>
      </c>
      <c r="P49" s="83" t="str">
        <f t="shared" si="24"/>
        <v>Medio (M)</v>
      </c>
      <c r="Q49" s="83">
        <v>25</v>
      </c>
      <c r="R49" s="83">
        <f t="shared" si="33"/>
        <v>225</v>
      </c>
      <c r="S49" s="83" t="str">
        <f t="shared" si="26"/>
        <v>II</v>
      </c>
      <c r="T49" s="83" t="str">
        <f t="shared" si="34"/>
        <v>No Aceptable o Aceptable con control especifico</v>
      </c>
      <c r="U49" s="119"/>
      <c r="V49" s="119"/>
      <c r="W49" s="119"/>
      <c r="X49" s="119"/>
      <c r="Y49" s="83" t="s">
        <v>270</v>
      </c>
      <c r="Z49" s="81" t="s">
        <v>289</v>
      </c>
      <c r="AA49" s="81" t="s">
        <v>290</v>
      </c>
      <c r="AB49" s="81" t="s">
        <v>291</v>
      </c>
      <c r="AC49" s="81" t="s">
        <v>293</v>
      </c>
      <c r="AD49" s="81" t="s">
        <v>292</v>
      </c>
      <c r="AE49" s="83" t="s">
        <v>217</v>
      </c>
      <c r="AF49" s="85"/>
    </row>
    <row r="50" spans="1:32" s="96" customFormat="1" ht="30" customHeight="1" x14ac:dyDescent="0.2">
      <c r="A50" s="118"/>
      <c r="B50" s="120"/>
      <c r="C50" s="118"/>
      <c r="D50" s="118"/>
      <c r="E50" s="83" t="s">
        <v>220</v>
      </c>
      <c r="F50" s="81" t="s">
        <v>230</v>
      </c>
      <c r="G50" s="82" t="s">
        <v>149</v>
      </c>
      <c r="H50" s="82" t="s">
        <v>240</v>
      </c>
      <c r="I50" s="82" t="s">
        <v>248</v>
      </c>
      <c r="J50" s="82" t="s">
        <v>254</v>
      </c>
      <c r="K50" s="82" t="s">
        <v>259</v>
      </c>
      <c r="L50" s="80" t="s">
        <v>264</v>
      </c>
      <c r="M50" s="81">
        <v>3</v>
      </c>
      <c r="N50" s="81">
        <v>3</v>
      </c>
      <c r="O50" s="81">
        <v>9</v>
      </c>
      <c r="P50" s="81" t="str">
        <f t="shared" si="24"/>
        <v>Medio (M)</v>
      </c>
      <c r="Q50" s="83">
        <v>25</v>
      </c>
      <c r="R50" s="83">
        <f t="shared" si="33"/>
        <v>225</v>
      </c>
      <c r="S50" s="83" t="str">
        <f t="shared" si="26"/>
        <v>II</v>
      </c>
      <c r="T50" s="83" t="str">
        <f t="shared" si="34"/>
        <v>No Aceptable o Aceptable con control especifico</v>
      </c>
      <c r="U50" s="119"/>
      <c r="V50" s="119"/>
      <c r="W50" s="119"/>
      <c r="X50" s="119"/>
      <c r="Y50" s="83" t="s">
        <v>271</v>
      </c>
      <c r="Z50" s="83" t="s">
        <v>294</v>
      </c>
      <c r="AA50" s="83" t="s">
        <v>295</v>
      </c>
      <c r="AB50" s="83" t="s">
        <v>250</v>
      </c>
      <c r="AC50" s="83" t="s">
        <v>250</v>
      </c>
      <c r="AD50" s="83" t="s">
        <v>296</v>
      </c>
      <c r="AE50" s="83" t="s">
        <v>313</v>
      </c>
      <c r="AF50" s="85"/>
    </row>
    <row r="51" spans="1:32" s="96" customFormat="1" ht="34.5" customHeight="1" x14ac:dyDescent="0.2">
      <c r="A51" s="118"/>
      <c r="B51" s="120"/>
      <c r="C51" s="118"/>
      <c r="D51" s="118"/>
      <c r="E51" s="83" t="s">
        <v>220</v>
      </c>
      <c r="F51" s="82" t="s">
        <v>231</v>
      </c>
      <c r="G51" s="82" t="s">
        <v>235</v>
      </c>
      <c r="H51" s="82" t="s">
        <v>241</v>
      </c>
      <c r="I51" s="82" t="s">
        <v>249</v>
      </c>
      <c r="J51" s="82" t="s">
        <v>250</v>
      </c>
      <c r="K51" s="82" t="s">
        <v>260</v>
      </c>
      <c r="L51" s="80" t="s">
        <v>265</v>
      </c>
      <c r="M51" s="81">
        <v>2</v>
      </c>
      <c r="N51" s="81">
        <v>2</v>
      </c>
      <c r="O51" s="81">
        <v>4</v>
      </c>
      <c r="P51" s="81" t="str">
        <f t="shared" si="24"/>
        <v>Bajo (B)</v>
      </c>
      <c r="Q51" s="81">
        <v>10</v>
      </c>
      <c r="R51" s="81">
        <f t="shared" si="33"/>
        <v>40</v>
      </c>
      <c r="S51" s="83" t="str">
        <f t="shared" si="26"/>
        <v>III</v>
      </c>
      <c r="T51" s="81" t="str">
        <f t="shared" si="34"/>
        <v>Mejorable</v>
      </c>
      <c r="U51" s="119"/>
      <c r="V51" s="119"/>
      <c r="W51" s="119"/>
      <c r="X51" s="119"/>
      <c r="Y51" s="81" t="s">
        <v>312</v>
      </c>
      <c r="Z51" s="81" t="s">
        <v>298</v>
      </c>
      <c r="AA51" s="81" t="s">
        <v>299</v>
      </c>
      <c r="AB51" s="83" t="s">
        <v>250</v>
      </c>
      <c r="AC51" s="83" t="s">
        <v>250</v>
      </c>
      <c r="AD51" s="81" t="s">
        <v>300</v>
      </c>
      <c r="AE51" s="83" t="s">
        <v>217</v>
      </c>
      <c r="AF51" s="85"/>
    </row>
    <row r="52" spans="1:32" s="96" customFormat="1" ht="35.25" customHeight="1" x14ac:dyDescent="0.2">
      <c r="A52" s="118"/>
      <c r="B52" s="120"/>
      <c r="C52" s="118"/>
      <c r="D52" s="118"/>
      <c r="E52" s="83" t="s">
        <v>220</v>
      </c>
      <c r="F52" s="81" t="s">
        <v>342</v>
      </c>
      <c r="G52" s="82" t="s">
        <v>149</v>
      </c>
      <c r="H52" s="82" t="s">
        <v>325</v>
      </c>
      <c r="I52" s="82" t="s">
        <v>326</v>
      </c>
      <c r="J52" s="82" t="s">
        <v>327</v>
      </c>
      <c r="K52" s="82" t="s">
        <v>328</v>
      </c>
      <c r="L52" s="80" t="s">
        <v>329</v>
      </c>
      <c r="M52" s="81">
        <v>2</v>
      </c>
      <c r="N52" s="82">
        <v>2</v>
      </c>
      <c r="O52" s="82">
        <f t="shared" ref="O52" si="35">+M52*N52</f>
        <v>4</v>
      </c>
      <c r="P52" s="82" t="str">
        <f t="shared" ref="P52" si="36">+IF(O52&gt;=24,"Muy Alto (MA)",IF(O52&gt;=10,"Alto (A)",IF(O52&gt;=6,"Medio (M)",IF(O52&gt;=2,"Bajo (B)"))))</f>
        <v>Bajo (B)</v>
      </c>
      <c r="Q52" s="81">
        <v>10</v>
      </c>
      <c r="R52" s="81">
        <f t="shared" ref="R52:R60" si="37">+O52*Q52</f>
        <v>40</v>
      </c>
      <c r="S52" s="83" t="str">
        <f t="shared" ref="S52:S60" si="38">IF(R52&lt;=20,"IV",IF(R52&gt;=600,"I",IF(R52&gt;=150,"II",IF(R52&gt;=40,"III",IF(R52&gt;=20,"IV")*IF(R52&lt;=20,"IV")))))</f>
        <v>III</v>
      </c>
      <c r="T52" s="81" t="str">
        <f t="shared" ref="T52:T60" si="39">+IF(S52="I","No Aceptable",IF(S52="II","No Aceptable o Aceptable con control especifico",IF(S52="III","Mejorable",IF(S52="IV","Aceptable"))))</f>
        <v>Mejorable</v>
      </c>
      <c r="U52" s="119"/>
      <c r="V52" s="119"/>
      <c r="W52" s="119"/>
      <c r="X52" s="119"/>
      <c r="Y52" s="83" t="s">
        <v>330</v>
      </c>
      <c r="Z52" s="83" t="s">
        <v>331</v>
      </c>
      <c r="AA52" s="83" t="s">
        <v>215</v>
      </c>
      <c r="AB52" s="83" t="s">
        <v>216</v>
      </c>
      <c r="AC52" s="83" t="s">
        <v>216</v>
      </c>
      <c r="AD52" s="83" t="s">
        <v>332</v>
      </c>
      <c r="AE52" s="83" t="s">
        <v>333</v>
      </c>
      <c r="AF52" s="85"/>
    </row>
    <row r="53" spans="1:32" s="96" customFormat="1" ht="31.5" customHeight="1" x14ac:dyDescent="0.2">
      <c r="A53" s="118"/>
      <c r="B53" s="120"/>
      <c r="C53" s="118"/>
      <c r="D53" s="118"/>
      <c r="E53" s="83" t="s">
        <v>220</v>
      </c>
      <c r="F53" s="83" t="s">
        <v>227</v>
      </c>
      <c r="G53" s="83" t="s">
        <v>334</v>
      </c>
      <c r="H53" s="83" t="s">
        <v>335</v>
      </c>
      <c r="I53" s="83" t="s">
        <v>249</v>
      </c>
      <c r="J53" s="83" t="s">
        <v>336</v>
      </c>
      <c r="K53" s="83" t="s">
        <v>337</v>
      </c>
      <c r="L53" s="83" t="s">
        <v>338</v>
      </c>
      <c r="M53" s="88">
        <v>3</v>
      </c>
      <c r="N53" s="88">
        <v>3</v>
      </c>
      <c r="O53" s="88">
        <v>9</v>
      </c>
      <c r="P53" s="81" t="str">
        <f t="shared" si="24"/>
        <v>Medio (M)</v>
      </c>
      <c r="Q53" s="83">
        <v>25</v>
      </c>
      <c r="R53" s="83">
        <f t="shared" si="37"/>
        <v>225</v>
      </c>
      <c r="S53" s="83" t="str">
        <f t="shared" si="38"/>
        <v>II</v>
      </c>
      <c r="T53" s="83" t="str">
        <f t="shared" si="39"/>
        <v>No Aceptable o Aceptable con control especifico</v>
      </c>
      <c r="U53" s="119"/>
      <c r="V53" s="119"/>
      <c r="W53" s="119"/>
      <c r="X53" s="119"/>
      <c r="Y53" s="83" t="s">
        <v>272</v>
      </c>
      <c r="Z53" s="89" t="s">
        <v>339</v>
      </c>
      <c r="AA53" s="83" t="s">
        <v>215</v>
      </c>
      <c r="AB53" s="83" t="s">
        <v>216</v>
      </c>
      <c r="AC53" s="83" t="s">
        <v>216</v>
      </c>
      <c r="AD53" s="89" t="s">
        <v>340</v>
      </c>
      <c r="AE53" s="83" t="s">
        <v>341</v>
      </c>
      <c r="AF53" s="85"/>
    </row>
    <row r="54" spans="1:32" s="96" customFormat="1" ht="36" customHeight="1" x14ac:dyDescent="0.2">
      <c r="A54" s="118" t="s">
        <v>314</v>
      </c>
      <c r="B54" s="120" t="s">
        <v>349</v>
      </c>
      <c r="C54" s="118" t="s">
        <v>350</v>
      </c>
      <c r="D54" s="118" t="s">
        <v>351</v>
      </c>
      <c r="E54" s="83" t="s">
        <v>220</v>
      </c>
      <c r="F54" s="83" t="s">
        <v>304</v>
      </c>
      <c r="G54" s="83" t="s">
        <v>221</v>
      </c>
      <c r="H54" s="81" t="s">
        <v>305</v>
      </c>
      <c r="I54" s="81" t="s">
        <v>306</v>
      </c>
      <c r="J54" s="83" t="s">
        <v>211</v>
      </c>
      <c r="K54" s="83" t="s">
        <v>212</v>
      </c>
      <c r="L54" s="81" t="s">
        <v>307</v>
      </c>
      <c r="M54" s="81">
        <v>2</v>
      </c>
      <c r="N54" s="81">
        <v>2</v>
      </c>
      <c r="O54" s="81">
        <f t="shared" ref="O54:O55" si="40">+M54*N54</f>
        <v>4</v>
      </c>
      <c r="P54" s="81" t="str">
        <f t="shared" ref="P54:P70" si="41">+IF(O54&gt;=24,"Muy Alto (MA)",IF(O54&gt;=10,"Alto (A)",IF(O54&gt;=6,"Medio (M)",IF(O54&gt;=2,"Bajo (B)"))))</f>
        <v>Bajo (B)</v>
      </c>
      <c r="Q54" s="81">
        <v>10</v>
      </c>
      <c r="R54" s="81">
        <f t="shared" si="37"/>
        <v>40</v>
      </c>
      <c r="S54" s="81" t="str">
        <f t="shared" si="38"/>
        <v>III</v>
      </c>
      <c r="T54" s="81" t="str">
        <f t="shared" si="39"/>
        <v>Mejorable</v>
      </c>
      <c r="U54" s="119">
        <v>88</v>
      </c>
      <c r="V54" s="119">
        <v>0</v>
      </c>
      <c r="W54" s="119">
        <v>0</v>
      </c>
      <c r="X54" s="119">
        <v>88</v>
      </c>
      <c r="Y54" s="81" t="s">
        <v>308</v>
      </c>
      <c r="Z54" s="81" t="s">
        <v>223</v>
      </c>
      <c r="AA54" s="83" t="s">
        <v>215</v>
      </c>
      <c r="AB54" s="83" t="s">
        <v>216</v>
      </c>
      <c r="AC54" s="83" t="s">
        <v>309</v>
      </c>
      <c r="AD54" s="83" t="s">
        <v>310</v>
      </c>
      <c r="AE54" s="83" t="s">
        <v>217</v>
      </c>
      <c r="AF54" s="85"/>
    </row>
    <row r="55" spans="1:32" s="96" customFormat="1" ht="28.5" customHeight="1" x14ac:dyDescent="0.2">
      <c r="A55" s="118"/>
      <c r="B55" s="120"/>
      <c r="C55" s="118"/>
      <c r="D55" s="118"/>
      <c r="E55" s="83" t="s">
        <v>220</v>
      </c>
      <c r="F55" s="83" t="s">
        <v>311</v>
      </c>
      <c r="G55" s="83" t="s">
        <v>152</v>
      </c>
      <c r="H55" s="82" t="s">
        <v>236</v>
      </c>
      <c r="I55" s="81" t="s">
        <v>244</v>
      </c>
      <c r="J55" s="81" t="s">
        <v>251</v>
      </c>
      <c r="K55" s="83" t="s">
        <v>256</v>
      </c>
      <c r="L55" s="80" t="s">
        <v>261</v>
      </c>
      <c r="M55" s="83">
        <v>3</v>
      </c>
      <c r="N55" s="83">
        <v>3</v>
      </c>
      <c r="O55" s="83">
        <f t="shared" si="40"/>
        <v>9</v>
      </c>
      <c r="P55" s="83" t="str">
        <f t="shared" si="41"/>
        <v>Medio (M)</v>
      </c>
      <c r="Q55" s="83">
        <v>25</v>
      </c>
      <c r="R55" s="83">
        <f t="shared" si="37"/>
        <v>225</v>
      </c>
      <c r="S55" s="83" t="str">
        <f t="shared" si="38"/>
        <v>II</v>
      </c>
      <c r="T55" s="83" t="str">
        <f t="shared" si="39"/>
        <v>No Aceptable o Aceptable con control especifico</v>
      </c>
      <c r="U55" s="119"/>
      <c r="V55" s="119"/>
      <c r="W55" s="119"/>
      <c r="X55" s="119"/>
      <c r="Y55" s="81" t="s">
        <v>269</v>
      </c>
      <c r="Z55" s="81" t="s">
        <v>277</v>
      </c>
      <c r="AA55" s="83" t="s">
        <v>215</v>
      </c>
      <c r="AB55" s="83" t="s">
        <v>216</v>
      </c>
      <c r="AC55" s="83" t="s">
        <v>216</v>
      </c>
      <c r="AD55" s="81" t="s">
        <v>280</v>
      </c>
      <c r="AE55" s="83" t="s">
        <v>217</v>
      </c>
      <c r="AF55" s="85"/>
    </row>
    <row r="56" spans="1:32" s="96" customFormat="1" ht="24" customHeight="1" x14ac:dyDescent="0.2">
      <c r="A56" s="118"/>
      <c r="B56" s="120"/>
      <c r="C56" s="118"/>
      <c r="D56" s="118"/>
      <c r="E56" s="83" t="s">
        <v>278</v>
      </c>
      <c r="F56" s="83" t="s">
        <v>227</v>
      </c>
      <c r="G56" s="83" t="s">
        <v>233</v>
      </c>
      <c r="H56" s="83" t="s">
        <v>237</v>
      </c>
      <c r="I56" s="83" t="s">
        <v>245</v>
      </c>
      <c r="J56" s="83" t="s">
        <v>250</v>
      </c>
      <c r="K56" s="83" t="s">
        <v>215</v>
      </c>
      <c r="L56" s="82" t="s">
        <v>266</v>
      </c>
      <c r="M56" s="83">
        <v>3</v>
      </c>
      <c r="N56" s="83">
        <v>3</v>
      </c>
      <c r="O56" s="83">
        <v>9</v>
      </c>
      <c r="P56" s="83" t="str">
        <f t="shared" si="41"/>
        <v>Medio (M)</v>
      </c>
      <c r="Q56" s="83">
        <v>25</v>
      </c>
      <c r="R56" s="83">
        <f t="shared" si="37"/>
        <v>225</v>
      </c>
      <c r="S56" s="83" t="str">
        <f t="shared" si="38"/>
        <v>II</v>
      </c>
      <c r="T56" s="83" t="str">
        <f t="shared" si="39"/>
        <v>No Aceptable o Aceptable con control especifico</v>
      </c>
      <c r="U56" s="119"/>
      <c r="V56" s="119"/>
      <c r="W56" s="119"/>
      <c r="X56" s="119"/>
      <c r="Y56" s="83" t="s">
        <v>272</v>
      </c>
      <c r="Z56" s="83" t="s">
        <v>281</v>
      </c>
      <c r="AA56" s="83" t="s">
        <v>215</v>
      </c>
      <c r="AB56" s="83" t="s">
        <v>216</v>
      </c>
      <c r="AC56" s="83" t="s">
        <v>216</v>
      </c>
      <c r="AD56" s="83" t="s">
        <v>282</v>
      </c>
      <c r="AE56" s="83" t="s">
        <v>217</v>
      </c>
      <c r="AF56" s="85"/>
    </row>
    <row r="57" spans="1:32" s="96" customFormat="1" ht="36" customHeight="1" x14ac:dyDescent="0.2">
      <c r="A57" s="118"/>
      <c r="B57" s="120"/>
      <c r="C57" s="118"/>
      <c r="D57" s="118"/>
      <c r="E57" s="83" t="s">
        <v>220</v>
      </c>
      <c r="F57" s="82" t="s">
        <v>228</v>
      </c>
      <c r="G57" s="82" t="s">
        <v>221</v>
      </c>
      <c r="H57" s="82" t="s">
        <v>238</v>
      </c>
      <c r="I57" s="81" t="s">
        <v>246</v>
      </c>
      <c r="J57" s="81" t="s">
        <v>252</v>
      </c>
      <c r="K57" s="81" t="s">
        <v>257</v>
      </c>
      <c r="L57" s="80" t="s">
        <v>262</v>
      </c>
      <c r="M57" s="81">
        <v>2</v>
      </c>
      <c r="N57" s="81">
        <v>2</v>
      </c>
      <c r="O57" s="81">
        <v>4</v>
      </c>
      <c r="P57" s="81" t="str">
        <f t="shared" si="41"/>
        <v>Bajo (B)</v>
      </c>
      <c r="Q57" s="81">
        <v>10</v>
      </c>
      <c r="R57" s="81">
        <f t="shared" si="37"/>
        <v>40</v>
      </c>
      <c r="S57" s="83" t="str">
        <f t="shared" si="38"/>
        <v>III</v>
      </c>
      <c r="T57" s="81" t="str">
        <f t="shared" si="39"/>
        <v>Mejorable</v>
      </c>
      <c r="U57" s="119"/>
      <c r="V57" s="119"/>
      <c r="W57" s="119"/>
      <c r="X57" s="119"/>
      <c r="Y57" s="81" t="s">
        <v>273</v>
      </c>
      <c r="Z57" s="81" t="s">
        <v>283</v>
      </c>
      <c r="AA57" s="81" t="s">
        <v>285</v>
      </c>
      <c r="AB57" s="81" t="s">
        <v>284</v>
      </c>
      <c r="AC57" s="81" t="s">
        <v>287</v>
      </c>
      <c r="AD57" s="81" t="s">
        <v>286</v>
      </c>
      <c r="AE57" s="83" t="s">
        <v>288</v>
      </c>
      <c r="AF57" s="85"/>
    </row>
    <row r="58" spans="1:32" s="96" customFormat="1" ht="31.5" customHeight="1" x14ac:dyDescent="0.2">
      <c r="A58" s="118"/>
      <c r="B58" s="120"/>
      <c r="C58" s="118"/>
      <c r="D58" s="118"/>
      <c r="E58" s="83" t="s">
        <v>220</v>
      </c>
      <c r="F58" s="82" t="s">
        <v>229</v>
      </c>
      <c r="G58" s="82" t="s">
        <v>234</v>
      </c>
      <c r="H58" s="82" t="s">
        <v>239</v>
      </c>
      <c r="I58" s="82" t="s">
        <v>247</v>
      </c>
      <c r="J58" s="82" t="s">
        <v>253</v>
      </c>
      <c r="K58" s="82" t="s">
        <v>258</v>
      </c>
      <c r="L58" s="80" t="s">
        <v>263</v>
      </c>
      <c r="M58" s="81">
        <v>3</v>
      </c>
      <c r="N58" s="81">
        <v>3</v>
      </c>
      <c r="O58" s="81">
        <v>9</v>
      </c>
      <c r="P58" s="83" t="str">
        <f t="shared" si="41"/>
        <v>Medio (M)</v>
      </c>
      <c r="Q58" s="83">
        <v>25</v>
      </c>
      <c r="R58" s="83">
        <f t="shared" si="37"/>
        <v>225</v>
      </c>
      <c r="S58" s="83" t="str">
        <f t="shared" si="38"/>
        <v>II</v>
      </c>
      <c r="T58" s="83" t="str">
        <f t="shared" si="39"/>
        <v>No Aceptable o Aceptable con control especifico</v>
      </c>
      <c r="U58" s="119"/>
      <c r="V58" s="119"/>
      <c r="W58" s="119"/>
      <c r="X58" s="119"/>
      <c r="Y58" s="83" t="s">
        <v>270</v>
      </c>
      <c r="Z58" s="81" t="s">
        <v>289</v>
      </c>
      <c r="AA58" s="81" t="s">
        <v>290</v>
      </c>
      <c r="AB58" s="81" t="s">
        <v>291</v>
      </c>
      <c r="AC58" s="81" t="s">
        <v>293</v>
      </c>
      <c r="AD58" s="81" t="s">
        <v>292</v>
      </c>
      <c r="AE58" s="83" t="s">
        <v>217</v>
      </c>
      <c r="AF58" s="85"/>
    </row>
    <row r="59" spans="1:32" s="96" customFormat="1" ht="35.25" customHeight="1" x14ac:dyDescent="0.2">
      <c r="A59" s="118"/>
      <c r="B59" s="120"/>
      <c r="C59" s="118"/>
      <c r="D59" s="118"/>
      <c r="E59" s="83" t="s">
        <v>220</v>
      </c>
      <c r="F59" s="81" t="s">
        <v>230</v>
      </c>
      <c r="G59" s="82" t="s">
        <v>149</v>
      </c>
      <c r="H59" s="82" t="s">
        <v>240</v>
      </c>
      <c r="I59" s="82" t="s">
        <v>248</v>
      </c>
      <c r="J59" s="82" t="s">
        <v>254</v>
      </c>
      <c r="K59" s="82" t="s">
        <v>259</v>
      </c>
      <c r="L59" s="80" t="s">
        <v>264</v>
      </c>
      <c r="M59" s="81">
        <v>3</v>
      </c>
      <c r="N59" s="81">
        <v>3</v>
      </c>
      <c r="O59" s="81">
        <v>9</v>
      </c>
      <c r="P59" s="81" t="str">
        <f t="shared" si="41"/>
        <v>Medio (M)</v>
      </c>
      <c r="Q59" s="83">
        <v>25</v>
      </c>
      <c r="R59" s="83">
        <f t="shared" si="37"/>
        <v>225</v>
      </c>
      <c r="S59" s="83" t="str">
        <f t="shared" si="38"/>
        <v>II</v>
      </c>
      <c r="T59" s="83" t="str">
        <f t="shared" si="39"/>
        <v>No Aceptable o Aceptable con control especifico</v>
      </c>
      <c r="U59" s="119"/>
      <c r="V59" s="119"/>
      <c r="W59" s="119"/>
      <c r="X59" s="119"/>
      <c r="Y59" s="83" t="s">
        <v>271</v>
      </c>
      <c r="Z59" s="83" t="s">
        <v>294</v>
      </c>
      <c r="AA59" s="83" t="s">
        <v>295</v>
      </c>
      <c r="AB59" s="83" t="s">
        <v>250</v>
      </c>
      <c r="AC59" s="83" t="s">
        <v>250</v>
      </c>
      <c r="AD59" s="83" t="s">
        <v>296</v>
      </c>
      <c r="AE59" s="83" t="s">
        <v>313</v>
      </c>
      <c r="AF59" s="85"/>
    </row>
    <row r="60" spans="1:32" s="96" customFormat="1" ht="34.5" customHeight="1" x14ac:dyDescent="0.2">
      <c r="A60" s="118"/>
      <c r="B60" s="120"/>
      <c r="C60" s="118"/>
      <c r="D60" s="118"/>
      <c r="E60" s="83" t="s">
        <v>220</v>
      </c>
      <c r="F60" s="82" t="s">
        <v>231</v>
      </c>
      <c r="G60" s="82" t="s">
        <v>235</v>
      </c>
      <c r="H60" s="82" t="s">
        <v>241</v>
      </c>
      <c r="I60" s="82" t="s">
        <v>249</v>
      </c>
      <c r="J60" s="82" t="s">
        <v>250</v>
      </c>
      <c r="K60" s="82" t="s">
        <v>260</v>
      </c>
      <c r="L60" s="80" t="s">
        <v>265</v>
      </c>
      <c r="M60" s="81">
        <v>2</v>
      </c>
      <c r="N60" s="81">
        <v>2</v>
      </c>
      <c r="O60" s="81">
        <v>4</v>
      </c>
      <c r="P60" s="81" t="str">
        <f t="shared" si="41"/>
        <v>Bajo (B)</v>
      </c>
      <c r="Q60" s="81">
        <v>10</v>
      </c>
      <c r="R60" s="81">
        <f t="shared" si="37"/>
        <v>40</v>
      </c>
      <c r="S60" s="83" t="str">
        <f t="shared" si="38"/>
        <v>III</v>
      </c>
      <c r="T60" s="81" t="str">
        <f t="shared" si="39"/>
        <v>Mejorable</v>
      </c>
      <c r="U60" s="119"/>
      <c r="V60" s="119"/>
      <c r="W60" s="119"/>
      <c r="X60" s="119"/>
      <c r="Y60" s="81" t="s">
        <v>312</v>
      </c>
      <c r="Z60" s="81" t="s">
        <v>298</v>
      </c>
      <c r="AA60" s="81" t="s">
        <v>299</v>
      </c>
      <c r="AB60" s="83" t="s">
        <v>250</v>
      </c>
      <c r="AC60" s="83" t="s">
        <v>250</v>
      </c>
      <c r="AD60" s="81" t="s">
        <v>300</v>
      </c>
      <c r="AE60" s="83" t="s">
        <v>217</v>
      </c>
      <c r="AF60" s="85"/>
    </row>
    <row r="61" spans="1:32" s="96" customFormat="1" ht="42" customHeight="1" x14ac:dyDescent="0.2">
      <c r="A61" s="118"/>
      <c r="B61" s="120"/>
      <c r="C61" s="118"/>
      <c r="D61" s="118"/>
      <c r="E61" s="83" t="s">
        <v>220</v>
      </c>
      <c r="F61" s="81" t="s">
        <v>342</v>
      </c>
      <c r="G61" s="82" t="s">
        <v>149</v>
      </c>
      <c r="H61" s="82" t="s">
        <v>325</v>
      </c>
      <c r="I61" s="82" t="s">
        <v>352</v>
      </c>
      <c r="J61" s="82" t="s">
        <v>327</v>
      </c>
      <c r="K61" s="82" t="s">
        <v>328</v>
      </c>
      <c r="L61" s="80" t="s">
        <v>329</v>
      </c>
      <c r="M61" s="81">
        <v>3</v>
      </c>
      <c r="N61" s="82">
        <v>3</v>
      </c>
      <c r="O61" s="82">
        <f t="shared" ref="O61" si="42">+M61*N61</f>
        <v>9</v>
      </c>
      <c r="P61" s="82" t="str">
        <f t="shared" si="41"/>
        <v>Medio (M)</v>
      </c>
      <c r="Q61" s="81">
        <v>25</v>
      </c>
      <c r="R61" s="81">
        <f t="shared" ref="R61:R77" si="43">+O61*Q61</f>
        <v>225</v>
      </c>
      <c r="S61" s="83" t="str">
        <f t="shared" ref="S61:S77" si="44">IF(R61&lt;=20,"IV",IF(R61&gt;=600,"I",IF(R61&gt;=150,"II",IF(R61&gt;=40,"III",IF(R61&gt;=20,"IV")*IF(R61&lt;=20,"IV")))))</f>
        <v>II</v>
      </c>
      <c r="T61" s="81" t="str">
        <f t="shared" ref="T61:T77" si="45">+IF(S61="I","No Aceptable",IF(S61="II","No Aceptable o Aceptable con control especifico",IF(S61="III","Mejorable",IF(S61="IV","Aceptable"))))</f>
        <v>No Aceptable o Aceptable con control especifico</v>
      </c>
      <c r="U61" s="119"/>
      <c r="V61" s="119"/>
      <c r="W61" s="119"/>
      <c r="X61" s="119"/>
      <c r="Y61" s="83" t="s">
        <v>330</v>
      </c>
      <c r="Z61" s="83" t="s">
        <v>331</v>
      </c>
      <c r="AA61" s="83" t="s">
        <v>215</v>
      </c>
      <c r="AB61" s="83" t="s">
        <v>216</v>
      </c>
      <c r="AC61" s="83" t="s">
        <v>216</v>
      </c>
      <c r="AD61" s="83" t="s">
        <v>332</v>
      </c>
      <c r="AE61" s="83" t="s">
        <v>333</v>
      </c>
      <c r="AF61" s="85"/>
    </row>
    <row r="62" spans="1:32" ht="33" customHeight="1" x14ac:dyDescent="0.2">
      <c r="A62" s="118"/>
      <c r="B62" s="120"/>
      <c r="C62" s="118"/>
      <c r="D62" s="118"/>
      <c r="E62" s="83" t="s">
        <v>220</v>
      </c>
      <c r="F62" s="83" t="s">
        <v>227</v>
      </c>
      <c r="G62" s="83" t="s">
        <v>334</v>
      </c>
      <c r="H62" s="83" t="s">
        <v>335</v>
      </c>
      <c r="I62" s="83" t="s">
        <v>249</v>
      </c>
      <c r="J62" s="83" t="s">
        <v>336</v>
      </c>
      <c r="K62" s="83" t="s">
        <v>337</v>
      </c>
      <c r="L62" s="83" t="s">
        <v>338</v>
      </c>
      <c r="M62" s="88">
        <v>3</v>
      </c>
      <c r="N62" s="88">
        <v>3</v>
      </c>
      <c r="O62" s="88">
        <v>9</v>
      </c>
      <c r="P62" s="81" t="str">
        <f t="shared" si="41"/>
        <v>Medio (M)</v>
      </c>
      <c r="Q62" s="83">
        <v>25</v>
      </c>
      <c r="R62" s="83">
        <f t="shared" si="43"/>
        <v>225</v>
      </c>
      <c r="S62" s="83" t="str">
        <f t="shared" si="44"/>
        <v>II</v>
      </c>
      <c r="T62" s="83" t="str">
        <f t="shared" si="45"/>
        <v>No Aceptable o Aceptable con control especifico</v>
      </c>
      <c r="U62" s="119"/>
      <c r="V62" s="119"/>
      <c r="W62" s="119"/>
      <c r="X62" s="119"/>
      <c r="Y62" s="83" t="s">
        <v>272</v>
      </c>
      <c r="Z62" s="89" t="s">
        <v>339</v>
      </c>
      <c r="AA62" s="83" t="s">
        <v>215</v>
      </c>
      <c r="AB62" s="83" t="s">
        <v>216</v>
      </c>
      <c r="AC62" s="83" t="s">
        <v>216</v>
      </c>
      <c r="AD62" s="89" t="s">
        <v>340</v>
      </c>
      <c r="AE62" s="83" t="s">
        <v>341</v>
      </c>
    </row>
    <row r="63" spans="1:32" ht="24" customHeight="1" x14ac:dyDescent="0.2">
      <c r="A63" s="110" t="s">
        <v>314</v>
      </c>
      <c r="B63" s="110" t="s">
        <v>353</v>
      </c>
      <c r="C63" s="110" t="s">
        <v>354</v>
      </c>
      <c r="D63" s="110" t="s">
        <v>355</v>
      </c>
      <c r="E63" s="83" t="s">
        <v>220</v>
      </c>
      <c r="F63" s="83" t="s">
        <v>208</v>
      </c>
      <c r="G63" s="83" t="s">
        <v>209</v>
      </c>
      <c r="H63" s="80" t="s">
        <v>222</v>
      </c>
      <c r="I63" s="83" t="s">
        <v>210</v>
      </c>
      <c r="J63" s="83" t="s">
        <v>211</v>
      </c>
      <c r="K63" s="83" t="s">
        <v>212</v>
      </c>
      <c r="L63" s="83" t="s">
        <v>213</v>
      </c>
      <c r="M63" s="83">
        <v>2</v>
      </c>
      <c r="N63" s="83">
        <v>2</v>
      </c>
      <c r="O63" s="83">
        <f t="shared" ref="O63:O72" si="46">+M63*N63</f>
        <v>4</v>
      </c>
      <c r="P63" s="83" t="str">
        <f t="shared" si="41"/>
        <v>Bajo (B)</v>
      </c>
      <c r="Q63" s="81">
        <v>10</v>
      </c>
      <c r="R63" s="83">
        <f t="shared" si="43"/>
        <v>40</v>
      </c>
      <c r="S63" s="83" t="str">
        <f t="shared" si="44"/>
        <v>III</v>
      </c>
      <c r="T63" s="83" t="str">
        <f t="shared" si="45"/>
        <v>Mejorable</v>
      </c>
      <c r="U63" s="118">
        <v>7</v>
      </c>
      <c r="V63" s="118">
        <v>0</v>
      </c>
      <c r="W63" s="118">
        <v>0</v>
      </c>
      <c r="X63" s="118">
        <f t="shared" ref="X63" si="47">SUM(U63:W63)</f>
        <v>7</v>
      </c>
      <c r="Y63" s="83" t="s">
        <v>214</v>
      </c>
      <c r="Z63" s="83" t="s">
        <v>223</v>
      </c>
      <c r="AA63" s="83" t="s">
        <v>215</v>
      </c>
      <c r="AB63" s="83" t="s">
        <v>216</v>
      </c>
      <c r="AC63" s="83" t="s">
        <v>224</v>
      </c>
      <c r="AD63" s="83" t="s">
        <v>279</v>
      </c>
      <c r="AE63" s="83" t="s">
        <v>217</v>
      </c>
    </row>
    <row r="64" spans="1:32" ht="24" customHeight="1" x14ac:dyDescent="0.2">
      <c r="A64" s="111"/>
      <c r="B64" s="111"/>
      <c r="C64" s="111"/>
      <c r="D64" s="111"/>
      <c r="E64" s="83" t="s">
        <v>220</v>
      </c>
      <c r="F64" s="81" t="s">
        <v>225</v>
      </c>
      <c r="G64" s="81" t="s">
        <v>232</v>
      </c>
      <c r="H64" s="81" t="s">
        <v>242</v>
      </c>
      <c r="I64" s="81" t="s">
        <v>243</v>
      </c>
      <c r="J64" s="81" t="s">
        <v>250</v>
      </c>
      <c r="K64" s="83" t="s">
        <v>255</v>
      </c>
      <c r="L64" s="82" t="s">
        <v>267</v>
      </c>
      <c r="M64" s="81">
        <v>2</v>
      </c>
      <c r="N64" s="81">
        <v>2</v>
      </c>
      <c r="O64" s="81">
        <f t="shared" si="46"/>
        <v>4</v>
      </c>
      <c r="P64" s="81" t="str">
        <f t="shared" si="41"/>
        <v>Bajo (B)</v>
      </c>
      <c r="Q64" s="81">
        <v>10</v>
      </c>
      <c r="R64" s="81">
        <f t="shared" si="43"/>
        <v>40</v>
      </c>
      <c r="S64" s="81" t="str">
        <f t="shared" si="44"/>
        <v>III</v>
      </c>
      <c r="T64" s="81" t="str">
        <f t="shared" si="45"/>
        <v>Mejorable</v>
      </c>
      <c r="U64" s="118"/>
      <c r="V64" s="118"/>
      <c r="W64" s="118"/>
      <c r="X64" s="118"/>
      <c r="Y64" s="83" t="s">
        <v>268</v>
      </c>
      <c r="Z64" s="81" t="s">
        <v>276</v>
      </c>
      <c r="AA64" s="83" t="s">
        <v>215</v>
      </c>
      <c r="AB64" s="83" t="s">
        <v>216</v>
      </c>
      <c r="AC64" s="81" t="s">
        <v>274</v>
      </c>
      <c r="AD64" s="81" t="s">
        <v>275</v>
      </c>
      <c r="AE64" s="83" t="s">
        <v>217</v>
      </c>
    </row>
    <row r="65" spans="1:32" ht="24" customHeight="1" x14ac:dyDescent="0.2">
      <c r="A65" s="111"/>
      <c r="B65" s="111"/>
      <c r="C65" s="111"/>
      <c r="D65" s="111"/>
      <c r="E65" s="83" t="s">
        <v>220</v>
      </c>
      <c r="F65" s="82" t="s">
        <v>226</v>
      </c>
      <c r="G65" s="82" t="s">
        <v>152</v>
      </c>
      <c r="H65" s="82" t="s">
        <v>236</v>
      </c>
      <c r="I65" s="81" t="s">
        <v>244</v>
      </c>
      <c r="J65" s="81" t="s">
        <v>251</v>
      </c>
      <c r="K65" s="83" t="s">
        <v>256</v>
      </c>
      <c r="L65" s="80" t="s">
        <v>261</v>
      </c>
      <c r="M65" s="81">
        <v>3</v>
      </c>
      <c r="N65" s="81">
        <v>3</v>
      </c>
      <c r="O65" s="81">
        <f t="shared" si="46"/>
        <v>9</v>
      </c>
      <c r="P65" s="81" t="str">
        <f t="shared" si="41"/>
        <v>Medio (M)</v>
      </c>
      <c r="Q65" s="81">
        <v>25</v>
      </c>
      <c r="R65" s="81">
        <f t="shared" si="43"/>
        <v>225</v>
      </c>
      <c r="S65" s="81" t="str">
        <f t="shared" si="44"/>
        <v>II</v>
      </c>
      <c r="T65" s="81" t="str">
        <f t="shared" si="45"/>
        <v>No Aceptable o Aceptable con control especifico</v>
      </c>
      <c r="U65" s="118"/>
      <c r="V65" s="118"/>
      <c r="W65" s="118"/>
      <c r="X65" s="118"/>
      <c r="Y65" s="81" t="s">
        <v>269</v>
      </c>
      <c r="Z65" s="81" t="s">
        <v>277</v>
      </c>
      <c r="AA65" s="83" t="s">
        <v>215</v>
      </c>
      <c r="AB65" s="83" t="s">
        <v>216</v>
      </c>
      <c r="AC65" s="83" t="s">
        <v>216</v>
      </c>
      <c r="AD65" s="81" t="s">
        <v>280</v>
      </c>
      <c r="AE65" s="83" t="s">
        <v>217</v>
      </c>
    </row>
    <row r="66" spans="1:32" ht="27.75" customHeight="1" x14ac:dyDescent="0.2">
      <c r="A66" s="111"/>
      <c r="B66" s="111"/>
      <c r="C66" s="111"/>
      <c r="D66" s="111"/>
      <c r="E66" s="83" t="s">
        <v>278</v>
      </c>
      <c r="F66" s="83" t="s">
        <v>227</v>
      </c>
      <c r="G66" s="83" t="s">
        <v>233</v>
      </c>
      <c r="H66" s="83" t="s">
        <v>237</v>
      </c>
      <c r="I66" s="83" t="s">
        <v>245</v>
      </c>
      <c r="J66" s="83" t="s">
        <v>250</v>
      </c>
      <c r="K66" s="83" t="s">
        <v>215</v>
      </c>
      <c r="L66" s="82" t="s">
        <v>266</v>
      </c>
      <c r="M66" s="83">
        <v>3</v>
      </c>
      <c r="N66" s="83">
        <v>3</v>
      </c>
      <c r="O66" s="83">
        <f t="shared" si="46"/>
        <v>9</v>
      </c>
      <c r="P66" s="83" t="str">
        <f t="shared" si="41"/>
        <v>Medio (M)</v>
      </c>
      <c r="Q66" s="83">
        <v>25</v>
      </c>
      <c r="R66" s="83">
        <f t="shared" si="43"/>
        <v>225</v>
      </c>
      <c r="S66" s="83" t="str">
        <f t="shared" si="44"/>
        <v>II</v>
      </c>
      <c r="T66" s="83" t="str">
        <f t="shared" si="45"/>
        <v>No Aceptable o Aceptable con control especifico</v>
      </c>
      <c r="U66" s="118"/>
      <c r="V66" s="118"/>
      <c r="W66" s="118"/>
      <c r="X66" s="118"/>
      <c r="Y66" s="83" t="s">
        <v>272</v>
      </c>
      <c r="Z66" s="83" t="s">
        <v>281</v>
      </c>
      <c r="AA66" s="83" t="s">
        <v>215</v>
      </c>
      <c r="AB66" s="83" t="s">
        <v>216</v>
      </c>
      <c r="AC66" s="83" t="s">
        <v>216</v>
      </c>
      <c r="AD66" s="83" t="s">
        <v>282</v>
      </c>
      <c r="AE66" s="83" t="s">
        <v>217</v>
      </c>
    </row>
    <row r="67" spans="1:32" ht="75" customHeight="1" x14ac:dyDescent="0.2">
      <c r="A67" s="111"/>
      <c r="B67" s="111"/>
      <c r="C67" s="111"/>
      <c r="D67" s="111"/>
      <c r="E67" s="83" t="s">
        <v>220</v>
      </c>
      <c r="F67" s="82" t="s">
        <v>228</v>
      </c>
      <c r="G67" s="82" t="s">
        <v>221</v>
      </c>
      <c r="H67" s="82" t="s">
        <v>238</v>
      </c>
      <c r="I67" s="81" t="s">
        <v>246</v>
      </c>
      <c r="J67" s="81" t="s">
        <v>252</v>
      </c>
      <c r="K67" s="81" t="s">
        <v>257</v>
      </c>
      <c r="L67" s="80" t="s">
        <v>262</v>
      </c>
      <c r="M67" s="81">
        <v>2</v>
      </c>
      <c r="N67" s="81">
        <v>2</v>
      </c>
      <c r="O67" s="81">
        <f t="shared" si="46"/>
        <v>4</v>
      </c>
      <c r="P67" s="81" t="str">
        <f t="shared" si="41"/>
        <v>Bajo (B)</v>
      </c>
      <c r="Q67" s="81">
        <v>10</v>
      </c>
      <c r="R67" s="81">
        <f t="shared" si="43"/>
        <v>40</v>
      </c>
      <c r="S67" s="81" t="str">
        <f t="shared" si="44"/>
        <v>III</v>
      </c>
      <c r="T67" s="81" t="str">
        <f t="shared" si="45"/>
        <v>Mejorable</v>
      </c>
      <c r="U67" s="118"/>
      <c r="V67" s="118"/>
      <c r="W67" s="118"/>
      <c r="X67" s="118"/>
      <c r="Y67" s="81" t="s">
        <v>273</v>
      </c>
      <c r="Z67" s="81" t="s">
        <v>283</v>
      </c>
      <c r="AA67" s="81" t="s">
        <v>285</v>
      </c>
      <c r="AB67" s="81" t="s">
        <v>284</v>
      </c>
      <c r="AC67" s="81" t="s">
        <v>287</v>
      </c>
      <c r="AD67" s="81" t="s">
        <v>286</v>
      </c>
      <c r="AE67" s="83" t="s">
        <v>288</v>
      </c>
    </row>
    <row r="68" spans="1:32" ht="24" customHeight="1" x14ac:dyDescent="0.2">
      <c r="A68" s="111"/>
      <c r="B68" s="111"/>
      <c r="C68" s="111"/>
      <c r="D68" s="111"/>
      <c r="E68" s="83" t="s">
        <v>220</v>
      </c>
      <c r="F68" s="82" t="s">
        <v>229</v>
      </c>
      <c r="G68" s="82" t="s">
        <v>234</v>
      </c>
      <c r="H68" s="82" t="s">
        <v>239</v>
      </c>
      <c r="I68" s="82" t="s">
        <v>247</v>
      </c>
      <c r="J68" s="82" t="s">
        <v>253</v>
      </c>
      <c r="K68" s="82" t="s">
        <v>258</v>
      </c>
      <c r="L68" s="80" t="s">
        <v>263</v>
      </c>
      <c r="M68" s="81">
        <v>3</v>
      </c>
      <c r="N68" s="81">
        <v>3</v>
      </c>
      <c r="O68" s="81">
        <f t="shared" si="46"/>
        <v>9</v>
      </c>
      <c r="P68" s="81" t="str">
        <f t="shared" si="41"/>
        <v>Medio (M)</v>
      </c>
      <c r="Q68" s="81">
        <v>25</v>
      </c>
      <c r="R68" s="81">
        <f t="shared" si="43"/>
        <v>225</v>
      </c>
      <c r="S68" s="81" t="str">
        <f t="shared" si="44"/>
        <v>II</v>
      </c>
      <c r="T68" s="81" t="str">
        <f t="shared" si="45"/>
        <v>No Aceptable o Aceptable con control especifico</v>
      </c>
      <c r="U68" s="118"/>
      <c r="V68" s="118"/>
      <c r="W68" s="118"/>
      <c r="X68" s="118"/>
      <c r="Y68" s="83" t="s">
        <v>270</v>
      </c>
      <c r="Z68" s="81" t="s">
        <v>289</v>
      </c>
      <c r="AA68" s="81" t="s">
        <v>290</v>
      </c>
      <c r="AB68" s="81" t="s">
        <v>291</v>
      </c>
      <c r="AC68" s="81" t="s">
        <v>293</v>
      </c>
      <c r="AD68" s="81" t="s">
        <v>292</v>
      </c>
      <c r="AE68" s="83" t="s">
        <v>217</v>
      </c>
    </row>
    <row r="69" spans="1:32" ht="24" customHeight="1" x14ac:dyDescent="0.2">
      <c r="A69" s="111"/>
      <c r="B69" s="111"/>
      <c r="C69" s="111"/>
      <c r="D69" s="111"/>
      <c r="E69" s="83" t="s">
        <v>220</v>
      </c>
      <c r="F69" s="81" t="s">
        <v>230</v>
      </c>
      <c r="G69" s="82" t="s">
        <v>149</v>
      </c>
      <c r="H69" s="82" t="s">
        <v>240</v>
      </c>
      <c r="I69" s="82" t="s">
        <v>248</v>
      </c>
      <c r="J69" s="82" t="s">
        <v>254</v>
      </c>
      <c r="K69" s="82" t="s">
        <v>259</v>
      </c>
      <c r="L69" s="80" t="s">
        <v>264</v>
      </c>
      <c r="M69" s="83">
        <v>3</v>
      </c>
      <c r="N69" s="83">
        <v>3</v>
      </c>
      <c r="O69" s="83">
        <f t="shared" si="46"/>
        <v>9</v>
      </c>
      <c r="P69" s="83" t="str">
        <f t="shared" si="41"/>
        <v>Medio (M)</v>
      </c>
      <c r="Q69" s="83">
        <v>25</v>
      </c>
      <c r="R69" s="83">
        <f t="shared" si="43"/>
        <v>225</v>
      </c>
      <c r="S69" s="83" t="str">
        <f t="shared" si="44"/>
        <v>II</v>
      </c>
      <c r="T69" s="83" t="str">
        <f t="shared" si="45"/>
        <v>No Aceptable o Aceptable con control especifico</v>
      </c>
      <c r="U69" s="118"/>
      <c r="V69" s="118"/>
      <c r="W69" s="118"/>
      <c r="X69" s="118"/>
      <c r="Y69" s="83" t="s">
        <v>271</v>
      </c>
      <c r="Z69" s="83" t="s">
        <v>294</v>
      </c>
      <c r="AA69" s="83" t="s">
        <v>295</v>
      </c>
      <c r="AB69" s="83" t="s">
        <v>250</v>
      </c>
      <c r="AC69" s="83" t="s">
        <v>250</v>
      </c>
      <c r="AD69" s="83" t="s">
        <v>296</v>
      </c>
      <c r="AE69" s="83" t="s">
        <v>297</v>
      </c>
    </row>
    <row r="70" spans="1:32" ht="24" customHeight="1" x14ac:dyDescent="0.2">
      <c r="A70" s="112"/>
      <c r="B70" s="112"/>
      <c r="C70" s="112"/>
      <c r="D70" s="112"/>
      <c r="E70" s="83" t="s">
        <v>220</v>
      </c>
      <c r="F70" s="82" t="s">
        <v>231</v>
      </c>
      <c r="G70" s="82" t="s">
        <v>235</v>
      </c>
      <c r="H70" s="82" t="s">
        <v>241</v>
      </c>
      <c r="I70" s="82" t="s">
        <v>249</v>
      </c>
      <c r="J70" s="82" t="s">
        <v>250</v>
      </c>
      <c r="K70" s="82" t="s">
        <v>260</v>
      </c>
      <c r="L70" s="80" t="s">
        <v>265</v>
      </c>
      <c r="M70" s="81">
        <v>2</v>
      </c>
      <c r="N70" s="81">
        <v>2</v>
      </c>
      <c r="O70" s="81">
        <f t="shared" si="46"/>
        <v>4</v>
      </c>
      <c r="P70" s="81" t="str">
        <f t="shared" si="41"/>
        <v>Bajo (B)</v>
      </c>
      <c r="Q70" s="81">
        <v>10</v>
      </c>
      <c r="R70" s="81">
        <f t="shared" si="43"/>
        <v>40</v>
      </c>
      <c r="S70" s="81" t="str">
        <f t="shared" si="44"/>
        <v>III</v>
      </c>
      <c r="T70" s="81" t="str">
        <f t="shared" si="45"/>
        <v>Mejorable</v>
      </c>
      <c r="U70" s="118"/>
      <c r="V70" s="118"/>
      <c r="W70" s="118"/>
      <c r="X70" s="118"/>
      <c r="Y70" s="81" t="s">
        <v>312</v>
      </c>
      <c r="Z70" s="81" t="s">
        <v>298</v>
      </c>
      <c r="AA70" s="81" t="s">
        <v>299</v>
      </c>
      <c r="AB70" s="83" t="s">
        <v>250</v>
      </c>
      <c r="AC70" s="83" t="s">
        <v>250</v>
      </c>
      <c r="AD70" s="81" t="s">
        <v>300</v>
      </c>
      <c r="AE70" s="83" t="s">
        <v>217</v>
      </c>
      <c r="AF70" s="87"/>
    </row>
    <row r="71" spans="1:32" ht="24" customHeight="1" x14ac:dyDescent="0.2">
      <c r="A71" s="110" t="s">
        <v>314</v>
      </c>
      <c r="B71" s="110" t="s">
        <v>356</v>
      </c>
      <c r="C71" s="110" t="s">
        <v>357</v>
      </c>
      <c r="D71" s="110" t="s">
        <v>358</v>
      </c>
      <c r="E71" s="83" t="s">
        <v>220</v>
      </c>
      <c r="F71" s="83" t="s">
        <v>304</v>
      </c>
      <c r="G71" s="83" t="s">
        <v>221</v>
      </c>
      <c r="H71" s="81" t="s">
        <v>305</v>
      </c>
      <c r="I71" s="81" t="s">
        <v>306</v>
      </c>
      <c r="J71" s="83" t="s">
        <v>211</v>
      </c>
      <c r="K71" s="83" t="s">
        <v>212</v>
      </c>
      <c r="L71" s="81" t="s">
        <v>307</v>
      </c>
      <c r="M71" s="81">
        <v>2</v>
      </c>
      <c r="N71" s="81">
        <v>2</v>
      </c>
      <c r="O71" s="81">
        <f t="shared" si="46"/>
        <v>4</v>
      </c>
      <c r="P71" s="81" t="str">
        <f t="shared" ref="P71:P79" si="48">+IF(O71&gt;=24,"Muy Alto (MA)",IF(O71&gt;=10,"Alto (A)",IF(O71&gt;=6,"Medio (M)",IF(O71&gt;=2,"Bajo (B)"))))</f>
        <v>Bajo (B)</v>
      </c>
      <c r="Q71" s="81">
        <v>10</v>
      </c>
      <c r="R71" s="81">
        <f t="shared" si="43"/>
        <v>40</v>
      </c>
      <c r="S71" s="81" t="str">
        <f t="shared" si="44"/>
        <v>III</v>
      </c>
      <c r="T71" s="81" t="str">
        <f t="shared" si="45"/>
        <v>Mejorable</v>
      </c>
      <c r="U71" s="119">
        <v>81</v>
      </c>
      <c r="V71" s="119">
        <v>0</v>
      </c>
      <c r="W71" s="119">
        <v>0</v>
      </c>
      <c r="X71" s="119">
        <v>81</v>
      </c>
      <c r="Y71" s="81" t="s">
        <v>308</v>
      </c>
      <c r="Z71" s="81" t="s">
        <v>223</v>
      </c>
      <c r="AA71" s="83" t="s">
        <v>215</v>
      </c>
      <c r="AB71" s="83" t="s">
        <v>216</v>
      </c>
      <c r="AC71" s="83" t="s">
        <v>309</v>
      </c>
      <c r="AD71" s="83" t="s">
        <v>310</v>
      </c>
      <c r="AE71" s="83" t="s">
        <v>217</v>
      </c>
      <c r="AF71" s="87"/>
    </row>
    <row r="72" spans="1:32" ht="24" customHeight="1" x14ac:dyDescent="0.2">
      <c r="A72" s="111"/>
      <c r="B72" s="111"/>
      <c r="C72" s="111"/>
      <c r="D72" s="111"/>
      <c r="E72" s="83" t="s">
        <v>220</v>
      </c>
      <c r="F72" s="83" t="s">
        <v>311</v>
      </c>
      <c r="G72" s="83" t="s">
        <v>152</v>
      </c>
      <c r="H72" s="82" t="s">
        <v>236</v>
      </c>
      <c r="I72" s="81" t="s">
        <v>244</v>
      </c>
      <c r="J72" s="81" t="s">
        <v>251</v>
      </c>
      <c r="K72" s="83" t="s">
        <v>256</v>
      </c>
      <c r="L72" s="80" t="s">
        <v>261</v>
      </c>
      <c r="M72" s="83">
        <v>3</v>
      </c>
      <c r="N72" s="83">
        <v>3</v>
      </c>
      <c r="O72" s="83">
        <f t="shared" si="46"/>
        <v>9</v>
      </c>
      <c r="P72" s="83" t="str">
        <f t="shared" si="48"/>
        <v>Medio (M)</v>
      </c>
      <c r="Q72" s="83">
        <v>25</v>
      </c>
      <c r="R72" s="83">
        <f t="shared" si="43"/>
        <v>225</v>
      </c>
      <c r="S72" s="83" t="str">
        <f t="shared" si="44"/>
        <v>II</v>
      </c>
      <c r="T72" s="83" t="str">
        <f t="shared" si="45"/>
        <v>No Aceptable o Aceptable con control especifico</v>
      </c>
      <c r="U72" s="119"/>
      <c r="V72" s="119"/>
      <c r="W72" s="119"/>
      <c r="X72" s="119"/>
      <c r="Y72" s="81" t="s">
        <v>269</v>
      </c>
      <c r="Z72" s="81" t="s">
        <v>277</v>
      </c>
      <c r="AA72" s="83" t="s">
        <v>215</v>
      </c>
      <c r="AB72" s="83" t="s">
        <v>216</v>
      </c>
      <c r="AC72" s="83" t="s">
        <v>216</v>
      </c>
      <c r="AD72" s="81" t="s">
        <v>280</v>
      </c>
      <c r="AE72" s="83" t="s">
        <v>217</v>
      </c>
      <c r="AF72" s="87"/>
    </row>
    <row r="73" spans="1:32" ht="24" customHeight="1" x14ac:dyDescent="0.2">
      <c r="A73" s="111"/>
      <c r="B73" s="111"/>
      <c r="C73" s="111"/>
      <c r="D73" s="111"/>
      <c r="E73" s="83" t="s">
        <v>220</v>
      </c>
      <c r="F73" s="83" t="s">
        <v>227</v>
      </c>
      <c r="G73" s="83" t="s">
        <v>233</v>
      </c>
      <c r="H73" s="83" t="s">
        <v>237</v>
      </c>
      <c r="I73" s="83" t="s">
        <v>245</v>
      </c>
      <c r="J73" s="83" t="s">
        <v>250</v>
      </c>
      <c r="K73" s="83" t="s">
        <v>215</v>
      </c>
      <c r="L73" s="82" t="s">
        <v>266</v>
      </c>
      <c r="M73" s="83">
        <v>3</v>
      </c>
      <c r="N73" s="83">
        <v>3</v>
      </c>
      <c r="O73" s="83">
        <v>9</v>
      </c>
      <c r="P73" s="83" t="str">
        <f t="shared" si="48"/>
        <v>Medio (M)</v>
      </c>
      <c r="Q73" s="83">
        <v>25</v>
      </c>
      <c r="R73" s="83">
        <f t="shared" si="43"/>
        <v>225</v>
      </c>
      <c r="S73" s="83" t="str">
        <f t="shared" si="44"/>
        <v>II</v>
      </c>
      <c r="T73" s="83" t="str">
        <f t="shared" si="45"/>
        <v>No Aceptable o Aceptable con control especifico</v>
      </c>
      <c r="U73" s="119"/>
      <c r="V73" s="119"/>
      <c r="W73" s="119"/>
      <c r="X73" s="119"/>
      <c r="Y73" s="83" t="s">
        <v>272</v>
      </c>
      <c r="Z73" s="83" t="s">
        <v>281</v>
      </c>
      <c r="AA73" s="83" t="s">
        <v>215</v>
      </c>
      <c r="AB73" s="83" t="s">
        <v>216</v>
      </c>
      <c r="AC73" s="83" t="s">
        <v>216</v>
      </c>
      <c r="AD73" s="83" t="s">
        <v>282</v>
      </c>
      <c r="AE73" s="83" t="s">
        <v>217</v>
      </c>
      <c r="AF73" s="87"/>
    </row>
    <row r="74" spans="1:32" ht="24" customHeight="1" x14ac:dyDescent="0.2">
      <c r="A74" s="111"/>
      <c r="B74" s="111"/>
      <c r="C74" s="111"/>
      <c r="D74" s="111"/>
      <c r="E74" s="83" t="s">
        <v>220</v>
      </c>
      <c r="F74" s="82" t="s">
        <v>228</v>
      </c>
      <c r="G74" s="82" t="s">
        <v>221</v>
      </c>
      <c r="H74" s="82" t="s">
        <v>238</v>
      </c>
      <c r="I74" s="81" t="s">
        <v>246</v>
      </c>
      <c r="J74" s="81" t="s">
        <v>252</v>
      </c>
      <c r="K74" s="81" t="s">
        <v>257</v>
      </c>
      <c r="L74" s="80" t="s">
        <v>262</v>
      </c>
      <c r="M74" s="81">
        <v>2</v>
      </c>
      <c r="N74" s="81">
        <v>2</v>
      </c>
      <c r="O74" s="81">
        <v>4</v>
      </c>
      <c r="P74" s="81" t="str">
        <f t="shared" si="48"/>
        <v>Bajo (B)</v>
      </c>
      <c r="Q74" s="81">
        <v>10</v>
      </c>
      <c r="R74" s="81">
        <f t="shared" si="43"/>
        <v>40</v>
      </c>
      <c r="S74" s="83" t="str">
        <f t="shared" si="44"/>
        <v>III</v>
      </c>
      <c r="T74" s="81" t="str">
        <f t="shared" si="45"/>
        <v>Mejorable</v>
      </c>
      <c r="U74" s="119"/>
      <c r="V74" s="119"/>
      <c r="W74" s="119"/>
      <c r="X74" s="119"/>
      <c r="Y74" s="81" t="s">
        <v>273</v>
      </c>
      <c r="Z74" s="81" t="s">
        <v>283</v>
      </c>
      <c r="AA74" s="81" t="s">
        <v>285</v>
      </c>
      <c r="AB74" s="81" t="s">
        <v>284</v>
      </c>
      <c r="AC74" s="81" t="s">
        <v>287</v>
      </c>
      <c r="AD74" s="81" t="s">
        <v>286</v>
      </c>
      <c r="AE74" s="83" t="s">
        <v>288</v>
      </c>
      <c r="AF74" s="87"/>
    </row>
    <row r="75" spans="1:32" ht="24" customHeight="1" x14ac:dyDescent="0.2">
      <c r="A75" s="111"/>
      <c r="B75" s="111"/>
      <c r="C75" s="111"/>
      <c r="D75" s="111"/>
      <c r="E75" s="83" t="s">
        <v>220</v>
      </c>
      <c r="F75" s="82" t="s">
        <v>229</v>
      </c>
      <c r="G75" s="82" t="s">
        <v>234</v>
      </c>
      <c r="H75" s="82" t="s">
        <v>239</v>
      </c>
      <c r="I75" s="82" t="s">
        <v>247</v>
      </c>
      <c r="J75" s="82" t="s">
        <v>253</v>
      </c>
      <c r="K75" s="82" t="s">
        <v>258</v>
      </c>
      <c r="L75" s="80" t="s">
        <v>263</v>
      </c>
      <c r="M75" s="81">
        <v>3</v>
      </c>
      <c r="N75" s="81">
        <v>3</v>
      </c>
      <c r="O75" s="81">
        <v>9</v>
      </c>
      <c r="P75" s="83" t="str">
        <f t="shared" si="48"/>
        <v>Medio (M)</v>
      </c>
      <c r="Q75" s="83">
        <v>25</v>
      </c>
      <c r="R75" s="83">
        <f t="shared" si="43"/>
        <v>225</v>
      </c>
      <c r="S75" s="83" t="str">
        <f t="shared" si="44"/>
        <v>II</v>
      </c>
      <c r="T75" s="83" t="str">
        <f t="shared" si="45"/>
        <v>No Aceptable o Aceptable con control especifico</v>
      </c>
      <c r="U75" s="119"/>
      <c r="V75" s="119"/>
      <c r="W75" s="119"/>
      <c r="X75" s="119"/>
      <c r="Y75" s="83" t="s">
        <v>270</v>
      </c>
      <c r="Z75" s="81" t="s">
        <v>289</v>
      </c>
      <c r="AA75" s="81" t="s">
        <v>290</v>
      </c>
      <c r="AB75" s="81" t="s">
        <v>291</v>
      </c>
      <c r="AC75" s="81" t="s">
        <v>293</v>
      </c>
      <c r="AD75" s="81" t="s">
        <v>292</v>
      </c>
      <c r="AE75" s="83" t="s">
        <v>217</v>
      </c>
      <c r="AF75" s="87"/>
    </row>
    <row r="76" spans="1:32" ht="24" customHeight="1" x14ac:dyDescent="0.2">
      <c r="A76" s="111"/>
      <c r="B76" s="111"/>
      <c r="C76" s="111"/>
      <c r="D76" s="111"/>
      <c r="E76" s="83" t="s">
        <v>220</v>
      </c>
      <c r="F76" s="81" t="s">
        <v>230</v>
      </c>
      <c r="G76" s="82" t="s">
        <v>149</v>
      </c>
      <c r="H76" s="82" t="s">
        <v>240</v>
      </c>
      <c r="I76" s="82" t="s">
        <v>248</v>
      </c>
      <c r="J76" s="82" t="s">
        <v>254</v>
      </c>
      <c r="K76" s="82" t="s">
        <v>259</v>
      </c>
      <c r="L76" s="80" t="s">
        <v>264</v>
      </c>
      <c r="M76" s="81">
        <v>3</v>
      </c>
      <c r="N76" s="81">
        <v>3</v>
      </c>
      <c r="O76" s="81">
        <v>9</v>
      </c>
      <c r="P76" s="81" t="str">
        <f t="shared" si="48"/>
        <v>Medio (M)</v>
      </c>
      <c r="Q76" s="83">
        <v>25</v>
      </c>
      <c r="R76" s="83">
        <f t="shared" si="43"/>
        <v>225</v>
      </c>
      <c r="S76" s="83" t="str">
        <f t="shared" si="44"/>
        <v>II</v>
      </c>
      <c r="T76" s="83" t="str">
        <f t="shared" si="45"/>
        <v>No Aceptable o Aceptable con control especifico</v>
      </c>
      <c r="U76" s="119"/>
      <c r="V76" s="119"/>
      <c r="W76" s="119"/>
      <c r="X76" s="119"/>
      <c r="Y76" s="83" t="s">
        <v>271</v>
      </c>
      <c r="Z76" s="83" t="s">
        <v>294</v>
      </c>
      <c r="AA76" s="83" t="s">
        <v>295</v>
      </c>
      <c r="AB76" s="83" t="s">
        <v>250</v>
      </c>
      <c r="AC76" s="83" t="s">
        <v>250</v>
      </c>
      <c r="AD76" s="83" t="s">
        <v>296</v>
      </c>
      <c r="AE76" s="83" t="s">
        <v>313</v>
      </c>
      <c r="AF76" s="87"/>
    </row>
    <row r="77" spans="1:32" ht="24" customHeight="1" x14ac:dyDescent="0.2">
      <c r="A77" s="111"/>
      <c r="B77" s="111"/>
      <c r="C77" s="111"/>
      <c r="D77" s="111"/>
      <c r="E77" s="83" t="s">
        <v>220</v>
      </c>
      <c r="F77" s="82" t="s">
        <v>231</v>
      </c>
      <c r="G77" s="82" t="s">
        <v>235</v>
      </c>
      <c r="H77" s="82" t="s">
        <v>241</v>
      </c>
      <c r="I77" s="82" t="s">
        <v>249</v>
      </c>
      <c r="J77" s="82" t="s">
        <v>250</v>
      </c>
      <c r="K77" s="82" t="s">
        <v>260</v>
      </c>
      <c r="L77" s="80" t="s">
        <v>265</v>
      </c>
      <c r="M77" s="81">
        <v>2</v>
      </c>
      <c r="N77" s="81">
        <v>2</v>
      </c>
      <c r="O77" s="81">
        <v>4</v>
      </c>
      <c r="P77" s="81" t="str">
        <f t="shared" si="48"/>
        <v>Bajo (B)</v>
      </c>
      <c r="Q77" s="81">
        <v>10</v>
      </c>
      <c r="R77" s="81">
        <f t="shared" si="43"/>
        <v>40</v>
      </c>
      <c r="S77" s="83" t="str">
        <f t="shared" si="44"/>
        <v>III</v>
      </c>
      <c r="T77" s="81" t="str">
        <f t="shared" si="45"/>
        <v>Mejorable</v>
      </c>
      <c r="U77" s="119"/>
      <c r="V77" s="119"/>
      <c r="W77" s="119"/>
      <c r="X77" s="119"/>
      <c r="Y77" s="81" t="s">
        <v>312</v>
      </c>
      <c r="Z77" s="81" t="s">
        <v>298</v>
      </c>
      <c r="AA77" s="81" t="s">
        <v>299</v>
      </c>
      <c r="AB77" s="83" t="s">
        <v>250</v>
      </c>
      <c r="AC77" s="83" t="s">
        <v>250</v>
      </c>
      <c r="AD77" s="81" t="s">
        <v>300</v>
      </c>
      <c r="AE77" s="83" t="s">
        <v>217</v>
      </c>
      <c r="AF77" s="87"/>
    </row>
    <row r="78" spans="1:32" ht="24" customHeight="1" x14ac:dyDescent="0.2">
      <c r="A78" s="111"/>
      <c r="B78" s="111"/>
      <c r="C78" s="111"/>
      <c r="D78" s="111"/>
      <c r="E78" s="83" t="s">
        <v>220</v>
      </c>
      <c r="F78" s="81" t="s">
        <v>342</v>
      </c>
      <c r="G78" s="82" t="s">
        <v>149</v>
      </c>
      <c r="H78" s="82" t="s">
        <v>325</v>
      </c>
      <c r="I78" s="82" t="s">
        <v>352</v>
      </c>
      <c r="J78" s="82" t="s">
        <v>327</v>
      </c>
      <c r="K78" s="82" t="s">
        <v>328</v>
      </c>
      <c r="L78" s="80" t="s">
        <v>329</v>
      </c>
      <c r="M78" s="81">
        <v>3</v>
      </c>
      <c r="N78" s="82">
        <v>3</v>
      </c>
      <c r="O78" s="82">
        <f t="shared" ref="O78" si="49">+M78*N78</f>
        <v>9</v>
      </c>
      <c r="P78" s="82" t="str">
        <f t="shared" si="48"/>
        <v>Medio (M)</v>
      </c>
      <c r="Q78" s="81">
        <v>25</v>
      </c>
      <c r="R78" s="81">
        <f t="shared" ref="R78:R86" si="50">+O78*Q78</f>
        <v>225</v>
      </c>
      <c r="S78" s="83" t="str">
        <f t="shared" ref="S78:S86" si="51">IF(R78&lt;=20,"IV",IF(R78&gt;=600,"I",IF(R78&gt;=150,"II",IF(R78&gt;=40,"III",IF(R78&gt;=20,"IV")*IF(R78&lt;=20,"IV")))))</f>
        <v>II</v>
      </c>
      <c r="T78" s="81" t="str">
        <f t="shared" ref="T78:T86" si="52">+IF(S78="I","No Aceptable",IF(S78="II","No Aceptable o Aceptable con control especifico",IF(S78="III","Mejorable",IF(S78="IV","Aceptable"))))</f>
        <v>No Aceptable o Aceptable con control especifico</v>
      </c>
      <c r="U78" s="119"/>
      <c r="V78" s="119"/>
      <c r="W78" s="119"/>
      <c r="X78" s="119"/>
      <c r="Y78" s="83" t="s">
        <v>330</v>
      </c>
      <c r="Z78" s="83" t="s">
        <v>331</v>
      </c>
      <c r="AA78" s="83" t="s">
        <v>215</v>
      </c>
      <c r="AB78" s="83" t="s">
        <v>216</v>
      </c>
      <c r="AC78" s="83" t="s">
        <v>216</v>
      </c>
      <c r="AD78" s="83" t="s">
        <v>332</v>
      </c>
      <c r="AE78" s="83" t="s">
        <v>333</v>
      </c>
      <c r="AF78" s="87"/>
    </row>
    <row r="79" spans="1:32" ht="24" customHeight="1" x14ac:dyDescent="0.2">
      <c r="A79" s="111"/>
      <c r="B79" s="112"/>
      <c r="C79" s="112"/>
      <c r="D79" s="112"/>
      <c r="E79" s="83" t="s">
        <v>220</v>
      </c>
      <c r="F79" s="83" t="s">
        <v>227</v>
      </c>
      <c r="G79" s="83" t="s">
        <v>334</v>
      </c>
      <c r="H79" s="83" t="s">
        <v>335</v>
      </c>
      <c r="I79" s="83" t="s">
        <v>249</v>
      </c>
      <c r="J79" s="83" t="s">
        <v>336</v>
      </c>
      <c r="K79" s="83" t="s">
        <v>337</v>
      </c>
      <c r="L79" s="83" t="s">
        <v>338</v>
      </c>
      <c r="M79" s="88">
        <v>3</v>
      </c>
      <c r="N79" s="88">
        <v>3</v>
      </c>
      <c r="O79" s="88">
        <v>9</v>
      </c>
      <c r="P79" s="81" t="str">
        <f t="shared" si="48"/>
        <v>Medio (M)</v>
      </c>
      <c r="Q79" s="83">
        <v>25</v>
      </c>
      <c r="R79" s="83">
        <f t="shared" si="50"/>
        <v>225</v>
      </c>
      <c r="S79" s="83" t="str">
        <f t="shared" si="51"/>
        <v>II</v>
      </c>
      <c r="T79" s="83" t="str">
        <f t="shared" si="52"/>
        <v>No Aceptable o Aceptable con control especifico</v>
      </c>
      <c r="U79" s="119"/>
      <c r="V79" s="119"/>
      <c r="W79" s="119"/>
      <c r="X79" s="119"/>
      <c r="Y79" s="83" t="s">
        <v>272</v>
      </c>
      <c r="Z79" s="89" t="s">
        <v>339</v>
      </c>
      <c r="AA79" s="83" t="s">
        <v>215</v>
      </c>
      <c r="AB79" s="83" t="s">
        <v>216</v>
      </c>
      <c r="AC79" s="83" t="s">
        <v>216</v>
      </c>
      <c r="AD79" s="89" t="s">
        <v>340</v>
      </c>
      <c r="AE79" s="83" t="s">
        <v>341</v>
      </c>
      <c r="AF79" s="87"/>
    </row>
    <row r="80" spans="1:32" ht="24" customHeight="1" x14ac:dyDescent="0.2">
      <c r="A80" s="110" t="s">
        <v>314</v>
      </c>
      <c r="B80" s="110" t="s">
        <v>359</v>
      </c>
      <c r="C80" s="110" t="s">
        <v>360</v>
      </c>
      <c r="D80" s="110" t="s">
        <v>361</v>
      </c>
      <c r="E80" s="83" t="s">
        <v>220</v>
      </c>
      <c r="F80" s="83" t="s">
        <v>304</v>
      </c>
      <c r="G80" s="83" t="s">
        <v>221</v>
      </c>
      <c r="H80" s="81" t="s">
        <v>305</v>
      </c>
      <c r="I80" s="81" t="s">
        <v>306</v>
      </c>
      <c r="J80" s="83" t="s">
        <v>211</v>
      </c>
      <c r="K80" s="83" t="s">
        <v>212</v>
      </c>
      <c r="L80" s="81" t="s">
        <v>307</v>
      </c>
      <c r="M80" s="81">
        <v>2</v>
      </c>
      <c r="N80" s="81">
        <v>2</v>
      </c>
      <c r="O80" s="81">
        <f t="shared" ref="O80:O81" si="53">+M80*N80</f>
        <v>4</v>
      </c>
      <c r="P80" s="81" t="str">
        <f t="shared" ref="P80:P98" si="54">+IF(O80&gt;=24,"Muy Alto (MA)",IF(O80&gt;=10,"Alto (A)",IF(O80&gt;=6,"Medio (M)",IF(O80&gt;=2,"Bajo (B)"))))</f>
        <v>Bajo (B)</v>
      </c>
      <c r="Q80" s="81">
        <v>10</v>
      </c>
      <c r="R80" s="81">
        <f t="shared" si="50"/>
        <v>40</v>
      </c>
      <c r="S80" s="81" t="str">
        <f t="shared" si="51"/>
        <v>III</v>
      </c>
      <c r="T80" s="81" t="str">
        <f t="shared" si="52"/>
        <v>Mejorable</v>
      </c>
      <c r="U80" s="113">
        <v>74</v>
      </c>
      <c r="V80" s="113">
        <v>1</v>
      </c>
      <c r="W80" s="113">
        <v>0</v>
      </c>
      <c r="X80" s="113">
        <v>74</v>
      </c>
      <c r="Y80" s="81" t="s">
        <v>308</v>
      </c>
      <c r="Z80" s="81" t="s">
        <v>223</v>
      </c>
      <c r="AA80" s="83" t="s">
        <v>215</v>
      </c>
      <c r="AB80" s="83" t="s">
        <v>216</v>
      </c>
      <c r="AC80" s="83" t="s">
        <v>309</v>
      </c>
      <c r="AD80" s="83" t="s">
        <v>310</v>
      </c>
      <c r="AE80" s="83" t="s">
        <v>217</v>
      </c>
      <c r="AF80" s="87"/>
    </row>
    <row r="81" spans="1:32" ht="24" customHeight="1" x14ac:dyDescent="0.2">
      <c r="A81" s="111"/>
      <c r="B81" s="111"/>
      <c r="C81" s="111"/>
      <c r="D81" s="111"/>
      <c r="E81" s="83" t="s">
        <v>220</v>
      </c>
      <c r="F81" s="83" t="s">
        <v>311</v>
      </c>
      <c r="G81" s="83" t="s">
        <v>152</v>
      </c>
      <c r="H81" s="82" t="s">
        <v>236</v>
      </c>
      <c r="I81" s="81" t="s">
        <v>244</v>
      </c>
      <c r="J81" s="81" t="s">
        <v>251</v>
      </c>
      <c r="K81" s="83" t="s">
        <v>256</v>
      </c>
      <c r="L81" s="80" t="s">
        <v>261</v>
      </c>
      <c r="M81" s="83">
        <v>3</v>
      </c>
      <c r="N81" s="83">
        <v>3</v>
      </c>
      <c r="O81" s="83">
        <f t="shared" si="53"/>
        <v>9</v>
      </c>
      <c r="P81" s="83" t="str">
        <f t="shared" si="54"/>
        <v>Medio (M)</v>
      </c>
      <c r="Q81" s="83">
        <v>25</v>
      </c>
      <c r="R81" s="83">
        <f t="shared" si="50"/>
        <v>225</v>
      </c>
      <c r="S81" s="83" t="str">
        <f t="shared" si="51"/>
        <v>II</v>
      </c>
      <c r="T81" s="83" t="str">
        <f t="shared" si="52"/>
        <v>No Aceptable o Aceptable con control especifico</v>
      </c>
      <c r="U81" s="114"/>
      <c r="V81" s="114"/>
      <c r="W81" s="114"/>
      <c r="X81" s="114"/>
      <c r="Y81" s="81" t="s">
        <v>269</v>
      </c>
      <c r="Z81" s="81" t="s">
        <v>277</v>
      </c>
      <c r="AA81" s="83" t="s">
        <v>215</v>
      </c>
      <c r="AB81" s="83" t="s">
        <v>216</v>
      </c>
      <c r="AC81" s="83" t="s">
        <v>216</v>
      </c>
      <c r="AD81" s="81" t="s">
        <v>280</v>
      </c>
      <c r="AE81" s="83" t="s">
        <v>217</v>
      </c>
      <c r="AF81" s="87"/>
    </row>
    <row r="82" spans="1:32" ht="24" customHeight="1" x14ac:dyDescent="0.2">
      <c r="A82" s="111"/>
      <c r="B82" s="111"/>
      <c r="C82" s="111"/>
      <c r="D82" s="111"/>
      <c r="E82" s="83" t="s">
        <v>278</v>
      </c>
      <c r="F82" s="83" t="s">
        <v>227</v>
      </c>
      <c r="G82" s="83" t="s">
        <v>233</v>
      </c>
      <c r="H82" s="83" t="s">
        <v>237</v>
      </c>
      <c r="I82" s="83" t="s">
        <v>245</v>
      </c>
      <c r="J82" s="83" t="s">
        <v>250</v>
      </c>
      <c r="K82" s="83" t="s">
        <v>215</v>
      </c>
      <c r="L82" s="82" t="s">
        <v>266</v>
      </c>
      <c r="M82" s="83">
        <v>3</v>
      </c>
      <c r="N82" s="83">
        <v>3</v>
      </c>
      <c r="O82" s="83">
        <v>9</v>
      </c>
      <c r="P82" s="83" t="str">
        <f t="shared" si="54"/>
        <v>Medio (M)</v>
      </c>
      <c r="Q82" s="83">
        <v>25</v>
      </c>
      <c r="R82" s="83">
        <f t="shared" si="50"/>
        <v>225</v>
      </c>
      <c r="S82" s="83" t="str">
        <f t="shared" si="51"/>
        <v>II</v>
      </c>
      <c r="T82" s="83" t="str">
        <f t="shared" si="52"/>
        <v>No Aceptable o Aceptable con control especifico</v>
      </c>
      <c r="U82" s="114"/>
      <c r="V82" s="114"/>
      <c r="W82" s="114"/>
      <c r="X82" s="114"/>
      <c r="Y82" s="83" t="s">
        <v>272</v>
      </c>
      <c r="Z82" s="83" t="s">
        <v>281</v>
      </c>
      <c r="AA82" s="83" t="s">
        <v>215</v>
      </c>
      <c r="AB82" s="83" t="s">
        <v>216</v>
      </c>
      <c r="AC82" s="83" t="s">
        <v>216</v>
      </c>
      <c r="AD82" s="83" t="s">
        <v>282</v>
      </c>
      <c r="AE82" s="83" t="s">
        <v>217</v>
      </c>
      <c r="AF82" s="87"/>
    </row>
    <row r="83" spans="1:32" ht="24" customHeight="1" x14ac:dyDescent="0.2">
      <c r="A83" s="111"/>
      <c r="B83" s="111"/>
      <c r="C83" s="111"/>
      <c r="D83" s="111"/>
      <c r="E83" s="83" t="s">
        <v>220</v>
      </c>
      <c r="F83" s="82" t="s">
        <v>228</v>
      </c>
      <c r="G83" s="82" t="s">
        <v>221</v>
      </c>
      <c r="H83" s="82" t="s">
        <v>238</v>
      </c>
      <c r="I83" s="81" t="s">
        <v>246</v>
      </c>
      <c r="J83" s="81" t="s">
        <v>252</v>
      </c>
      <c r="K83" s="81" t="s">
        <v>257</v>
      </c>
      <c r="L83" s="80" t="s">
        <v>262</v>
      </c>
      <c r="M83" s="81">
        <v>2</v>
      </c>
      <c r="N83" s="81">
        <v>2</v>
      </c>
      <c r="O83" s="81">
        <v>4</v>
      </c>
      <c r="P83" s="81" t="str">
        <f t="shared" si="54"/>
        <v>Bajo (B)</v>
      </c>
      <c r="Q83" s="81">
        <v>10</v>
      </c>
      <c r="R83" s="81">
        <f t="shared" si="50"/>
        <v>40</v>
      </c>
      <c r="S83" s="83" t="str">
        <f t="shared" si="51"/>
        <v>III</v>
      </c>
      <c r="T83" s="81" t="str">
        <f t="shared" si="52"/>
        <v>Mejorable</v>
      </c>
      <c r="U83" s="114"/>
      <c r="V83" s="114"/>
      <c r="W83" s="114"/>
      <c r="X83" s="114"/>
      <c r="Y83" s="81" t="s">
        <v>273</v>
      </c>
      <c r="Z83" s="81" t="s">
        <v>283</v>
      </c>
      <c r="AA83" s="81" t="s">
        <v>285</v>
      </c>
      <c r="AB83" s="81" t="s">
        <v>284</v>
      </c>
      <c r="AC83" s="81" t="s">
        <v>287</v>
      </c>
      <c r="AD83" s="81" t="s">
        <v>286</v>
      </c>
      <c r="AE83" s="83" t="s">
        <v>288</v>
      </c>
      <c r="AF83" s="87"/>
    </row>
    <row r="84" spans="1:32" ht="24" customHeight="1" x14ac:dyDescent="0.2">
      <c r="A84" s="111"/>
      <c r="B84" s="111"/>
      <c r="C84" s="111"/>
      <c r="D84" s="111"/>
      <c r="E84" s="83" t="s">
        <v>220</v>
      </c>
      <c r="F84" s="82" t="s">
        <v>229</v>
      </c>
      <c r="G84" s="82" t="s">
        <v>234</v>
      </c>
      <c r="H84" s="82" t="s">
        <v>239</v>
      </c>
      <c r="I84" s="82" t="s">
        <v>247</v>
      </c>
      <c r="J84" s="82" t="s">
        <v>253</v>
      </c>
      <c r="K84" s="82" t="s">
        <v>258</v>
      </c>
      <c r="L84" s="80" t="s">
        <v>263</v>
      </c>
      <c r="M84" s="81">
        <v>3</v>
      </c>
      <c r="N84" s="81">
        <v>3</v>
      </c>
      <c r="O84" s="81">
        <v>9</v>
      </c>
      <c r="P84" s="83" t="str">
        <f t="shared" si="54"/>
        <v>Medio (M)</v>
      </c>
      <c r="Q84" s="83">
        <v>25</v>
      </c>
      <c r="R84" s="83">
        <f t="shared" si="50"/>
        <v>225</v>
      </c>
      <c r="S84" s="83" t="str">
        <f t="shared" si="51"/>
        <v>II</v>
      </c>
      <c r="T84" s="83" t="str">
        <f t="shared" si="52"/>
        <v>No Aceptable o Aceptable con control especifico</v>
      </c>
      <c r="U84" s="114"/>
      <c r="V84" s="114"/>
      <c r="W84" s="114"/>
      <c r="X84" s="114"/>
      <c r="Y84" s="83" t="s">
        <v>270</v>
      </c>
      <c r="Z84" s="81" t="s">
        <v>289</v>
      </c>
      <c r="AA84" s="81" t="s">
        <v>290</v>
      </c>
      <c r="AB84" s="81" t="s">
        <v>291</v>
      </c>
      <c r="AC84" s="81" t="s">
        <v>293</v>
      </c>
      <c r="AD84" s="81" t="s">
        <v>292</v>
      </c>
      <c r="AE84" s="83" t="s">
        <v>217</v>
      </c>
      <c r="AF84" s="87"/>
    </row>
    <row r="85" spans="1:32" ht="51.75" customHeight="1" x14ac:dyDescent="0.2">
      <c r="A85" s="111"/>
      <c r="B85" s="111"/>
      <c r="C85" s="111"/>
      <c r="D85" s="111"/>
      <c r="E85" s="83" t="s">
        <v>220</v>
      </c>
      <c r="F85" s="81" t="s">
        <v>230</v>
      </c>
      <c r="G85" s="82" t="s">
        <v>149</v>
      </c>
      <c r="H85" s="82" t="s">
        <v>240</v>
      </c>
      <c r="I85" s="82" t="s">
        <v>248</v>
      </c>
      <c r="J85" s="82" t="s">
        <v>254</v>
      </c>
      <c r="K85" s="82" t="s">
        <v>259</v>
      </c>
      <c r="L85" s="80" t="s">
        <v>264</v>
      </c>
      <c r="M85" s="81">
        <v>3</v>
      </c>
      <c r="N85" s="81">
        <v>3</v>
      </c>
      <c r="O85" s="81">
        <v>9</v>
      </c>
      <c r="P85" s="81" t="str">
        <f t="shared" si="54"/>
        <v>Medio (M)</v>
      </c>
      <c r="Q85" s="83">
        <v>25</v>
      </c>
      <c r="R85" s="83">
        <f t="shared" si="50"/>
        <v>225</v>
      </c>
      <c r="S85" s="83" t="str">
        <f t="shared" si="51"/>
        <v>II</v>
      </c>
      <c r="T85" s="83" t="str">
        <f t="shared" si="52"/>
        <v>No Aceptable o Aceptable con control especifico</v>
      </c>
      <c r="U85" s="114"/>
      <c r="V85" s="114"/>
      <c r="W85" s="114"/>
      <c r="X85" s="114"/>
      <c r="Y85" s="83" t="s">
        <v>271</v>
      </c>
      <c r="Z85" s="83" t="s">
        <v>294</v>
      </c>
      <c r="AA85" s="83" t="s">
        <v>295</v>
      </c>
      <c r="AB85" s="83" t="s">
        <v>250</v>
      </c>
      <c r="AC85" s="83" t="s">
        <v>250</v>
      </c>
      <c r="AD85" s="83" t="s">
        <v>296</v>
      </c>
      <c r="AE85" s="83" t="s">
        <v>313</v>
      </c>
    </row>
    <row r="86" spans="1:32" ht="49.5" x14ac:dyDescent="0.2">
      <c r="A86" s="111"/>
      <c r="B86" s="111"/>
      <c r="C86" s="111"/>
      <c r="D86" s="111"/>
      <c r="E86" s="83" t="s">
        <v>220</v>
      </c>
      <c r="F86" s="82" t="s">
        <v>231</v>
      </c>
      <c r="G86" s="82" t="s">
        <v>235</v>
      </c>
      <c r="H86" s="82" t="s">
        <v>241</v>
      </c>
      <c r="I86" s="82" t="s">
        <v>249</v>
      </c>
      <c r="J86" s="82" t="s">
        <v>250</v>
      </c>
      <c r="K86" s="82" t="s">
        <v>260</v>
      </c>
      <c r="L86" s="80" t="s">
        <v>265</v>
      </c>
      <c r="M86" s="82">
        <v>10</v>
      </c>
      <c r="N86" s="82">
        <v>3</v>
      </c>
      <c r="O86" s="82">
        <f t="shared" ref="O86" si="55">+M86*N86</f>
        <v>30</v>
      </c>
      <c r="P86" s="82" t="str">
        <f t="shared" si="54"/>
        <v>Muy Alto (MA)</v>
      </c>
      <c r="Q86" s="82">
        <v>25</v>
      </c>
      <c r="R86" s="82">
        <f t="shared" si="50"/>
        <v>750</v>
      </c>
      <c r="S86" s="82" t="str">
        <f t="shared" si="51"/>
        <v>I</v>
      </c>
      <c r="T86" s="82" t="str">
        <f t="shared" si="52"/>
        <v>No Aceptable</v>
      </c>
      <c r="U86" s="114"/>
      <c r="V86" s="114"/>
      <c r="W86" s="114"/>
      <c r="X86" s="114"/>
      <c r="Y86" s="81" t="s">
        <v>312</v>
      </c>
      <c r="Z86" s="81" t="s">
        <v>298</v>
      </c>
      <c r="AA86" s="81" t="s">
        <v>299</v>
      </c>
      <c r="AB86" s="83" t="s">
        <v>250</v>
      </c>
      <c r="AC86" s="83" t="s">
        <v>250</v>
      </c>
      <c r="AD86" s="81" t="s">
        <v>300</v>
      </c>
      <c r="AE86" s="83" t="s">
        <v>217</v>
      </c>
    </row>
    <row r="87" spans="1:32" ht="44.25" customHeight="1" x14ac:dyDescent="0.2">
      <c r="A87" s="111"/>
      <c r="B87" s="111"/>
      <c r="C87" s="111"/>
      <c r="D87" s="111"/>
      <c r="E87" s="83" t="s">
        <v>220</v>
      </c>
      <c r="F87" s="81" t="s">
        <v>342</v>
      </c>
      <c r="G87" s="82" t="s">
        <v>149</v>
      </c>
      <c r="H87" s="82" t="s">
        <v>325</v>
      </c>
      <c r="I87" s="82" t="s">
        <v>352</v>
      </c>
      <c r="J87" s="82" t="s">
        <v>327</v>
      </c>
      <c r="K87" s="82" t="s">
        <v>328</v>
      </c>
      <c r="L87" s="80" t="s">
        <v>329</v>
      </c>
      <c r="M87" s="81">
        <v>3</v>
      </c>
      <c r="N87" s="82">
        <v>3</v>
      </c>
      <c r="O87" s="82">
        <f t="shared" ref="O87" si="56">+M87*N87</f>
        <v>9</v>
      </c>
      <c r="P87" s="82" t="str">
        <f t="shared" si="54"/>
        <v>Medio (M)</v>
      </c>
      <c r="Q87" s="81">
        <v>25</v>
      </c>
      <c r="R87" s="81">
        <f t="shared" ref="R87:R105" si="57">+O87*Q87</f>
        <v>225</v>
      </c>
      <c r="S87" s="83" t="str">
        <f t="shared" ref="S87:S105" si="58">IF(R87&lt;=20,"IV",IF(R87&gt;=600,"I",IF(R87&gt;=150,"II",IF(R87&gt;=40,"III",IF(R87&gt;=20,"IV")*IF(R87&lt;=20,"IV")))))</f>
        <v>II</v>
      </c>
      <c r="T87" s="81" t="str">
        <f t="shared" ref="T87:T105" si="59">+IF(S87="I","No Aceptable",IF(S87="II","No Aceptable o Aceptable con control especifico",IF(S87="III","Mejorable",IF(S87="IV","Aceptable"))))</f>
        <v>No Aceptable o Aceptable con control especifico</v>
      </c>
      <c r="U87" s="114"/>
      <c r="V87" s="114"/>
      <c r="W87" s="114"/>
      <c r="X87" s="114"/>
      <c r="Y87" s="83" t="s">
        <v>330</v>
      </c>
      <c r="Z87" s="83" t="s">
        <v>331</v>
      </c>
      <c r="AA87" s="83" t="s">
        <v>215</v>
      </c>
      <c r="AB87" s="83" t="s">
        <v>216</v>
      </c>
      <c r="AC87" s="83" t="s">
        <v>216</v>
      </c>
      <c r="AD87" s="83" t="s">
        <v>332</v>
      </c>
      <c r="AE87" s="83" t="s">
        <v>333</v>
      </c>
    </row>
    <row r="88" spans="1:32" ht="66.75" customHeight="1" x14ac:dyDescent="0.2">
      <c r="A88" s="111"/>
      <c r="B88" s="112"/>
      <c r="C88" s="112"/>
      <c r="D88" s="112"/>
      <c r="E88" s="83" t="s">
        <v>220</v>
      </c>
      <c r="F88" s="83" t="s">
        <v>227</v>
      </c>
      <c r="G88" s="83" t="s">
        <v>334</v>
      </c>
      <c r="H88" s="83" t="s">
        <v>335</v>
      </c>
      <c r="I88" s="83" t="s">
        <v>249</v>
      </c>
      <c r="J88" s="83" t="s">
        <v>336</v>
      </c>
      <c r="K88" s="83" t="s">
        <v>337</v>
      </c>
      <c r="L88" s="83" t="s">
        <v>338</v>
      </c>
      <c r="M88" s="88">
        <v>3</v>
      </c>
      <c r="N88" s="88">
        <v>3</v>
      </c>
      <c r="O88" s="88">
        <v>9</v>
      </c>
      <c r="P88" s="81" t="str">
        <f t="shared" si="54"/>
        <v>Medio (M)</v>
      </c>
      <c r="Q88" s="83">
        <v>25</v>
      </c>
      <c r="R88" s="83">
        <f t="shared" si="57"/>
        <v>225</v>
      </c>
      <c r="S88" s="83" t="str">
        <f t="shared" si="58"/>
        <v>II</v>
      </c>
      <c r="T88" s="83" t="str">
        <f t="shared" si="59"/>
        <v>No Aceptable o Aceptable con control especifico</v>
      </c>
      <c r="U88" s="115"/>
      <c r="V88" s="115"/>
      <c r="W88" s="115"/>
      <c r="X88" s="115"/>
      <c r="Y88" s="83" t="s">
        <v>272</v>
      </c>
      <c r="Z88" s="89" t="s">
        <v>339</v>
      </c>
      <c r="AA88" s="83" t="s">
        <v>215</v>
      </c>
      <c r="AB88" s="83" t="s">
        <v>216</v>
      </c>
      <c r="AC88" s="83" t="s">
        <v>216</v>
      </c>
      <c r="AD88" s="89" t="s">
        <v>340</v>
      </c>
      <c r="AE88" s="83" t="s">
        <v>341</v>
      </c>
    </row>
    <row r="89" spans="1:32" ht="75.75" customHeight="1" x14ac:dyDescent="0.2">
      <c r="A89" s="110" t="s">
        <v>314</v>
      </c>
      <c r="B89" s="110" t="s">
        <v>207</v>
      </c>
      <c r="C89" s="110" t="s">
        <v>362</v>
      </c>
      <c r="D89" s="110" t="s">
        <v>363</v>
      </c>
      <c r="E89" s="83" t="s">
        <v>220</v>
      </c>
      <c r="F89" s="83" t="s">
        <v>208</v>
      </c>
      <c r="G89" s="83" t="s">
        <v>209</v>
      </c>
      <c r="H89" s="80" t="s">
        <v>222</v>
      </c>
      <c r="I89" s="83" t="s">
        <v>210</v>
      </c>
      <c r="J89" s="83" t="s">
        <v>211</v>
      </c>
      <c r="K89" s="83" t="s">
        <v>212</v>
      </c>
      <c r="L89" s="83" t="s">
        <v>213</v>
      </c>
      <c r="M89" s="83">
        <v>2</v>
      </c>
      <c r="N89" s="83">
        <v>3</v>
      </c>
      <c r="O89" s="83">
        <f t="shared" ref="O89:O97" si="60">+M89*N89</f>
        <v>6</v>
      </c>
      <c r="P89" s="83" t="str">
        <f t="shared" si="54"/>
        <v>Medio (M)</v>
      </c>
      <c r="Q89" s="81">
        <v>10</v>
      </c>
      <c r="R89" s="83">
        <f t="shared" si="57"/>
        <v>60</v>
      </c>
      <c r="S89" s="83" t="str">
        <f t="shared" si="58"/>
        <v>III</v>
      </c>
      <c r="T89" s="83" t="str">
        <f t="shared" si="59"/>
        <v>Mejorable</v>
      </c>
      <c r="U89" s="113">
        <v>0</v>
      </c>
      <c r="V89" s="113">
        <v>1</v>
      </c>
      <c r="W89" s="113">
        <v>0</v>
      </c>
      <c r="X89" s="113">
        <v>1</v>
      </c>
      <c r="Y89" s="83" t="s">
        <v>214</v>
      </c>
      <c r="Z89" s="83" t="s">
        <v>223</v>
      </c>
      <c r="AA89" s="83" t="s">
        <v>215</v>
      </c>
      <c r="AB89" s="83" t="s">
        <v>216</v>
      </c>
      <c r="AC89" s="83" t="s">
        <v>224</v>
      </c>
      <c r="AD89" s="83" t="s">
        <v>279</v>
      </c>
      <c r="AE89" s="83" t="s">
        <v>217</v>
      </c>
    </row>
    <row r="90" spans="1:32" ht="49.5" x14ac:dyDescent="0.2">
      <c r="A90" s="111"/>
      <c r="B90" s="111"/>
      <c r="C90" s="111"/>
      <c r="D90" s="111"/>
      <c r="E90" s="83" t="s">
        <v>220</v>
      </c>
      <c r="F90" s="81" t="s">
        <v>225</v>
      </c>
      <c r="G90" s="81" t="s">
        <v>232</v>
      </c>
      <c r="H90" s="81" t="s">
        <v>242</v>
      </c>
      <c r="I90" s="81" t="s">
        <v>243</v>
      </c>
      <c r="J90" s="81" t="s">
        <v>250</v>
      </c>
      <c r="K90" s="83" t="s">
        <v>255</v>
      </c>
      <c r="L90" s="82" t="s">
        <v>267</v>
      </c>
      <c r="M90" s="81">
        <v>2</v>
      </c>
      <c r="N90" s="81">
        <v>2</v>
      </c>
      <c r="O90" s="81">
        <f t="shared" si="60"/>
        <v>4</v>
      </c>
      <c r="P90" s="81" t="str">
        <f t="shared" si="54"/>
        <v>Bajo (B)</v>
      </c>
      <c r="Q90" s="81">
        <v>10</v>
      </c>
      <c r="R90" s="81">
        <f t="shared" si="57"/>
        <v>40</v>
      </c>
      <c r="S90" s="81" t="str">
        <f t="shared" si="58"/>
        <v>III</v>
      </c>
      <c r="T90" s="81" t="str">
        <f t="shared" si="59"/>
        <v>Mejorable</v>
      </c>
      <c r="U90" s="114"/>
      <c r="V90" s="114"/>
      <c r="W90" s="114"/>
      <c r="X90" s="114"/>
      <c r="Y90" s="83" t="s">
        <v>268</v>
      </c>
      <c r="Z90" s="81" t="s">
        <v>276</v>
      </c>
      <c r="AA90" s="83" t="s">
        <v>215</v>
      </c>
      <c r="AB90" s="83" t="s">
        <v>216</v>
      </c>
      <c r="AC90" s="81" t="s">
        <v>274</v>
      </c>
      <c r="AD90" s="81" t="s">
        <v>275</v>
      </c>
      <c r="AE90" s="83" t="s">
        <v>217</v>
      </c>
    </row>
    <row r="91" spans="1:32" ht="41.25" x14ac:dyDescent="0.2">
      <c r="A91" s="111"/>
      <c r="B91" s="111"/>
      <c r="C91" s="111"/>
      <c r="D91" s="111"/>
      <c r="E91" s="83" t="s">
        <v>220</v>
      </c>
      <c r="F91" s="82" t="s">
        <v>226</v>
      </c>
      <c r="G91" s="82" t="s">
        <v>152</v>
      </c>
      <c r="H91" s="82" t="s">
        <v>236</v>
      </c>
      <c r="I91" s="81" t="s">
        <v>244</v>
      </c>
      <c r="J91" s="81" t="s">
        <v>251</v>
      </c>
      <c r="K91" s="83" t="s">
        <v>256</v>
      </c>
      <c r="L91" s="80" t="s">
        <v>261</v>
      </c>
      <c r="M91" s="81">
        <v>3</v>
      </c>
      <c r="N91" s="81">
        <v>2</v>
      </c>
      <c r="O91" s="81">
        <f t="shared" si="60"/>
        <v>6</v>
      </c>
      <c r="P91" s="81" t="str">
        <f t="shared" si="54"/>
        <v>Medio (M)</v>
      </c>
      <c r="Q91" s="81">
        <v>25</v>
      </c>
      <c r="R91" s="81">
        <f t="shared" si="57"/>
        <v>150</v>
      </c>
      <c r="S91" s="81" t="str">
        <f t="shared" si="58"/>
        <v>II</v>
      </c>
      <c r="T91" s="81" t="str">
        <f t="shared" si="59"/>
        <v>No Aceptable o Aceptable con control especifico</v>
      </c>
      <c r="U91" s="114"/>
      <c r="V91" s="114"/>
      <c r="W91" s="114"/>
      <c r="X91" s="114"/>
      <c r="Y91" s="81" t="s">
        <v>269</v>
      </c>
      <c r="Z91" s="81" t="s">
        <v>277</v>
      </c>
      <c r="AA91" s="83" t="s">
        <v>215</v>
      </c>
      <c r="AB91" s="83" t="s">
        <v>216</v>
      </c>
      <c r="AC91" s="83" t="s">
        <v>216</v>
      </c>
      <c r="AD91" s="81" t="s">
        <v>280</v>
      </c>
      <c r="AE91" s="83" t="s">
        <v>217</v>
      </c>
    </row>
    <row r="92" spans="1:32" ht="65.25" customHeight="1" x14ac:dyDescent="0.2">
      <c r="A92" s="111"/>
      <c r="B92" s="111"/>
      <c r="C92" s="111"/>
      <c r="D92" s="111"/>
      <c r="E92" s="83" t="s">
        <v>323</v>
      </c>
      <c r="F92" s="83" t="s">
        <v>227</v>
      </c>
      <c r="G92" s="83" t="s">
        <v>233</v>
      </c>
      <c r="H92" s="83" t="s">
        <v>237</v>
      </c>
      <c r="I92" s="83" t="s">
        <v>245</v>
      </c>
      <c r="J92" s="83" t="s">
        <v>250</v>
      </c>
      <c r="K92" s="83" t="s">
        <v>215</v>
      </c>
      <c r="L92" s="82" t="s">
        <v>266</v>
      </c>
      <c r="M92" s="83">
        <v>3</v>
      </c>
      <c r="N92" s="83">
        <v>3</v>
      </c>
      <c r="O92" s="83">
        <f t="shared" si="60"/>
        <v>9</v>
      </c>
      <c r="P92" s="83" t="str">
        <f t="shared" si="54"/>
        <v>Medio (M)</v>
      </c>
      <c r="Q92" s="83">
        <v>25</v>
      </c>
      <c r="R92" s="83">
        <f t="shared" si="57"/>
        <v>225</v>
      </c>
      <c r="S92" s="83" t="str">
        <f t="shared" si="58"/>
        <v>II</v>
      </c>
      <c r="T92" s="83" t="str">
        <f t="shared" si="59"/>
        <v>No Aceptable o Aceptable con control especifico</v>
      </c>
      <c r="U92" s="114"/>
      <c r="V92" s="114"/>
      <c r="W92" s="114"/>
      <c r="X92" s="114"/>
      <c r="Y92" s="83" t="s">
        <v>272</v>
      </c>
      <c r="Z92" s="83" t="s">
        <v>281</v>
      </c>
      <c r="AA92" s="83" t="s">
        <v>215</v>
      </c>
      <c r="AB92" s="83" t="s">
        <v>216</v>
      </c>
      <c r="AC92" s="83" t="s">
        <v>216</v>
      </c>
      <c r="AD92" s="83" t="s">
        <v>282</v>
      </c>
      <c r="AE92" s="83" t="s">
        <v>217</v>
      </c>
    </row>
    <row r="93" spans="1:32" ht="55.5" customHeight="1" x14ac:dyDescent="0.2">
      <c r="A93" s="111"/>
      <c r="B93" s="111"/>
      <c r="C93" s="111"/>
      <c r="D93" s="111"/>
      <c r="E93" s="83" t="s">
        <v>220</v>
      </c>
      <c r="F93" s="82" t="s">
        <v>228</v>
      </c>
      <c r="G93" s="82" t="s">
        <v>221</v>
      </c>
      <c r="H93" s="82" t="s">
        <v>238</v>
      </c>
      <c r="I93" s="81" t="s">
        <v>246</v>
      </c>
      <c r="J93" s="81" t="s">
        <v>252</v>
      </c>
      <c r="K93" s="81" t="s">
        <v>257</v>
      </c>
      <c r="L93" s="80" t="s">
        <v>262</v>
      </c>
      <c r="M93" s="81">
        <v>2</v>
      </c>
      <c r="N93" s="81">
        <v>3</v>
      </c>
      <c r="O93" s="81">
        <f t="shared" si="60"/>
        <v>6</v>
      </c>
      <c r="P93" s="81" t="str">
        <f t="shared" si="54"/>
        <v>Medio (M)</v>
      </c>
      <c r="Q93" s="81">
        <v>10</v>
      </c>
      <c r="R93" s="81">
        <f t="shared" si="57"/>
        <v>60</v>
      </c>
      <c r="S93" s="81" t="str">
        <f t="shared" si="58"/>
        <v>III</v>
      </c>
      <c r="T93" s="81" t="str">
        <f t="shared" si="59"/>
        <v>Mejorable</v>
      </c>
      <c r="U93" s="114"/>
      <c r="V93" s="114"/>
      <c r="W93" s="114"/>
      <c r="X93" s="114"/>
      <c r="Y93" s="81" t="s">
        <v>273</v>
      </c>
      <c r="Z93" s="81" t="s">
        <v>283</v>
      </c>
      <c r="AA93" s="81" t="s">
        <v>285</v>
      </c>
      <c r="AB93" s="81" t="s">
        <v>284</v>
      </c>
      <c r="AC93" s="81" t="s">
        <v>287</v>
      </c>
      <c r="AD93" s="81" t="s">
        <v>286</v>
      </c>
      <c r="AE93" s="83" t="s">
        <v>288</v>
      </c>
    </row>
    <row r="94" spans="1:32" ht="50.25" customHeight="1" x14ac:dyDescent="0.2">
      <c r="A94" s="111"/>
      <c r="B94" s="111"/>
      <c r="C94" s="111"/>
      <c r="D94" s="111"/>
      <c r="E94" s="83" t="s">
        <v>220</v>
      </c>
      <c r="F94" s="82" t="s">
        <v>229</v>
      </c>
      <c r="G94" s="82" t="s">
        <v>234</v>
      </c>
      <c r="H94" s="82" t="s">
        <v>239</v>
      </c>
      <c r="I94" s="82" t="s">
        <v>247</v>
      </c>
      <c r="J94" s="82" t="s">
        <v>253</v>
      </c>
      <c r="K94" s="82" t="s">
        <v>258</v>
      </c>
      <c r="L94" s="80" t="s">
        <v>263</v>
      </c>
      <c r="M94" s="81">
        <v>3</v>
      </c>
      <c r="N94" s="81">
        <v>3</v>
      </c>
      <c r="O94" s="81">
        <f t="shared" si="60"/>
        <v>9</v>
      </c>
      <c r="P94" s="81" t="str">
        <f t="shared" si="54"/>
        <v>Medio (M)</v>
      </c>
      <c r="Q94" s="81">
        <v>25</v>
      </c>
      <c r="R94" s="81">
        <f t="shared" si="57"/>
        <v>225</v>
      </c>
      <c r="S94" s="81" t="str">
        <f t="shared" si="58"/>
        <v>II</v>
      </c>
      <c r="T94" s="81" t="str">
        <f t="shared" si="59"/>
        <v>No Aceptable o Aceptable con control especifico</v>
      </c>
      <c r="U94" s="114"/>
      <c r="V94" s="114"/>
      <c r="W94" s="114"/>
      <c r="X94" s="114"/>
      <c r="Y94" s="83" t="s">
        <v>270</v>
      </c>
      <c r="Z94" s="81" t="s">
        <v>289</v>
      </c>
      <c r="AA94" s="81" t="s">
        <v>290</v>
      </c>
      <c r="AB94" s="81" t="s">
        <v>291</v>
      </c>
      <c r="AC94" s="81" t="s">
        <v>293</v>
      </c>
      <c r="AD94" s="81" t="s">
        <v>292</v>
      </c>
      <c r="AE94" s="83" t="s">
        <v>217</v>
      </c>
    </row>
    <row r="95" spans="1:32" ht="48" customHeight="1" x14ac:dyDescent="0.2">
      <c r="A95" s="111"/>
      <c r="B95" s="111"/>
      <c r="C95" s="111"/>
      <c r="D95" s="111"/>
      <c r="E95" s="83" t="s">
        <v>220</v>
      </c>
      <c r="F95" s="81" t="s">
        <v>230</v>
      </c>
      <c r="G95" s="82" t="s">
        <v>149</v>
      </c>
      <c r="H95" s="82" t="s">
        <v>240</v>
      </c>
      <c r="I95" s="82" t="s">
        <v>248</v>
      </c>
      <c r="J95" s="82" t="s">
        <v>254</v>
      </c>
      <c r="K95" s="82" t="s">
        <v>259</v>
      </c>
      <c r="L95" s="80" t="s">
        <v>264</v>
      </c>
      <c r="M95" s="83">
        <v>3</v>
      </c>
      <c r="N95" s="83">
        <v>3</v>
      </c>
      <c r="O95" s="83">
        <f t="shared" si="60"/>
        <v>9</v>
      </c>
      <c r="P95" s="83" t="str">
        <f t="shared" si="54"/>
        <v>Medio (M)</v>
      </c>
      <c r="Q95" s="83">
        <v>25</v>
      </c>
      <c r="R95" s="83">
        <f t="shared" si="57"/>
        <v>225</v>
      </c>
      <c r="S95" s="83" t="str">
        <f t="shared" si="58"/>
        <v>II</v>
      </c>
      <c r="T95" s="83" t="str">
        <f t="shared" si="59"/>
        <v>No Aceptable o Aceptable con control especifico</v>
      </c>
      <c r="U95" s="114"/>
      <c r="V95" s="114"/>
      <c r="W95" s="114"/>
      <c r="X95" s="114"/>
      <c r="Y95" s="83" t="s">
        <v>271</v>
      </c>
      <c r="Z95" s="83" t="s">
        <v>294</v>
      </c>
      <c r="AA95" s="83" t="s">
        <v>295</v>
      </c>
      <c r="AB95" s="83" t="s">
        <v>250</v>
      </c>
      <c r="AC95" s="83" t="s">
        <v>250</v>
      </c>
      <c r="AD95" s="83" t="s">
        <v>296</v>
      </c>
      <c r="AE95" s="83" t="s">
        <v>297</v>
      </c>
    </row>
    <row r="96" spans="1:32" ht="49.5" x14ac:dyDescent="0.2">
      <c r="A96" s="111"/>
      <c r="B96" s="111"/>
      <c r="C96" s="111"/>
      <c r="D96" s="111"/>
      <c r="E96" s="83" t="s">
        <v>220</v>
      </c>
      <c r="F96" s="82" t="s">
        <v>231</v>
      </c>
      <c r="G96" s="82" t="s">
        <v>235</v>
      </c>
      <c r="H96" s="82" t="s">
        <v>241</v>
      </c>
      <c r="I96" s="82" t="s">
        <v>249</v>
      </c>
      <c r="J96" s="82" t="s">
        <v>250</v>
      </c>
      <c r="K96" s="82" t="s">
        <v>260</v>
      </c>
      <c r="L96" s="80" t="s">
        <v>265</v>
      </c>
      <c r="M96" s="81">
        <v>2</v>
      </c>
      <c r="N96" s="81">
        <v>2</v>
      </c>
      <c r="O96" s="81">
        <f t="shared" si="60"/>
        <v>4</v>
      </c>
      <c r="P96" s="81" t="str">
        <f t="shared" si="54"/>
        <v>Bajo (B)</v>
      </c>
      <c r="Q96" s="81">
        <v>10</v>
      </c>
      <c r="R96" s="81">
        <f t="shared" si="57"/>
        <v>40</v>
      </c>
      <c r="S96" s="81" t="str">
        <f t="shared" si="58"/>
        <v>III</v>
      </c>
      <c r="T96" s="81" t="str">
        <f t="shared" si="59"/>
        <v>Mejorable</v>
      </c>
      <c r="U96" s="114"/>
      <c r="V96" s="114"/>
      <c r="W96" s="114"/>
      <c r="X96" s="114"/>
      <c r="Y96" s="81" t="s">
        <v>312</v>
      </c>
      <c r="Z96" s="81" t="s">
        <v>298</v>
      </c>
      <c r="AA96" s="81" t="s">
        <v>299</v>
      </c>
      <c r="AB96" s="83" t="s">
        <v>250</v>
      </c>
      <c r="AC96" s="83" t="s">
        <v>250</v>
      </c>
      <c r="AD96" s="81" t="s">
        <v>300</v>
      </c>
      <c r="AE96" s="83" t="s">
        <v>217</v>
      </c>
    </row>
    <row r="97" spans="1:31" ht="99" x14ac:dyDescent="0.2">
      <c r="A97" s="111"/>
      <c r="B97" s="111"/>
      <c r="C97" s="111"/>
      <c r="D97" s="111"/>
      <c r="E97" s="83" t="s">
        <v>220</v>
      </c>
      <c r="F97" s="81" t="s">
        <v>342</v>
      </c>
      <c r="G97" s="82" t="s">
        <v>149</v>
      </c>
      <c r="H97" s="82" t="s">
        <v>325</v>
      </c>
      <c r="I97" s="82" t="s">
        <v>352</v>
      </c>
      <c r="J97" s="82" t="s">
        <v>327</v>
      </c>
      <c r="K97" s="82" t="s">
        <v>328</v>
      </c>
      <c r="L97" s="80" t="s">
        <v>329</v>
      </c>
      <c r="M97" s="81">
        <v>3</v>
      </c>
      <c r="N97" s="82">
        <v>3</v>
      </c>
      <c r="O97" s="82">
        <f t="shared" si="60"/>
        <v>9</v>
      </c>
      <c r="P97" s="82" t="str">
        <f t="shared" si="54"/>
        <v>Medio (M)</v>
      </c>
      <c r="Q97" s="81">
        <v>25</v>
      </c>
      <c r="R97" s="81">
        <f t="shared" si="57"/>
        <v>225</v>
      </c>
      <c r="S97" s="83" t="str">
        <f t="shared" si="58"/>
        <v>II</v>
      </c>
      <c r="T97" s="81" t="str">
        <f t="shared" si="59"/>
        <v>No Aceptable o Aceptable con control especifico</v>
      </c>
      <c r="U97" s="114"/>
      <c r="V97" s="114"/>
      <c r="W97" s="114"/>
      <c r="X97" s="114"/>
      <c r="Y97" s="83" t="s">
        <v>330</v>
      </c>
      <c r="Z97" s="83" t="s">
        <v>331</v>
      </c>
      <c r="AA97" s="83" t="s">
        <v>215</v>
      </c>
      <c r="AB97" s="83" t="s">
        <v>216</v>
      </c>
      <c r="AC97" s="83" t="s">
        <v>216</v>
      </c>
      <c r="AD97" s="83" t="s">
        <v>332</v>
      </c>
      <c r="AE97" s="83" t="s">
        <v>333</v>
      </c>
    </row>
    <row r="98" spans="1:31" ht="64.5" customHeight="1" x14ac:dyDescent="0.2">
      <c r="A98" s="112"/>
      <c r="B98" s="112"/>
      <c r="C98" s="112"/>
      <c r="D98" s="112"/>
      <c r="E98" s="83" t="s">
        <v>220</v>
      </c>
      <c r="F98" s="83" t="s">
        <v>227</v>
      </c>
      <c r="G98" s="83" t="s">
        <v>334</v>
      </c>
      <c r="H98" s="83" t="s">
        <v>335</v>
      </c>
      <c r="I98" s="83" t="s">
        <v>249</v>
      </c>
      <c r="J98" s="83" t="s">
        <v>336</v>
      </c>
      <c r="K98" s="83" t="s">
        <v>337</v>
      </c>
      <c r="L98" s="83" t="s">
        <v>338</v>
      </c>
      <c r="M98" s="88">
        <v>3</v>
      </c>
      <c r="N98" s="88">
        <v>3</v>
      </c>
      <c r="O98" s="88">
        <v>9</v>
      </c>
      <c r="P98" s="81" t="str">
        <f t="shared" si="54"/>
        <v>Medio (M)</v>
      </c>
      <c r="Q98" s="83">
        <v>25</v>
      </c>
      <c r="R98" s="83">
        <f t="shared" si="57"/>
        <v>225</v>
      </c>
      <c r="S98" s="83" t="str">
        <f t="shared" si="58"/>
        <v>II</v>
      </c>
      <c r="T98" s="83" t="str">
        <f t="shared" si="59"/>
        <v>No Aceptable o Aceptable con control especifico</v>
      </c>
      <c r="U98" s="115"/>
      <c r="V98" s="115"/>
      <c r="W98" s="115"/>
      <c r="X98" s="115"/>
      <c r="Y98" s="83" t="s">
        <v>272</v>
      </c>
      <c r="Z98" s="89" t="s">
        <v>339</v>
      </c>
      <c r="AA98" s="83" t="s">
        <v>215</v>
      </c>
      <c r="AB98" s="83" t="s">
        <v>216</v>
      </c>
      <c r="AC98" s="83" t="s">
        <v>216</v>
      </c>
      <c r="AD98" s="89" t="s">
        <v>340</v>
      </c>
      <c r="AE98" s="83" t="s">
        <v>341</v>
      </c>
    </row>
    <row r="99" spans="1:31" ht="95.25" customHeight="1" x14ac:dyDescent="0.2">
      <c r="A99" s="110" t="s">
        <v>314</v>
      </c>
      <c r="B99" s="110" t="s">
        <v>365</v>
      </c>
      <c r="C99" s="110" t="s">
        <v>366</v>
      </c>
      <c r="D99" s="110" t="s">
        <v>364</v>
      </c>
      <c r="E99" s="83" t="s">
        <v>220</v>
      </c>
      <c r="F99" s="83" t="s">
        <v>304</v>
      </c>
      <c r="G99" s="83" t="s">
        <v>221</v>
      </c>
      <c r="H99" s="81" t="s">
        <v>305</v>
      </c>
      <c r="I99" s="81" t="s">
        <v>306</v>
      </c>
      <c r="J99" s="83" t="s">
        <v>211</v>
      </c>
      <c r="K99" s="83" t="s">
        <v>212</v>
      </c>
      <c r="L99" s="81" t="s">
        <v>307</v>
      </c>
      <c r="M99" s="81">
        <v>2</v>
      </c>
      <c r="N99" s="81">
        <v>2</v>
      </c>
      <c r="O99" s="81">
        <f t="shared" ref="O99:O100" si="61">+M99*N99</f>
        <v>4</v>
      </c>
      <c r="P99" s="81" t="str">
        <f t="shared" ref="P99:P105" si="62">+IF(O99&gt;=24,"Muy Alto (MA)",IF(O99&gt;=10,"Alto (A)",IF(O99&gt;=6,"Medio (M)",IF(O99&gt;=2,"Bajo (B)"))))</f>
        <v>Bajo (B)</v>
      </c>
      <c r="Q99" s="81">
        <v>10</v>
      </c>
      <c r="R99" s="81">
        <f t="shared" si="57"/>
        <v>40</v>
      </c>
      <c r="S99" s="81" t="str">
        <f t="shared" si="58"/>
        <v>III</v>
      </c>
      <c r="T99" s="81" t="str">
        <f t="shared" si="59"/>
        <v>Mejorable</v>
      </c>
      <c r="U99" s="113">
        <v>42</v>
      </c>
      <c r="V99" s="113">
        <v>0</v>
      </c>
      <c r="W99" s="113">
        <v>0</v>
      </c>
      <c r="X99" s="113">
        <v>42</v>
      </c>
      <c r="Y99" s="81" t="s">
        <v>308</v>
      </c>
      <c r="Z99" s="81" t="s">
        <v>223</v>
      </c>
      <c r="AA99" s="83" t="s">
        <v>215</v>
      </c>
      <c r="AB99" s="83" t="s">
        <v>216</v>
      </c>
      <c r="AC99" s="83" t="s">
        <v>309</v>
      </c>
      <c r="AD99" s="83" t="s">
        <v>310</v>
      </c>
      <c r="AE99" s="83" t="s">
        <v>217</v>
      </c>
    </row>
    <row r="100" spans="1:31" ht="49.5" x14ac:dyDescent="0.2">
      <c r="A100" s="111"/>
      <c r="B100" s="111"/>
      <c r="C100" s="116"/>
      <c r="D100" s="111"/>
      <c r="E100" s="83" t="s">
        <v>220</v>
      </c>
      <c r="F100" s="83" t="s">
        <v>311</v>
      </c>
      <c r="G100" s="83" t="s">
        <v>152</v>
      </c>
      <c r="H100" s="82" t="s">
        <v>236</v>
      </c>
      <c r="I100" s="81" t="s">
        <v>244</v>
      </c>
      <c r="J100" s="81" t="s">
        <v>251</v>
      </c>
      <c r="K100" s="83" t="s">
        <v>256</v>
      </c>
      <c r="L100" s="80" t="s">
        <v>261</v>
      </c>
      <c r="M100" s="83">
        <v>3</v>
      </c>
      <c r="N100" s="83">
        <v>3</v>
      </c>
      <c r="O100" s="83">
        <f t="shared" si="61"/>
        <v>9</v>
      </c>
      <c r="P100" s="83" t="str">
        <f t="shared" si="62"/>
        <v>Medio (M)</v>
      </c>
      <c r="Q100" s="83">
        <v>25</v>
      </c>
      <c r="R100" s="83">
        <f t="shared" si="57"/>
        <v>225</v>
      </c>
      <c r="S100" s="83" t="str">
        <f t="shared" si="58"/>
        <v>II</v>
      </c>
      <c r="T100" s="83" t="str">
        <f t="shared" si="59"/>
        <v>No Aceptable o Aceptable con control especifico</v>
      </c>
      <c r="U100" s="114"/>
      <c r="V100" s="114"/>
      <c r="W100" s="114"/>
      <c r="X100" s="114"/>
      <c r="Y100" s="81" t="s">
        <v>269</v>
      </c>
      <c r="Z100" s="81" t="s">
        <v>277</v>
      </c>
      <c r="AA100" s="83" t="s">
        <v>215</v>
      </c>
      <c r="AB100" s="83" t="s">
        <v>216</v>
      </c>
      <c r="AC100" s="83" t="s">
        <v>216</v>
      </c>
      <c r="AD100" s="81" t="s">
        <v>280</v>
      </c>
      <c r="AE100" s="83" t="s">
        <v>217</v>
      </c>
    </row>
    <row r="101" spans="1:31" ht="112.5" customHeight="1" x14ac:dyDescent="0.2">
      <c r="A101" s="111"/>
      <c r="B101" s="111"/>
      <c r="C101" s="116"/>
      <c r="D101" s="111"/>
      <c r="E101" s="83" t="s">
        <v>278</v>
      </c>
      <c r="F101" s="83" t="s">
        <v>227</v>
      </c>
      <c r="G101" s="83" t="s">
        <v>233</v>
      </c>
      <c r="H101" s="83" t="s">
        <v>237</v>
      </c>
      <c r="I101" s="83" t="s">
        <v>245</v>
      </c>
      <c r="J101" s="83" t="s">
        <v>250</v>
      </c>
      <c r="K101" s="83" t="s">
        <v>215</v>
      </c>
      <c r="L101" s="82" t="s">
        <v>266</v>
      </c>
      <c r="M101" s="83">
        <v>3</v>
      </c>
      <c r="N101" s="83">
        <v>3</v>
      </c>
      <c r="O101" s="83">
        <v>9</v>
      </c>
      <c r="P101" s="83" t="str">
        <f t="shared" si="62"/>
        <v>Medio (M)</v>
      </c>
      <c r="Q101" s="83">
        <v>25</v>
      </c>
      <c r="R101" s="83">
        <f t="shared" si="57"/>
        <v>225</v>
      </c>
      <c r="S101" s="83" t="str">
        <f t="shared" si="58"/>
        <v>II</v>
      </c>
      <c r="T101" s="83" t="str">
        <f t="shared" si="59"/>
        <v>No Aceptable o Aceptable con control especifico</v>
      </c>
      <c r="U101" s="114"/>
      <c r="V101" s="114"/>
      <c r="W101" s="114"/>
      <c r="X101" s="114"/>
      <c r="Y101" s="83" t="s">
        <v>272</v>
      </c>
      <c r="Z101" s="83" t="s">
        <v>281</v>
      </c>
      <c r="AA101" s="83" t="s">
        <v>215</v>
      </c>
      <c r="AB101" s="83" t="s">
        <v>216</v>
      </c>
      <c r="AC101" s="83" t="s">
        <v>216</v>
      </c>
      <c r="AD101" s="83" t="s">
        <v>282</v>
      </c>
      <c r="AE101" s="83" t="s">
        <v>217</v>
      </c>
    </row>
    <row r="102" spans="1:31" ht="85.5" customHeight="1" x14ac:dyDescent="0.2">
      <c r="A102" s="111"/>
      <c r="B102" s="111"/>
      <c r="C102" s="116"/>
      <c r="D102" s="111"/>
      <c r="E102" s="83" t="s">
        <v>220</v>
      </c>
      <c r="F102" s="82" t="s">
        <v>228</v>
      </c>
      <c r="G102" s="82" t="s">
        <v>221</v>
      </c>
      <c r="H102" s="82" t="s">
        <v>238</v>
      </c>
      <c r="I102" s="81" t="s">
        <v>246</v>
      </c>
      <c r="J102" s="81" t="s">
        <v>252</v>
      </c>
      <c r="K102" s="81" t="s">
        <v>257</v>
      </c>
      <c r="L102" s="80" t="s">
        <v>262</v>
      </c>
      <c r="M102" s="81">
        <v>2</v>
      </c>
      <c r="N102" s="81">
        <v>2</v>
      </c>
      <c r="O102" s="81">
        <v>4</v>
      </c>
      <c r="P102" s="81" t="str">
        <f t="shared" si="62"/>
        <v>Bajo (B)</v>
      </c>
      <c r="Q102" s="81">
        <v>10</v>
      </c>
      <c r="R102" s="81">
        <f t="shared" si="57"/>
        <v>40</v>
      </c>
      <c r="S102" s="83" t="str">
        <f t="shared" si="58"/>
        <v>III</v>
      </c>
      <c r="T102" s="81" t="str">
        <f t="shared" si="59"/>
        <v>Mejorable</v>
      </c>
      <c r="U102" s="114"/>
      <c r="V102" s="114"/>
      <c r="W102" s="114"/>
      <c r="X102" s="114"/>
      <c r="Y102" s="81" t="s">
        <v>273</v>
      </c>
      <c r="Z102" s="81" t="s">
        <v>283</v>
      </c>
      <c r="AA102" s="81" t="s">
        <v>285</v>
      </c>
      <c r="AB102" s="81" t="s">
        <v>284</v>
      </c>
      <c r="AC102" s="81" t="s">
        <v>287</v>
      </c>
      <c r="AD102" s="81" t="s">
        <v>286</v>
      </c>
      <c r="AE102" s="83" t="s">
        <v>288</v>
      </c>
    </row>
    <row r="103" spans="1:31" ht="60.75" customHeight="1" x14ac:dyDescent="0.2">
      <c r="A103" s="111"/>
      <c r="B103" s="111"/>
      <c r="C103" s="116"/>
      <c r="D103" s="111"/>
      <c r="E103" s="83" t="s">
        <v>220</v>
      </c>
      <c r="F103" s="82" t="s">
        <v>229</v>
      </c>
      <c r="G103" s="82" t="s">
        <v>234</v>
      </c>
      <c r="H103" s="82" t="s">
        <v>239</v>
      </c>
      <c r="I103" s="82" t="s">
        <v>247</v>
      </c>
      <c r="J103" s="82" t="s">
        <v>253</v>
      </c>
      <c r="K103" s="82" t="s">
        <v>258</v>
      </c>
      <c r="L103" s="80" t="s">
        <v>263</v>
      </c>
      <c r="M103" s="81">
        <v>3</v>
      </c>
      <c r="N103" s="81">
        <v>3</v>
      </c>
      <c r="O103" s="81">
        <v>9</v>
      </c>
      <c r="P103" s="83" t="str">
        <f t="shared" si="62"/>
        <v>Medio (M)</v>
      </c>
      <c r="Q103" s="83">
        <v>25</v>
      </c>
      <c r="R103" s="83">
        <f t="shared" si="57"/>
        <v>225</v>
      </c>
      <c r="S103" s="83" t="str">
        <f t="shared" si="58"/>
        <v>II</v>
      </c>
      <c r="T103" s="83" t="str">
        <f t="shared" si="59"/>
        <v>No Aceptable o Aceptable con control especifico</v>
      </c>
      <c r="U103" s="114"/>
      <c r="V103" s="114"/>
      <c r="W103" s="114"/>
      <c r="X103" s="114"/>
      <c r="Y103" s="83" t="s">
        <v>270</v>
      </c>
      <c r="Z103" s="81" t="s">
        <v>289</v>
      </c>
      <c r="AA103" s="81" t="s">
        <v>290</v>
      </c>
      <c r="AB103" s="81" t="s">
        <v>291</v>
      </c>
      <c r="AC103" s="81" t="s">
        <v>293</v>
      </c>
      <c r="AD103" s="81" t="s">
        <v>292</v>
      </c>
      <c r="AE103" s="83" t="s">
        <v>217</v>
      </c>
    </row>
    <row r="104" spans="1:31" ht="56.25" customHeight="1" x14ac:dyDescent="0.2">
      <c r="A104" s="111"/>
      <c r="B104" s="111"/>
      <c r="C104" s="116"/>
      <c r="D104" s="111"/>
      <c r="E104" s="83" t="s">
        <v>220</v>
      </c>
      <c r="F104" s="81" t="s">
        <v>230</v>
      </c>
      <c r="G104" s="82" t="s">
        <v>149</v>
      </c>
      <c r="H104" s="82" t="s">
        <v>240</v>
      </c>
      <c r="I104" s="82" t="s">
        <v>248</v>
      </c>
      <c r="J104" s="82" t="s">
        <v>254</v>
      </c>
      <c r="K104" s="82" t="s">
        <v>259</v>
      </c>
      <c r="L104" s="80" t="s">
        <v>264</v>
      </c>
      <c r="M104" s="81">
        <v>3</v>
      </c>
      <c r="N104" s="81">
        <v>3</v>
      </c>
      <c r="O104" s="81">
        <v>9</v>
      </c>
      <c r="P104" s="81" t="str">
        <f t="shared" si="62"/>
        <v>Medio (M)</v>
      </c>
      <c r="Q104" s="83">
        <v>25</v>
      </c>
      <c r="R104" s="83">
        <f t="shared" si="57"/>
        <v>225</v>
      </c>
      <c r="S104" s="83" t="str">
        <f t="shared" si="58"/>
        <v>II</v>
      </c>
      <c r="T104" s="83" t="str">
        <f t="shared" si="59"/>
        <v>No Aceptable o Aceptable con control especifico</v>
      </c>
      <c r="U104" s="114"/>
      <c r="V104" s="114"/>
      <c r="W104" s="114"/>
      <c r="X104" s="114"/>
      <c r="Y104" s="83" t="s">
        <v>271</v>
      </c>
      <c r="Z104" s="83" t="s">
        <v>294</v>
      </c>
      <c r="AA104" s="83" t="s">
        <v>295</v>
      </c>
      <c r="AB104" s="83" t="s">
        <v>250</v>
      </c>
      <c r="AC104" s="83" t="s">
        <v>250</v>
      </c>
      <c r="AD104" s="83" t="s">
        <v>296</v>
      </c>
      <c r="AE104" s="83" t="s">
        <v>313</v>
      </c>
    </row>
    <row r="105" spans="1:31" ht="49.5" x14ac:dyDescent="0.2">
      <c r="A105" s="111"/>
      <c r="B105" s="111"/>
      <c r="C105" s="116"/>
      <c r="D105" s="111"/>
      <c r="E105" s="83" t="s">
        <v>220</v>
      </c>
      <c r="F105" s="82" t="s">
        <v>231</v>
      </c>
      <c r="G105" s="82" t="s">
        <v>235</v>
      </c>
      <c r="H105" s="82" t="s">
        <v>241</v>
      </c>
      <c r="I105" s="82" t="s">
        <v>249</v>
      </c>
      <c r="J105" s="82" t="s">
        <v>250</v>
      </c>
      <c r="K105" s="82" t="s">
        <v>260</v>
      </c>
      <c r="L105" s="80" t="s">
        <v>265</v>
      </c>
      <c r="M105" s="82">
        <v>10</v>
      </c>
      <c r="N105" s="82">
        <v>3</v>
      </c>
      <c r="O105" s="82">
        <f t="shared" ref="O105:O106" si="63">+M105*N105</f>
        <v>30</v>
      </c>
      <c r="P105" s="82" t="str">
        <f t="shared" si="62"/>
        <v>Muy Alto (MA)</v>
      </c>
      <c r="Q105" s="82">
        <v>25</v>
      </c>
      <c r="R105" s="82">
        <f t="shared" si="57"/>
        <v>750</v>
      </c>
      <c r="S105" s="82" t="str">
        <f t="shared" si="58"/>
        <v>I</v>
      </c>
      <c r="T105" s="82" t="str">
        <f t="shared" si="59"/>
        <v>No Aceptable</v>
      </c>
      <c r="U105" s="114"/>
      <c r="V105" s="114"/>
      <c r="W105" s="114"/>
      <c r="X105" s="114"/>
      <c r="Y105" s="81" t="s">
        <v>312</v>
      </c>
      <c r="Z105" s="81" t="s">
        <v>298</v>
      </c>
      <c r="AA105" s="81" t="s">
        <v>299</v>
      </c>
      <c r="AB105" s="83" t="s">
        <v>250</v>
      </c>
      <c r="AC105" s="83" t="s">
        <v>250</v>
      </c>
      <c r="AD105" s="81" t="s">
        <v>300</v>
      </c>
      <c r="AE105" s="83" t="s">
        <v>217</v>
      </c>
    </row>
    <row r="106" spans="1:31" ht="99" x14ac:dyDescent="0.2">
      <c r="A106" s="111"/>
      <c r="B106" s="111"/>
      <c r="C106" s="116"/>
      <c r="D106" s="111"/>
      <c r="E106" s="83" t="s">
        <v>220</v>
      </c>
      <c r="F106" s="81" t="s">
        <v>342</v>
      </c>
      <c r="G106" s="82" t="s">
        <v>149</v>
      </c>
      <c r="H106" s="82" t="s">
        <v>325</v>
      </c>
      <c r="I106" s="82" t="s">
        <v>352</v>
      </c>
      <c r="J106" s="82" t="s">
        <v>327</v>
      </c>
      <c r="K106" s="82" t="s">
        <v>328</v>
      </c>
      <c r="L106" s="80" t="s">
        <v>329</v>
      </c>
      <c r="M106" s="81">
        <v>3</v>
      </c>
      <c r="N106" s="82">
        <v>3</v>
      </c>
      <c r="O106" s="82">
        <f t="shared" si="63"/>
        <v>9</v>
      </c>
      <c r="P106" s="81" t="str">
        <f t="shared" ref="P106:P114" si="64">+IF(O106&gt;=24,"Muy Alto (MA)",IF(O106&gt;=10,"Alto (A)",IF(O106&gt;=6,"Medio (M)",IF(O106&gt;=2,"Bajo (B)"))))</f>
        <v>Medio (M)</v>
      </c>
      <c r="Q106" s="81">
        <v>10</v>
      </c>
      <c r="R106" s="81">
        <f t="shared" ref="R106:R114" si="65">+O106*Q106</f>
        <v>90</v>
      </c>
      <c r="S106" s="83" t="str">
        <f t="shared" ref="S106:S114" si="66">IF(R106&lt;=20,"IV",IF(R106&gt;=600,"I",IF(R106&gt;=150,"II",IF(R106&gt;=40,"III",IF(R106&gt;=20,"IV")*IF(R106&lt;=20,"IV")))))</f>
        <v>III</v>
      </c>
      <c r="T106" s="81" t="str">
        <f t="shared" ref="T106:T114" si="67">+IF(S106="I","No Aceptable",IF(S106="II","No Aceptable o Aceptable con control especifico",IF(S106="III","Mejorable",IF(S106="IV","Aceptable"))))</f>
        <v>Mejorable</v>
      </c>
      <c r="U106" s="114"/>
      <c r="V106" s="114"/>
      <c r="W106" s="114"/>
      <c r="X106" s="114"/>
      <c r="Y106" s="83" t="s">
        <v>330</v>
      </c>
      <c r="Z106" s="83" t="s">
        <v>331</v>
      </c>
      <c r="AA106" s="83" t="s">
        <v>215</v>
      </c>
      <c r="AB106" s="83" t="s">
        <v>216</v>
      </c>
      <c r="AC106" s="83" t="s">
        <v>216</v>
      </c>
      <c r="AD106" s="83" t="s">
        <v>332</v>
      </c>
      <c r="AE106" s="83" t="s">
        <v>333</v>
      </c>
    </row>
    <row r="107" spans="1:31" ht="81.75" customHeight="1" x14ac:dyDescent="0.2">
      <c r="A107" s="111"/>
      <c r="B107" s="112"/>
      <c r="C107" s="117"/>
      <c r="D107" s="112"/>
      <c r="E107" s="83" t="s">
        <v>220</v>
      </c>
      <c r="F107" s="83" t="s">
        <v>227</v>
      </c>
      <c r="G107" s="83" t="s">
        <v>334</v>
      </c>
      <c r="H107" s="83" t="s">
        <v>335</v>
      </c>
      <c r="I107" s="83" t="s">
        <v>249</v>
      </c>
      <c r="J107" s="83" t="s">
        <v>336</v>
      </c>
      <c r="K107" s="83" t="s">
        <v>337</v>
      </c>
      <c r="L107" s="83" t="s">
        <v>338</v>
      </c>
      <c r="M107" s="88">
        <v>2</v>
      </c>
      <c r="N107" s="88">
        <v>2</v>
      </c>
      <c r="O107" s="88">
        <v>9</v>
      </c>
      <c r="P107" s="81" t="str">
        <f t="shared" si="64"/>
        <v>Medio (M)</v>
      </c>
      <c r="Q107" s="81">
        <v>10</v>
      </c>
      <c r="R107" s="81">
        <f t="shared" si="65"/>
        <v>90</v>
      </c>
      <c r="S107" s="83" t="str">
        <f t="shared" si="66"/>
        <v>III</v>
      </c>
      <c r="T107" s="81" t="str">
        <f t="shared" si="67"/>
        <v>Mejorable</v>
      </c>
      <c r="U107" s="115"/>
      <c r="V107" s="115"/>
      <c r="W107" s="115"/>
      <c r="X107" s="115"/>
      <c r="Y107" s="83" t="s">
        <v>272</v>
      </c>
      <c r="Z107" s="89" t="s">
        <v>339</v>
      </c>
      <c r="AA107" s="83" t="s">
        <v>215</v>
      </c>
      <c r="AB107" s="83" t="s">
        <v>216</v>
      </c>
      <c r="AC107" s="83" t="s">
        <v>216</v>
      </c>
      <c r="AD107" s="89" t="s">
        <v>340</v>
      </c>
      <c r="AE107" s="83" t="s">
        <v>341</v>
      </c>
    </row>
    <row r="108" spans="1:31" ht="107.25" x14ac:dyDescent="0.2">
      <c r="A108" s="110" t="s">
        <v>314</v>
      </c>
      <c r="B108" s="113" t="s">
        <v>367</v>
      </c>
      <c r="C108" s="110" t="s">
        <v>411</v>
      </c>
      <c r="D108" s="110" t="s">
        <v>412</v>
      </c>
      <c r="E108" s="83" t="s">
        <v>220</v>
      </c>
      <c r="F108" s="83" t="s">
        <v>304</v>
      </c>
      <c r="G108" s="83" t="s">
        <v>221</v>
      </c>
      <c r="H108" s="81" t="s">
        <v>305</v>
      </c>
      <c r="I108" s="81" t="s">
        <v>306</v>
      </c>
      <c r="J108" s="83" t="s">
        <v>211</v>
      </c>
      <c r="K108" s="83" t="s">
        <v>212</v>
      </c>
      <c r="L108" s="81" t="s">
        <v>307</v>
      </c>
      <c r="M108" s="81">
        <v>2</v>
      </c>
      <c r="N108" s="81">
        <v>2</v>
      </c>
      <c r="O108" s="81">
        <f t="shared" ref="O108:O109" si="68">+M108*N108</f>
        <v>4</v>
      </c>
      <c r="P108" s="81" t="str">
        <f t="shared" si="64"/>
        <v>Bajo (B)</v>
      </c>
      <c r="Q108" s="81">
        <v>10</v>
      </c>
      <c r="R108" s="81">
        <f t="shared" si="65"/>
        <v>40</v>
      </c>
      <c r="S108" s="81" t="str">
        <f t="shared" si="66"/>
        <v>III</v>
      </c>
      <c r="T108" s="81" t="str">
        <f t="shared" si="67"/>
        <v>Mejorable</v>
      </c>
      <c r="U108" s="113">
        <v>14</v>
      </c>
      <c r="V108" s="113">
        <v>0</v>
      </c>
      <c r="W108" s="113">
        <v>0</v>
      </c>
      <c r="X108" s="113">
        <v>14</v>
      </c>
      <c r="Y108" s="81" t="s">
        <v>308</v>
      </c>
      <c r="Z108" s="81" t="s">
        <v>223</v>
      </c>
      <c r="AA108" s="83" t="s">
        <v>215</v>
      </c>
      <c r="AB108" s="83" t="s">
        <v>216</v>
      </c>
      <c r="AC108" s="83" t="s">
        <v>309</v>
      </c>
      <c r="AD108" s="83" t="s">
        <v>310</v>
      </c>
      <c r="AE108" s="83" t="s">
        <v>217</v>
      </c>
    </row>
    <row r="109" spans="1:31" ht="49.5" x14ac:dyDescent="0.2">
      <c r="A109" s="111"/>
      <c r="B109" s="114"/>
      <c r="C109" s="111"/>
      <c r="D109" s="114"/>
      <c r="E109" s="83" t="s">
        <v>220</v>
      </c>
      <c r="F109" s="83" t="s">
        <v>311</v>
      </c>
      <c r="G109" s="83" t="s">
        <v>152</v>
      </c>
      <c r="H109" s="82" t="s">
        <v>236</v>
      </c>
      <c r="I109" s="81" t="s">
        <v>244</v>
      </c>
      <c r="J109" s="81" t="s">
        <v>251</v>
      </c>
      <c r="K109" s="83" t="s">
        <v>256</v>
      </c>
      <c r="L109" s="80" t="s">
        <v>261</v>
      </c>
      <c r="M109" s="83">
        <v>3</v>
      </c>
      <c r="N109" s="83">
        <v>3</v>
      </c>
      <c r="O109" s="83">
        <f t="shared" si="68"/>
        <v>9</v>
      </c>
      <c r="P109" s="83" t="str">
        <f t="shared" si="64"/>
        <v>Medio (M)</v>
      </c>
      <c r="Q109" s="83">
        <v>25</v>
      </c>
      <c r="R109" s="83">
        <f t="shared" si="65"/>
        <v>225</v>
      </c>
      <c r="S109" s="83" t="str">
        <f t="shared" si="66"/>
        <v>II</v>
      </c>
      <c r="T109" s="83" t="str">
        <f t="shared" si="67"/>
        <v>No Aceptable o Aceptable con control especifico</v>
      </c>
      <c r="U109" s="114"/>
      <c r="V109" s="114"/>
      <c r="W109" s="114"/>
      <c r="X109" s="114"/>
      <c r="Y109" s="81" t="s">
        <v>269</v>
      </c>
      <c r="Z109" s="81" t="s">
        <v>277</v>
      </c>
      <c r="AA109" s="83" t="s">
        <v>215</v>
      </c>
      <c r="AB109" s="83" t="s">
        <v>216</v>
      </c>
      <c r="AC109" s="83" t="s">
        <v>216</v>
      </c>
      <c r="AD109" s="81" t="s">
        <v>280</v>
      </c>
      <c r="AE109" s="83" t="s">
        <v>217</v>
      </c>
    </row>
    <row r="110" spans="1:31" ht="105" customHeight="1" x14ac:dyDescent="0.2">
      <c r="A110" s="111"/>
      <c r="B110" s="114"/>
      <c r="C110" s="111"/>
      <c r="D110" s="114"/>
      <c r="E110" s="83" t="s">
        <v>278</v>
      </c>
      <c r="F110" s="83" t="s">
        <v>227</v>
      </c>
      <c r="G110" s="83" t="s">
        <v>233</v>
      </c>
      <c r="H110" s="83" t="s">
        <v>237</v>
      </c>
      <c r="I110" s="83" t="s">
        <v>245</v>
      </c>
      <c r="J110" s="83" t="s">
        <v>250</v>
      </c>
      <c r="K110" s="83" t="s">
        <v>215</v>
      </c>
      <c r="L110" s="82" t="s">
        <v>266</v>
      </c>
      <c r="M110" s="83">
        <v>3</v>
      </c>
      <c r="N110" s="83">
        <v>3</v>
      </c>
      <c r="O110" s="83">
        <v>9</v>
      </c>
      <c r="P110" s="83" t="str">
        <f t="shared" si="64"/>
        <v>Medio (M)</v>
      </c>
      <c r="Q110" s="83">
        <v>25</v>
      </c>
      <c r="R110" s="83">
        <f t="shared" si="65"/>
        <v>225</v>
      </c>
      <c r="S110" s="83" t="str">
        <f t="shared" si="66"/>
        <v>II</v>
      </c>
      <c r="T110" s="83" t="str">
        <f t="shared" si="67"/>
        <v>No Aceptable o Aceptable con control especifico</v>
      </c>
      <c r="U110" s="114"/>
      <c r="V110" s="114"/>
      <c r="W110" s="114"/>
      <c r="X110" s="114"/>
      <c r="Y110" s="83" t="s">
        <v>272</v>
      </c>
      <c r="Z110" s="83" t="s">
        <v>281</v>
      </c>
      <c r="AA110" s="83" t="s">
        <v>215</v>
      </c>
      <c r="AB110" s="83" t="s">
        <v>216</v>
      </c>
      <c r="AC110" s="83" t="s">
        <v>216</v>
      </c>
      <c r="AD110" s="83" t="s">
        <v>282</v>
      </c>
      <c r="AE110" s="83" t="s">
        <v>217</v>
      </c>
    </row>
    <row r="111" spans="1:31" ht="97.5" customHeight="1" x14ac:dyDescent="0.2">
      <c r="A111" s="111"/>
      <c r="B111" s="114"/>
      <c r="C111" s="111"/>
      <c r="D111" s="114"/>
      <c r="E111" s="83" t="s">
        <v>220</v>
      </c>
      <c r="F111" s="82" t="s">
        <v>228</v>
      </c>
      <c r="G111" s="82" t="s">
        <v>221</v>
      </c>
      <c r="H111" s="82" t="s">
        <v>238</v>
      </c>
      <c r="I111" s="81" t="s">
        <v>246</v>
      </c>
      <c r="J111" s="81" t="s">
        <v>252</v>
      </c>
      <c r="K111" s="81" t="s">
        <v>257</v>
      </c>
      <c r="L111" s="80" t="s">
        <v>262</v>
      </c>
      <c r="M111" s="81">
        <v>2</v>
      </c>
      <c r="N111" s="81">
        <v>2</v>
      </c>
      <c r="O111" s="81">
        <v>4</v>
      </c>
      <c r="P111" s="81" t="str">
        <f t="shared" si="64"/>
        <v>Bajo (B)</v>
      </c>
      <c r="Q111" s="81">
        <v>10</v>
      </c>
      <c r="R111" s="81">
        <f t="shared" si="65"/>
        <v>40</v>
      </c>
      <c r="S111" s="83" t="str">
        <f t="shared" si="66"/>
        <v>III</v>
      </c>
      <c r="T111" s="81" t="str">
        <f t="shared" si="67"/>
        <v>Mejorable</v>
      </c>
      <c r="U111" s="114"/>
      <c r="V111" s="114"/>
      <c r="W111" s="114"/>
      <c r="X111" s="114"/>
      <c r="Y111" s="81" t="s">
        <v>273</v>
      </c>
      <c r="Z111" s="81" t="s">
        <v>283</v>
      </c>
      <c r="AA111" s="81" t="s">
        <v>285</v>
      </c>
      <c r="AB111" s="81" t="s">
        <v>284</v>
      </c>
      <c r="AC111" s="81" t="s">
        <v>287</v>
      </c>
      <c r="AD111" s="81" t="s">
        <v>286</v>
      </c>
      <c r="AE111" s="83" t="s">
        <v>288</v>
      </c>
    </row>
    <row r="112" spans="1:31" ht="115.5" x14ac:dyDescent="0.2">
      <c r="A112" s="111"/>
      <c r="B112" s="114"/>
      <c r="C112" s="111"/>
      <c r="D112" s="114"/>
      <c r="E112" s="83" t="s">
        <v>220</v>
      </c>
      <c r="F112" s="82" t="s">
        <v>229</v>
      </c>
      <c r="G112" s="82" t="s">
        <v>234</v>
      </c>
      <c r="H112" s="82" t="s">
        <v>239</v>
      </c>
      <c r="I112" s="82" t="s">
        <v>247</v>
      </c>
      <c r="J112" s="82" t="s">
        <v>253</v>
      </c>
      <c r="K112" s="82" t="s">
        <v>258</v>
      </c>
      <c r="L112" s="80" t="s">
        <v>263</v>
      </c>
      <c r="M112" s="81">
        <v>3</v>
      </c>
      <c r="N112" s="81">
        <v>3</v>
      </c>
      <c r="O112" s="81">
        <v>9</v>
      </c>
      <c r="P112" s="83" t="str">
        <f t="shared" si="64"/>
        <v>Medio (M)</v>
      </c>
      <c r="Q112" s="83">
        <v>25</v>
      </c>
      <c r="R112" s="83">
        <f t="shared" si="65"/>
        <v>225</v>
      </c>
      <c r="S112" s="83" t="str">
        <f t="shared" si="66"/>
        <v>II</v>
      </c>
      <c r="T112" s="83" t="str">
        <f t="shared" si="67"/>
        <v>No Aceptable o Aceptable con control especifico</v>
      </c>
      <c r="U112" s="114"/>
      <c r="V112" s="114"/>
      <c r="W112" s="114"/>
      <c r="X112" s="114"/>
      <c r="Y112" s="83" t="s">
        <v>270</v>
      </c>
      <c r="Z112" s="81" t="s">
        <v>289</v>
      </c>
      <c r="AA112" s="81" t="s">
        <v>290</v>
      </c>
      <c r="AB112" s="81" t="s">
        <v>291</v>
      </c>
      <c r="AC112" s="81" t="s">
        <v>293</v>
      </c>
      <c r="AD112" s="81" t="s">
        <v>292</v>
      </c>
      <c r="AE112" s="83" t="s">
        <v>217</v>
      </c>
    </row>
    <row r="113" spans="1:31" ht="115.5" x14ac:dyDescent="0.2">
      <c r="A113" s="111"/>
      <c r="B113" s="114"/>
      <c r="C113" s="111"/>
      <c r="D113" s="114"/>
      <c r="E113" s="83" t="s">
        <v>220</v>
      </c>
      <c r="F113" s="81" t="s">
        <v>230</v>
      </c>
      <c r="G113" s="82" t="s">
        <v>149</v>
      </c>
      <c r="H113" s="82" t="s">
        <v>240</v>
      </c>
      <c r="I113" s="82" t="s">
        <v>248</v>
      </c>
      <c r="J113" s="82" t="s">
        <v>254</v>
      </c>
      <c r="K113" s="82" t="s">
        <v>259</v>
      </c>
      <c r="L113" s="80" t="s">
        <v>264</v>
      </c>
      <c r="M113" s="81">
        <v>3</v>
      </c>
      <c r="N113" s="81">
        <v>3</v>
      </c>
      <c r="O113" s="81">
        <v>9</v>
      </c>
      <c r="P113" s="81" t="str">
        <f t="shared" si="64"/>
        <v>Medio (M)</v>
      </c>
      <c r="Q113" s="83">
        <v>25</v>
      </c>
      <c r="R113" s="83">
        <f t="shared" si="65"/>
        <v>225</v>
      </c>
      <c r="S113" s="83" t="str">
        <f t="shared" si="66"/>
        <v>II</v>
      </c>
      <c r="T113" s="83" t="str">
        <f t="shared" si="67"/>
        <v>No Aceptable o Aceptable con control especifico</v>
      </c>
      <c r="U113" s="114"/>
      <c r="V113" s="114"/>
      <c r="W113" s="114"/>
      <c r="X113" s="114"/>
      <c r="Y113" s="83" t="s">
        <v>271</v>
      </c>
      <c r="Z113" s="83" t="s">
        <v>294</v>
      </c>
      <c r="AA113" s="83" t="s">
        <v>295</v>
      </c>
      <c r="AB113" s="83" t="s">
        <v>250</v>
      </c>
      <c r="AC113" s="83" t="s">
        <v>250</v>
      </c>
      <c r="AD113" s="83" t="s">
        <v>296</v>
      </c>
      <c r="AE113" s="83" t="s">
        <v>313</v>
      </c>
    </row>
    <row r="114" spans="1:31" ht="49.5" x14ac:dyDescent="0.2">
      <c r="A114" s="111"/>
      <c r="B114" s="114"/>
      <c r="C114" s="111"/>
      <c r="D114" s="114"/>
      <c r="E114" s="83" t="s">
        <v>220</v>
      </c>
      <c r="F114" s="82" t="s">
        <v>231</v>
      </c>
      <c r="G114" s="82" t="s">
        <v>235</v>
      </c>
      <c r="H114" s="82" t="s">
        <v>241</v>
      </c>
      <c r="I114" s="82" t="s">
        <v>249</v>
      </c>
      <c r="J114" s="82" t="s">
        <v>250</v>
      </c>
      <c r="K114" s="82" t="s">
        <v>260</v>
      </c>
      <c r="L114" s="80" t="s">
        <v>265</v>
      </c>
      <c r="M114" s="82">
        <v>10</v>
      </c>
      <c r="N114" s="82">
        <v>3</v>
      </c>
      <c r="O114" s="82">
        <f t="shared" ref="O114:O115" si="69">+M114*N114</f>
        <v>30</v>
      </c>
      <c r="P114" s="82" t="str">
        <f t="shared" si="64"/>
        <v>Muy Alto (MA)</v>
      </c>
      <c r="Q114" s="82">
        <v>25</v>
      </c>
      <c r="R114" s="82">
        <f t="shared" si="65"/>
        <v>750</v>
      </c>
      <c r="S114" s="82" t="str">
        <f t="shared" si="66"/>
        <v>I</v>
      </c>
      <c r="T114" s="82" t="str">
        <f t="shared" si="67"/>
        <v>No Aceptable</v>
      </c>
      <c r="U114" s="114"/>
      <c r="V114" s="114"/>
      <c r="W114" s="114"/>
      <c r="X114" s="114"/>
      <c r="Y114" s="81" t="s">
        <v>312</v>
      </c>
      <c r="Z114" s="81" t="s">
        <v>298</v>
      </c>
      <c r="AA114" s="81" t="s">
        <v>299</v>
      </c>
      <c r="AB114" s="83" t="s">
        <v>250</v>
      </c>
      <c r="AC114" s="83" t="s">
        <v>250</v>
      </c>
      <c r="AD114" s="81" t="s">
        <v>300</v>
      </c>
      <c r="AE114" s="83" t="s">
        <v>217</v>
      </c>
    </row>
    <row r="115" spans="1:31" ht="99" x14ac:dyDescent="0.2">
      <c r="A115" s="111"/>
      <c r="B115" s="114"/>
      <c r="C115" s="111"/>
      <c r="D115" s="114"/>
      <c r="E115" s="83" t="s">
        <v>220</v>
      </c>
      <c r="F115" s="81" t="s">
        <v>342</v>
      </c>
      <c r="G115" s="82" t="s">
        <v>149</v>
      </c>
      <c r="H115" s="82" t="s">
        <v>325</v>
      </c>
      <c r="I115" s="82" t="s">
        <v>352</v>
      </c>
      <c r="J115" s="82" t="s">
        <v>327</v>
      </c>
      <c r="K115" s="82" t="s">
        <v>328</v>
      </c>
      <c r="L115" s="80" t="s">
        <v>329</v>
      </c>
      <c r="M115" s="81">
        <v>3</v>
      </c>
      <c r="N115" s="82">
        <v>3</v>
      </c>
      <c r="O115" s="82">
        <f t="shared" si="69"/>
        <v>9</v>
      </c>
      <c r="P115" s="81" t="str">
        <f t="shared" ref="P115:P123" si="70">+IF(O115&gt;=24,"Muy Alto (MA)",IF(O115&gt;=10,"Alto (A)",IF(O115&gt;=6,"Medio (M)",IF(O115&gt;=2,"Bajo (B)"))))</f>
        <v>Medio (M)</v>
      </c>
      <c r="Q115" s="81">
        <v>10</v>
      </c>
      <c r="R115" s="81">
        <f t="shared" ref="R115:R123" si="71">+O115*Q115</f>
        <v>90</v>
      </c>
      <c r="S115" s="83" t="str">
        <f t="shared" ref="S115:S123" si="72">IF(R115&lt;=20,"IV",IF(R115&gt;=600,"I",IF(R115&gt;=150,"II",IF(R115&gt;=40,"III",IF(R115&gt;=20,"IV")*IF(R115&lt;=20,"IV")))))</f>
        <v>III</v>
      </c>
      <c r="T115" s="81" t="str">
        <f t="shared" ref="T115:T123" si="73">+IF(S115="I","No Aceptable",IF(S115="II","No Aceptable o Aceptable con control especifico",IF(S115="III","Mejorable",IF(S115="IV","Aceptable"))))</f>
        <v>Mejorable</v>
      </c>
      <c r="U115" s="114"/>
      <c r="V115" s="114"/>
      <c r="W115" s="114"/>
      <c r="X115" s="114"/>
      <c r="Y115" s="83" t="s">
        <v>330</v>
      </c>
      <c r="Z115" s="83" t="s">
        <v>331</v>
      </c>
      <c r="AA115" s="83" t="s">
        <v>215</v>
      </c>
      <c r="AB115" s="83" t="s">
        <v>216</v>
      </c>
      <c r="AC115" s="83" t="s">
        <v>216</v>
      </c>
      <c r="AD115" s="83" t="s">
        <v>332</v>
      </c>
      <c r="AE115" s="83" t="s">
        <v>333</v>
      </c>
    </row>
    <row r="116" spans="1:31" ht="102.75" customHeight="1" x14ac:dyDescent="0.2">
      <c r="A116" s="112"/>
      <c r="B116" s="115"/>
      <c r="C116" s="112"/>
      <c r="D116" s="115"/>
      <c r="E116" s="83" t="s">
        <v>220</v>
      </c>
      <c r="F116" s="83" t="s">
        <v>227</v>
      </c>
      <c r="G116" s="83" t="s">
        <v>334</v>
      </c>
      <c r="H116" s="83" t="s">
        <v>335</v>
      </c>
      <c r="I116" s="83" t="s">
        <v>249</v>
      </c>
      <c r="J116" s="83" t="s">
        <v>336</v>
      </c>
      <c r="K116" s="83" t="s">
        <v>337</v>
      </c>
      <c r="L116" s="83" t="s">
        <v>338</v>
      </c>
      <c r="M116" s="88">
        <v>2</v>
      </c>
      <c r="N116" s="88">
        <v>2</v>
      </c>
      <c r="O116" s="88">
        <v>9</v>
      </c>
      <c r="P116" s="81" t="str">
        <f t="shared" si="70"/>
        <v>Medio (M)</v>
      </c>
      <c r="Q116" s="81">
        <v>10</v>
      </c>
      <c r="R116" s="81">
        <f t="shared" si="71"/>
        <v>90</v>
      </c>
      <c r="S116" s="83" t="str">
        <f t="shared" si="72"/>
        <v>III</v>
      </c>
      <c r="T116" s="81" t="str">
        <f t="shared" si="73"/>
        <v>Mejorable</v>
      </c>
      <c r="U116" s="115"/>
      <c r="V116" s="115"/>
      <c r="W116" s="115"/>
      <c r="X116" s="115"/>
      <c r="Y116" s="83" t="s">
        <v>272</v>
      </c>
      <c r="Z116" s="89" t="s">
        <v>339</v>
      </c>
      <c r="AA116" s="83" t="s">
        <v>215</v>
      </c>
      <c r="AB116" s="83" t="s">
        <v>216</v>
      </c>
      <c r="AC116" s="83" t="s">
        <v>216</v>
      </c>
      <c r="AD116" s="89" t="s">
        <v>340</v>
      </c>
      <c r="AE116" s="83" t="s">
        <v>341</v>
      </c>
    </row>
    <row r="117" spans="1:31" ht="141.75" customHeight="1" x14ac:dyDescent="0.2">
      <c r="A117" s="110" t="s">
        <v>314</v>
      </c>
      <c r="B117" s="113" t="s">
        <v>368</v>
      </c>
      <c r="C117" s="110" t="s">
        <v>369</v>
      </c>
      <c r="D117" s="110" t="s">
        <v>370</v>
      </c>
      <c r="E117" s="83" t="s">
        <v>220</v>
      </c>
      <c r="F117" s="83" t="s">
        <v>304</v>
      </c>
      <c r="G117" s="83" t="s">
        <v>221</v>
      </c>
      <c r="H117" s="81" t="s">
        <v>305</v>
      </c>
      <c r="I117" s="81" t="s">
        <v>306</v>
      </c>
      <c r="J117" s="83" t="s">
        <v>211</v>
      </c>
      <c r="K117" s="83" t="s">
        <v>212</v>
      </c>
      <c r="L117" s="81" t="s">
        <v>307</v>
      </c>
      <c r="M117" s="81">
        <v>2</v>
      </c>
      <c r="N117" s="81">
        <v>2</v>
      </c>
      <c r="O117" s="81">
        <f t="shared" ref="O117:O118" si="74">+M117*N117</f>
        <v>4</v>
      </c>
      <c r="P117" s="81" t="str">
        <f t="shared" si="70"/>
        <v>Bajo (B)</v>
      </c>
      <c r="Q117" s="81">
        <v>10</v>
      </c>
      <c r="R117" s="81">
        <f t="shared" si="71"/>
        <v>40</v>
      </c>
      <c r="S117" s="81" t="str">
        <f t="shared" si="72"/>
        <v>III</v>
      </c>
      <c r="T117" s="81" t="str">
        <f t="shared" si="73"/>
        <v>Mejorable</v>
      </c>
      <c r="U117" s="113">
        <v>19</v>
      </c>
      <c r="V117" s="113">
        <v>0</v>
      </c>
      <c r="W117" s="113">
        <v>0</v>
      </c>
      <c r="X117" s="113">
        <v>19</v>
      </c>
      <c r="Y117" s="81" t="s">
        <v>308</v>
      </c>
      <c r="Z117" s="81" t="s">
        <v>223</v>
      </c>
      <c r="AA117" s="83" t="s">
        <v>215</v>
      </c>
      <c r="AB117" s="83" t="s">
        <v>216</v>
      </c>
      <c r="AC117" s="83" t="s">
        <v>309</v>
      </c>
      <c r="AD117" s="83" t="s">
        <v>310</v>
      </c>
      <c r="AE117" s="83" t="s">
        <v>217</v>
      </c>
    </row>
    <row r="118" spans="1:31" ht="49.5" x14ac:dyDescent="0.2">
      <c r="A118" s="111"/>
      <c r="B118" s="114"/>
      <c r="C118" s="111"/>
      <c r="D118" s="111"/>
      <c r="E118" s="83" t="s">
        <v>220</v>
      </c>
      <c r="F118" s="83" t="s">
        <v>311</v>
      </c>
      <c r="G118" s="83" t="s">
        <v>152</v>
      </c>
      <c r="H118" s="82" t="s">
        <v>236</v>
      </c>
      <c r="I118" s="81" t="s">
        <v>244</v>
      </c>
      <c r="J118" s="81" t="s">
        <v>251</v>
      </c>
      <c r="K118" s="83" t="s">
        <v>256</v>
      </c>
      <c r="L118" s="80" t="s">
        <v>261</v>
      </c>
      <c r="M118" s="83">
        <v>3</v>
      </c>
      <c r="N118" s="83">
        <v>3</v>
      </c>
      <c r="O118" s="83">
        <f t="shared" si="74"/>
        <v>9</v>
      </c>
      <c r="P118" s="83" t="str">
        <f t="shared" si="70"/>
        <v>Medio (M)</v>
      </c>
      <c r="Q118" s="83">
        <v>25</v>
      </c>
      <c r="R118" s="83">
        <f t="shared" si="71"/>
        <v>225</v>
      </c>
      <c r="S118" s="83" t="str">
        <f t="shared" si="72"/>
        <v>II</v>
      </c>
      <c r="T118" s="83" t="str">
        <f t="shared" si="73"/>
        <v>No Aceptable o Aceptable con control especifico</v>
      </c>
      <c r="U118" s="114"/>
      <c r="V118" s="114"/>
      <c r="W118" s="114"/>
      <c r="X118" s="114"/>
      <c r="Y118" s="81" t="s">
        <v>269</v>
      </c>
      <c r="Z118" s="81" t="s">
        <v>277</v>
      </c>
      <c r="AA118" s="83" t="s">
        <v>215</v>
      </c>
      <c r="AB118" s="83" t="s">
        <v>216</v>
      </c>
      <c r="AC118" s="83" t="s">
        <v>216</v>
      </c>
      <c r="AD118" s="81" t="s">
        <v>280</v>
      </c>
      <c r="AE118" s="83" t="s">
        <v>217</v>
      </c>
    </row>
    <row r="119" spans="1:31" ht="105.75" customHeight="1" x14ac:dyDescent="0.2">
      <c r="A119" s="111"/>
      <c r="B119" s="114"/>
      <c r="C119" s="111"/>
      <c r="D119" s="111"/>
      <c r="E119" s="83" t="s">
        <v>278</v>
      </c>
      <c r="F119" s="83" t="s">
        <v>227</v>
      </c>
      <c r="G119" s="83" t="s">
        <v>233</v>
      </c>
      <c r="H119" s="83" t="s">
        <v>237</v>
      </c>
      <c r="I119" s="83" t="s">
        <v>245</v>
      </c>
      <c r="J119" s="83" t="s">
        <v>250</v>
      </c>
      <c r="K119" s="83" t="s">
        <v>215</v>
      </c>
      <c r="L119" s="82" t="s">
        <v>266</v>
      </c>
      <c r="M119" s="83">
        <v>3</v>
      </c>
      <c r="N119" s="83">
        <v>3</v>
      </c>
      <c r="O119" s="83">
        <v>9</v>
      </c>
      <c r="P119" s="83" t="str">
        <f t="shared" si="70"/>
        <v>Medio (M)</v>
      </c>
      <c r="Q119" s="83">
        <v>25</v>
      </c>
      <c r="R119" s="83">
        <f t="shared" si="71"/>
        <v>225</v>
      </c>
      <c r="S119" s="83" t="str">
        <f t="shared" si="72"/>
        <v>II</v>
      </c>
      <c r="T119" s="83" t="str">
        <f t="shared" si="73"/>
        <v>No Aceptable o Aceptable con control especifico</v>
      </c>
      <c r="U119" s="114"/>
      <c r="V119" s="114"/>
      <c r="W119" s="114"/>
      <c r="X119" s="114"/>
      <c r="Y119" s="83" t="s">
        <v>272</v>
      </c>
      <c r="Z119" s="83" t="s">
        <v>281</v>
      </c>
      <c r="AA119" s="83" t="s">
        <v>215</v>
      </c>
      <c r="AB119" s="83" t="s">
        <v>216</v>
      </c>
      <c r="AC119" s="83" t="s">
        <v>216</v>
      </c>
      <c r="AD119" s="83" t="s">
        <v>282</v>
      </c>
      <c r="AE119" s="83" t="s">
        <v>217</v>
      </c>
    </row>
    <row r="120" spans="1:31" ht="173.25" x14ac:dyDescent="0.2">
      <c r="A120" s="111"/>
      <c r="B120" s="114"/>
      <c r="C120" s="111"/>
      <c r="D120" s="111"/>
      <c r="E120" s="83" t="s">
        <v>220</v>
      </c>
      <c r="F120" s="82" t="s">
        <v>228</v>
      </c>
      <c r="G120" s="82" t="s">
        <v>221</v>
      </c>
      <c r="H120" s="82" t="s">
        <v>238</v>
      </c>
      <c r="I120" s="81" t="s">
        <v>246</v>
      </c>
      <c r="J120" s="81" t="s">
        <v>252</v>
      </c>
      <c r="K120" s="81" t="s">
        <v>257</v>
      </c>
      <c r="L120" s="80" t="s">
        <v>262</v>
      </c>
      <c r="M120" s="81">
        <v>2</v>
      </c>
      <c r="N120" s="81">
        <v>2</v>
      </c>
      <c r="O120" s="81">
        <v>4</v>
      </c>
      <c r="P120" s="81" t="str">
        <f t="shared" si="70"/>
        <v>Bajo (B)</v>
      </c>
      <c r="Q120" s="81">
        <v>10</v>
      </c>
      <c r="R120" s="81">
        <f t="shared" si="71"/>
        <v>40</v>
      </c>
      <c r="S120" s="83" t="str">
        <f t="shared" si="72"/>
        <v>III</v>
      </c>
      <c r="T120" s="81" t="str">
        <f t="shared" si="73"/>
        <v>Mejorable</v>
      </c>
      <c r="U120" s="114"/>
      <c r="V120" s="114"/>
      <c r="W120" s="114"/>
      <c r="X120" s="114"/>
      <c r="Y120" s="81" t="s">
        <v>273</v>
      </c>
      <c r="Z120" s="81" t="s">
        <v>283</v>
      </c>
      <c r="AA120" s="81" t="s">
        <v>285</v>
      </c>
      <c r="AB120" s="81" t="s">
        <v>284</v>
      </c>
      <c r="AC120" s="81" t="s">
        <v>287</v>
      </c>
      <c r="AD120" s="81" t="s">
        <v>286</v>
      </c>
      <c r="AE120" s="83" t="s">
        <v>288</v>
      </c>
    </row>
    <row r="121" spans="1:31" ht="115.5" x14ac:dyDescent="0.2">
      <c r="A121" s="111"/>
      <c r="B121" s="114"/>
      <c r="C121" s="111"/>
      <c r="D121" s="111"/>
      <c r="E121" s="83" t="s">
        <v>220</v>
      </c>
      <c r="F121" s="82" t="s">
        <v>229</v>
      </c>
      <c r="G121" s="82" t="s">
        <v>234</v>
      </c>
      <c r="H121" s="82" t="s">
        <v>239</v>
      </c>
      <c r="I121" s="82" t="s">
        <v>247</v>
      </c>
      <c r="J121" s="82" t="s">
        <v>253</v>
      </c>
      <c r="K121" s="82" t="s">
        <v>258</v>
      </c>
      <c r="L121" s="80" t="s">
        <v>263</v>
      </c>
      <c r="M121" s="81">
        <v>3</v>
      </c>
      <c r="N121" s="81">
        <v>3</v>
      </c>
      <c r="O121" s="81">
        <v>9</v>
      </c>
      <c r="P121" s="83" t="str">
        <f t="shared" si="70"/>
        <v>Medio (M)</v>
      </c>
      <c r="Q121" s="83">
        <v>25</v>
      </c>
      <c r="R121" s="83">
        <f t="shared" si="71"/>
        <v>225</v>
      </c>
      <c r="S121" s="83" t="str">
        <f t="shared" si="72"/>
        <v>II</v>
      </c>
      <c r="T121" s="83" t="str">
        <f t="shared" si="73"/>
        <v>No Aceptable o Aceptable con control especifico</v>
      </c>
      <c r="U121" s="114"/>
      <c r="V121" s="114"/>
      <c r="W121" s="114"/>
      <c r="X121" s="114"/>
      <c r="Y121" s="83" t="s">
        <v>270</v>
      </c>
      <c r="Z121" s="81" t="s">
        <v>289</v>
      </c>
      <c r="AA121" s="81" t="s">
        <v>290</v>
      </c>
      <c r="AB121" s="81" t="s">
        <v>291</v>
      </c>
      <c r="AC121" s="81" t="s">
        <v>293</v>
      </c>
      <c r="AD121" s="81" t="s">
        <v>292</v>
      </c>
      <c r="AE121" s="83" t="s">
        <v>217</v>
      </c>
    </row>
    <row r="122" spans="1:31" ht="115.5" x14ac:dyDescent="0.2">
      <c r="A122" s="111"/>
      <c r="B122" s="114"/>
      <c r="C122" s="111"/>
      <c r="D122" s="111"/>
      <c r="E122" s="83" t="s">
        <v>220</v>
      </c>
      <c r="F122" s="81" t="s">
        <v>230</v>
      </c>
      <c r="G122" s="82" t="s">
        <v>149</v>
      </c>
      <c r="H122" s="82" t="s">
        <v>240</v>
      </c>
      <c r="I122" s="82" t="s">
        <v>248</v>
      </c>
      <c r="J122" s="82" t="s">
        <v>254</v>
      </c>
      <c r="K122" s="82" t="s">
        <v>259</v>
      </c>
      <c r="L122" s="80" t="s">
        <v>264</v>
      </c>
      <c r="M122" s="81">
        <v>3</v>
      </c>
      <c r="N122" s="81">
        <v>3</v>
      </c>
      <c r="O122" s="81">
        <v>9</v>
      </c>
      <c r="P122" s="81" t="str">
        <f t="shared" si="70"/>
        <v>Medio (M)</v>
      </c>
      <c r="Q122" s="83">
        <v>25</v>
      </c>
      <c r="R122" s="83">
        <f t="shared" si="71"/>
        <v>225</v>
      </c>
      <c r="S122" s="83" t="str">
        <f t="shared" si="72"/>
        <v>II</v>
      </c>
      <c r="T122" s="83" t="str">
        <f t="shared" si="73"/>
        <v>No Aceptable o Aceptable con control especifico</v>
      </c>
      <c r="U122" s="114"/>
      <c r="V122" s="114"/>
      <c r="W122" s="114"/>
      <c r="X122" s="114"/>
      <c r="Y122" s="83" t="s">
        <v>271</v>
      </c>
      <c r="Z122" s="83" t="s">
        <v>294</v>
      </c>
      <c r="AA122" s="83" t="s">
        <v>295</v>
      </c>
      <c r="AB122" s="83" t="s">
        <v>250</v>
      </c>
      <c r="AC122" s="83" t="s">
        <v>250</v>
      </c>
      <c r="AD122" s="83" t="s">
        <v>296</v>
      </c>
      <c r="AE122" s="83" t="s">
        <v>313</v>
      </c>
    </row>
    <row r="123" spans="1:31" ht="49.5" x14ac:dyDescent="0.2">
      <c r="A123" s="111"/>
      <c r="B123" s="114"/>
      <c r="C123" s="111"/>
      <c r="D123" s="111"/>
      <c r="E123" s="83" t="s">
        <v>220</v>
      </c>
      <c r="F123" s="82" t="s">
        <v>231</v>
      </c>
      <c r="G123" s="82" t="s">
        <v>235</v>
      </c>
      <c r="H123" s="82" t="s">
        <v>241</v>
      </c>
      <c r="I123" s="82" t="s">
        <v>249</v>
      </c>
      <c r="J123" s="82" t="s">
        <v>250</v>
      </c>
      <c r="K123" s="82" t="s">
        <v>260</v>
      </c>
      <c r="L123" s="80" t="s">
        <v>265</v>
      </c>
      <c r="M123" s="82">
        <v>10</v>
      </c>
      <c r="N123" s="82">
        <v>3</v>
      </c>
      <c r="O123" s="82">
        <f t="shared" ref="O123:O124" si="75">+M123*N123</f>
        <v>30</v>
      </c>
      <c r="P123" s="82" t="str">
        <f t="shared" si="70"/>
        <v>Muy Alto (MA)</v>
      </c>
      <c r="Q123" s="82">
        <v>25</v>
      </c>
      <c r="R123" s="82">
        <f t="shared" si="71"/>
        <v>750</v>
      </c>
      <c r="S123" s="82" t="str">
        <f t="shared" si="72"/>
        <v>I</v>
      </c>
      <c r="T123" s="82" t="str">
        <f t="shared" si="73"/>
        <v>No Aceptable</v>
      </c>
      <c r="U123" s="114"/>
      <c r="V123" s="114"/>
      <c r="W123" s="114"/>
      <c r="X123" s="114"/>
      <c r="Y123" s="81" t="s">
        <v>312</v>
      </c>
      <c r="Z123" s="81" t="s">
        <v>298</v>
      </c>
      <c r="AA123" s="81" t="s">
        <v>299</v>
      </c>
      <c r="AB123" s="83" t="s">
        <v>250</v>
      </c>
      <c r="AC123" s="83" t="s">
        <v>250</v>
      </c>
      <c r="AD123" s="81" t="s">
        <v>300</v>
      </c>
      <c r="AE123" s="83" t="s">
        <v>217</v>
      </c>
    </row>
    <row r="124" spans="1:31" ht="99" x14ac:dyDescent="0.2">
      <c r="A124" s="111"/>
      <c r="B124" s="114"/>
      <c r="C124" s="111"/>
      <c r="D124" s="111"/>
      <c r="E124" s="83" t="s">
        <v>220</v>
      </c>
      <c r="F124" s="81" t="s">
        <v>342</v>
      </c>
      <c r="G124" s="82" t="s">
        <v>149</v>
      </c>
      <c r="H124" s="82" t="s">
        <v>325</v>
      </c>
      <c r="I124" s="82" t="s">
        <v>352</v>
      </c>
      <c r="J124" s="82" t="s">
        <v>327</v>
      </c>
      <c r="K124" s="82" t="s">
        <v>328</v>
      </c>
      <c r="L124" s="80" t="s">
        <v>329</v>
      </c>
      <c r="M124" s="81">
        <v>3</v>
      </c>
      <c r="N124" s="82">
        <v>3</v>
      </c>
      <c r="O124" s="82">
        <f t="shared" si="75"/>
        <v>9</v>
      </c>
      <c r="P124" s="81" t="str">
        <f t="shared" ref="P124:P141" si="76">+IF(O124&gt;=24,"Muy Alto (MA)",IF(O124&gt;=10,"Alto (A)",IF(O124&gt;=6,"Medio (M)",IF(O124&gt;=2,"Bajo (B)"))))</f>
        <v>Medio (M)</v>
      </c>
      <c r="Q124" s="81">
        <v>10</v>
      </c>
      <c r="R124" s="81">
        <f t="shared" ref="R124:R141" si="77">+O124*Q124</f>
        <v>90</v>
      </c>
      <c r="S124" s="83" t="str">
        <f t="shared" ref="S124:S141" si="78">IF(R124&lt;=20,"IV",IF(R124&gt;=600,"I",IF(R124&gt;=150,"II",IF(R124&gt;=40,"III",IF(R124&gt;=20,"IV")*IF(R124&lt;=20,"IV")))))</f>
        <v>III</v>
      </c>
      <c r="T124" s="81" t="str">
        <f t="shared" ref="T124:T141" si="79">+IF(S124="I","No Aceptable",IF(S124="II","No Aceptable o Aceptable con control especifico",IF(S124="III","Mejorable",IF(S124="IV","Aceptable"))))</f>
        <v>Mejorable</v>
      </c>
      <c r="U124" s="114"/>
      <c r="V124" s="114"/>
      <c r="W124" s="114"/>
      <c r="X124" s="114"/>
      <c r="Y124" s="83" t="s">
        <v>330</v>
      </c>
      <c r="Z124" s="83" t="s">
        <v>331</v>
      </c>
      <c r="AA124" s="83" t="s">
        <v>215</v>
      </c>
      <c r="AB124" s="83" t="s">
        <v>216</v>
      </c>
      <c r="AC124" s="83" t="s">
        <v>216</v>
      </c>
      <c r="AD124" s="83" t="s">
        <v>332</v>
      </c>
      <c r="AE124" s="83" t="s">
        <v>333</v>
      </c>
    </row>
    <row r="125" spans="1:31" ht="102" customHeight="1" x14ac:dyDescent="0.2">
      <c r="A125" s="112"/>
      <c r="B125" s="115"/>
      <c r="C125" s="112"/>
      <c r="D125" s="112"/>
      <c r="E125" s="83" t="s">
        <v>220</v>
      </c>
      <c r="F125" s="83" t="s">
        <v>227</v>
      </c>
      <c r="G125" s="83" t="s">
        <v>334</v>
      </c>
      <c r="H125" s="83" t="s">
        <v>335</v>
      </c>
      <c r="I125" s="83" t="s">
        <v>249</v>
      </c>
      <c r="J125" s="83" t="s">
        <v>336</v>
      </c>
      <c r="K125" s="83" t="s">
        <v>337</v>
      </c>
      <c r="L125" s="83" t="s">
        <v>338</v>
      </c>
      <c r="M125" s="88">
        <v>2</v>
      </c>
      <c r="N125" s="88">
        <v>2</v>
      </c>
      <c r="O125" s="88">
        <v>9</v>
      </c>
      <c r="P125" s="81" t="str">
        <f t="shared" si="76"/>
        <v>Medio (M)</v>
      </c>
      <c r="Q125" s="81">
        <v>10</v>
      </c>
      <c r="R125" s="81">
        <f t="shared" si="77"/>
        <v>90</v>
      </c>
      <c r="S125" s="83" t="str">
        <f t="shared" si="78"/>
        <v>III</v>
      </c>
      <c r="T125" s="81" t="str">
        <f t="shared" si="79"/>
        <v>Mejorable</v>
      </c>
      <c r="U125" s="115"/>
      <c r="V125" s="115"/>
      <c r="W125" s="115"/>
      <c r="X125" s="115"/>
      <c r="Y125" s="83" t="s">
        <v>272</v>
      </c>
      <c r="Z125" s="89" t="s">
        <v>339</v>
      </c>
      <c r="AA125" s="83" t="s">
        <v>215</v>
      </c>
      <c r="AB125" s="83" t="s">
        <v>216</v>
      </c>
      <c r="AC125" s="83" t="s">
        <v>216</v>
      </c>
      <c r="AD125" s="89" t="s">
        <v>340</v>
      </c>
      <c r="AE125" s="83" t="s">
        <v>341</v>
      </c>
    </row>
    <row r="126" spans="1:31" ht="155.25" customHeight="1" x14ac:dyDescent="0.2">
      <c r="A126" s="110" t="s">
        <v>314</v>
      </c>
      <c r="B126" s="113" t="s">
        <v>371</v>
      </c>
      <c r="C126" s="110" t="s">
        <v>372</v>
      </c>
      <c r="D126" s="110" t="s">
        <v>373</v>
      </c>
      <c r="E126" s="83" t="s">
        <v>220</v>
      </c>
      <c r="F126" s="83" t="s">
        <v>318</v>
      </c>
      <c r="G126" s="83" t="s">
        <v>221</v>
      </c>
      <c r="H126" s="81" t="s">
        <v>319</v>
      </c>
      <c r="I126" s="81" t="s">
        <v>306</v>
      </c>
      <c r="J126" s="83" t="s">
        <v>211</v>
      </c>
      <c r="K126" s="83" t="s">
        <v>212</v>
      </c>
      <c r="L126" s="81" t="s">
        <v>307</v>
      </c>
      <c r="M126" s="81">
        <v>2</v>
      </c>
      <c r="N126" s="81">
        <v>2</v>
      </c>
      <c r="O126" s="81">
        <f t="shared" ref="O126:O127" si="80">+M126*N126</f>
        <v>4</v>
      </c>
      <c r="P126" s="81" t="str">
        <f t="shared" si="76"/>
        <v>Bajo (B)</v>
      </c>
      <c r="Q126" s="81">
        <v>10</v>
      </c>
      <c r="R126" s="81">
        <f t="shared" si="77"/>
        <v>40</v>
      </c>
      <c r="S126" s="81" t="str">
        <f t="shared" si="78"/>
        <v>III</v>
      </c>
      <c r="T126" s="81" t="str">
        <f t="shared" si="79"/>
        <v>Mejorable</v>
      </c>
      <c r="U126" s="113">
        <v>14</v>
      </c>
      <c r="V126" s="113">
        <v>2</v>
      </c>
      <c r="W126" s="113">
        <v>0</v>
      </c>
      <c r="X126" s="113">
        <v>16</v>
      </c>
      <c r="Y126" s="81" t="s">
        <v>308</v>
      </c>
      <c r="Z126" s="81" t="s">
        <v>223</v>
      </c>
      <c r="AA126" s="83" t="s">
        <v>215</v>
      </c>
      <c r="AB126" s="83" t="s">
        <v>216</v>
      </c>
      <c r="AC126" s="83" t="s">
        <v>309</v>
      </c>
      <c r="AD126" s="83" t="s">
        <v>310</v>
      </c>
      <c r="AE126" s="83" t="s">
        <v>217</v>
      </c>
    </row>
    <row r="127" spans="1:31" ht="49.5" x14ac:dyDescent="0.2">
      <c r="A127" s="111"/>
      <c r="B127" s="114"/>
      <c r="C127" s="111"/>
      <c r="D127" s="111"/>
      <c r="E127" s="83" t="s">
        <v>220</v>
      </c>
      <c r="F127" s="83" t="s">
        <v>311</v>
      </c>
      <c r="G127" s="83" t="s">
        <v>152</v>
      </c>
      <c r="H127" s="82" t="s">
        <v>236</v>
      </c>
      <c r="I127" s="81" t="s">
        <v>244</v>
      </c>
      <c r="J127" s="81" t="s">
        <v>251</v>
      </c>
      <c r="K127" s="83" t="s">
        <v>256</v>
      </c>
      <c r="L127" s="80" t="s">
        <v>261</v>
      </c>
      <c r="M127" s="83">
        <v>3</v>
      </c>
      <c r="N127" s="83">
        <v>3</v>
      </c>
      <c r="O127" s="83">
        <f t="shared" si="80"/>
        <v>9</v>
      </c>
      <c r="P127" s="83" t="str">
        <f t="shared" si="76"/>
        <v>Medio (M)</v>
      </c>
      <c r="Q127" s="83">
        <v>25</v>
      </c>
      <c r="R127" s="83">
        <f t="shared" si="77"/>
        <v>225</v>
      </c>
      <c r="S127" s="83" t="str">
        <f t="shared" si="78"/>
        <v>II</v>
      </c>
      <c r="T127" s="83" t="str">
        <f t="shared" si="79"/>
        <v>No Aceptable o Aceptable con control especifico</v>
      </c>
      <c r="U127" s="114"/>
      <c r="V127" s="114"/>
      <c r="W127" s="114"/>
      <c r="X127" s="114"/>
      <c r="Y127" s="81" t="s">
        <v>269</v>
      </c>
      <c r="Z127" s="81" t="s">
        <v>277</v>
      </c>
      <c r="AA127" s="83" t="s">
        <v>215</v>
      </c>
      <c r="AB127" s="83" t="s">
        <v>216</v>
      </c>
      <c r="AC127" s="83" t="s">
        <v>216</v>
      </c>
      <c r="AD127" s="81" t="s">
        <v>280</v>
      </c>
      <c r="AE127" s="83" t="s">
        <v>217</v>
      </c>
    </row>
    <row r="128" spans="1:31" ht="76.5" customHeight="1" x14ac:dyDescent="0.2">
      <c r="A128" s="111"/>
      <c r="B128" s="114"/>
      <c r="C128" s="111"/>
      <c r="D128" s="111"/>
      <c r="E128" s="83" t="s">
        <v>278</v>
      </c>
      <c r="F128" s="83" t="s">
        <v>227</v>
      </c>
      <c r="G128" s="83" t="s">
        <v>233</v>
      </c>
      <c r="H128" s="83" t="s">
        <v>237</v>
      </c>
      <c r="I128" s="83" t="s">
        <v>245</v>
      </c>
      <c r="J128" s="83" t="s">
        <v>250</v>
      </c>
      <c r="K128" s="83" t="s">
        <v>215</v>
      </c>
      <c r="L128" s="82" t="s">
        <v>266</v>
      </c>
      <c r="M128" s="83">
        <v>3</v>
      </c>
      <c r="N128" s="83">
        <v>3</v>
      </c>
      <c r="O128" s="83">
        <v>9</v>
      </c>
      <c r="P128" s="83" t="str">
        <f t="shared" si="76"/>
        <v>Medio (M)</v>
      </c>
      <c r="Q128" s="83">
        <v>25</v>
      </c>
      <c r="R128" s="83">
        <f t="shared" si="77"/>
        <v>225</v>
      </c>
      <c r="S128" s="83" t="str">
        <f t="shared" si="78"/>
        <v>II</v>
      </c>
      <c r="T128" s="83" t="str">
        <f t="shared" si="79"/>
        <v>No Aceptable o Aceptable con control especifico</v>
      </c>
      <c r="U128" s="114"/>
      <c r="V128" s="114"/>
      <c r="W128" s="114"/>
      <c r="X128" s="114"/>
      <c r="Y128" s="83" t="s">
        <v>272</v>
      </c>
      <c r="Z128" s="83" t="s">
        <v>281</v>
      </c>
      <c r="AA128" s="83" t="s">
        <v>215</v>
      </c>
      <c r="AB128" s="83" t="s">
        <v>216</v>
      </c>
      <c r="AC128" s="83" t="s">
        <v>216</v>
      </c>
      <c r="AD128" s="83" t="s">
        <v>282</v>
      </c>
      <c r="AE128" s="83" t="s">
        <v>217</v>
      </c>
    </row>
    <row r="129" spans="1:31" ht="91.5" customHeight="1" x14ac:dyDescent="0.2">
      <c r="A129" s="111"/>
      <c r="B129" s="114"/>
      <c r="C129" s="111"/>
      <c r="D129" s="111"/>
      <c r="E129" s="83" t="s">
        <v>220</v>
      </c>
      <c r="F129" s="82" t="s">
        <v>228</v>
      </c>
      <c r="G129" s="82" t="s">
        <v>221</v>
      </c>
      <c r="H129" s="82" t="s">
        <v>238</v>
      </c>
      <c r="I129" s="81" t="s">
        <v>246</v>
      </c>
      <c r="J129" s="81" t="s">
        <v>252</v>
      </c>
      <c r="K129" s="81" t="s">
        <v>257</v>
      </c>
      <c r="L129" s="80" t="s">
        <v>262</v>
      </c>
      <c r="M129" s="81">
        <v>2</v>
      </c>
      <c r="N129" s="81">
        <v>2</v>
      </c>
      <c r="O129" s="81">
        <v>4</v>
      </c>
      <c r="P129" s="81" t="str">
        <f t="shared" si="76"/>
        <v>Bajo (B)</v>
      </c>
      <c r="Q129" s="81">
        <v>10</v>
      </c>
      <c r="R129" s="81">
        <f t="shared" si="77"/>
        <v>40</v>
      </c>
      <c r="S129" s="83" t="str">
        <f t="shared" si="78"/>
        <v>III</v>
      </c>
      <c r="T129" s="81" t="str">
        <f t="shared" si="79"/>
        <v>Mejorable</v>
      </c>
      <c r="U129" s="114"/>
      <c r="V129" s="114"/>
      <c r="W129" s="114"/>
      <c r="X129" s="114"/>
      <c r="Y129" s="81" t="s">
        <v>273</v>
      </c>
      <c r="Z129" s="81" t="s">
        <v>283</v>
      </c>
      <c r="AA129" s="81" t="s">
        <v>285</v>
      </c>
      <c r="AB129" s="81" t="s">
        <v>284</v>
      </c>
      <c r="AC129" s="81" t="s">
        <v>287</v>
      </c>
      <c r="AD129" s="81" t="s">
        <v>286</v>
      </c>
      <c r="AE129" s="83" t="s">
        <v>288</v>
      </c>
    </row>
    <row r="130" spans="1:31" ht="115.5" x14ac:dyDescent="0.2">
      <c r="A130" s="111"/>
      <c r="B130" s="114"/>
      <c r="C130" s="111"/>
      <c r="D130" s="111"/>
      <c r="E130" s="83" t="s">
        <v>220</v>
      </c>
      <c r="F130" s="82" t="s">
        <v>229</v>
      </c>
      <c r="G130" s="82" t="s">
        <v>234</v>
      </c>
      <c r="H130" s="82" t="s">
        <v>239</v>
      </c>
      <c r="I130" s="82" t="s">
        <v>247</v>
      </c>
      <c r="J130" s="82" t="s">
        <v>253</v>
      </c>
      <c r="K130" s="82" t="s">
        <v>258</v>
      </c>
      <c r="L130" s="80" t="s">
        <v>263</v>
      </c>
      <c r="M130" s="81">
        <v>3</v>
      </c>
      <c r="N130" s="81">
        <v>3</v>
      </c>
      <c r="O130" s="81">
        <v>9</v>
      </c>
      <c r="P130" s="83" t="str">
        <f t="shared" si="76"/>
        <v>Medio (M)</v>
      </c>
      <c r="Q130" s="83">
        <v>25</v>
      </c>
      <c r="R130" s="83">
        <f t="shared" si="77"/>
        <v>225</v>
      </c>
      <c r="S130" s="83" t="str">
        <f t="shared" si="78"/>
        <v>II</v>
      </c>
      <c r="T130" s="83" t="str">
        <f t="shared" si="79"/>
        <v>No Aceptable o Aceptable con control especifico</v>
      </c>
      <c r="U130" s="114"/>
      <c r="V130" s="114"/>
      <c r="W130" s="114"/>
      <c r="X130" s="114"/>
      <c r="Y130" s="83" t="s">
        <v>270</v>
      </c>
      <c r="Z130" s="81" t="s">
        <v>289</v>
      </c>
      <c r="AA130" s="81" t="s">
        <v>290</v>
      </c>
      <c r="AB130" s="81" t="s">
        <v>291</v>
      </c>
      <c r="AC130" s="81" t="s">
        <v>293</v>
      </c>
      <c r="AD130" s="81" t="s">
        <v>292</v>
      </c>
      <c r="AE130" s="83" t="s">
        <v>217</v>
      </c>
    </row>
    <row r="131" spans="1:31" ht="115.5" x14ac:dyDescent="0.2">
      <c r="A131" s="111"/>
      <c r="B131" s="114"/>
      <c r="C131" s="111"/>
      <c r="D131" s="111"/>
      <c r="E131" s="83" t="s">
        <v>220</v>
      </c>
      <c r="F131" s="81" t="s">
        <v>230</v>
      </c>
      <c r="G131" s="82" t="s">
        <v>149</v>
      </c>
      <c r="H131" s="82" t="s">
        <v>240</v>
      </c>
      <c r="I131" s="82" t="s">
        <v>248</v>
      </c>
      <c r="J131" s="82" t="s">
        <v>254</v>
      </c>
      <c r="K131" s="82" t="s">
        <v>259</v>
      </c>
      <c r="L131" s="80" t="s">
        <v>264</v>
      </c>
      <c r="M131" s="81">
        <v>3</v>
      </c>
      <c r="N131" s="81">
        <v>3</v>
      </c>
      <c r="O131" s="81">
        <v>9</v>
      </c>
      <c r="P131" s="81" t="str">
        <f t="shared" si="76"/>
        <v>Medio (M)</v>
      </c>
      <c r="Q131" s="83">
        <v>25</v>
      </c>
      <c r="R131" s="83">
        <f t="shared" si="77"/>
        <v>225</v>
      </c>
      <c r="S131" s="83" t="str">
        <f t="shared" si="78"/>
        <v>II</v>
      </c>
      <c r="T131" s="83" t="str">
        <f t="shared" si="79"/>
        <v>No Aceptable o Aceptable con control especifico</v>
      </c>
      <c r="U131" s="114"/>
      <c r="V131" s="114"/>
      <c r="W131" s="114"/>
      <c r="X131" s="114"/>
      <c r="Y131" s="83" t="s">
        <v>271</v>
      </c>
      <c r="Z131" s="83" t="s">
        <v>294</v>
      </c>
      <c r="AA131" s="83" t="s">
        <v>295</v>
      </c>
      <c r="AB131" s="83" t="s">
        <v>250</v>
      </c>
      <c r="AC131" s="83" t="s">
        <v>250</v>
      </c>
      <c r="AD131" s="83" t="s">
        <v>296</v>
      </c>
      <c r="AE131" s="83" t="s">
        <v>313</v>
      </c>
    </row>
    <row r="132" spans="1:31" ht="49.5" x14ac:dyDescent="0.2">
      <c r="A132" s="112"/>
      <c r="B132" s="115"/>
      <c r="C132" s="112"/>
      <c r="D132" s="112"/>
      <c r="E132" s="83" t="s">
        <v>220</v>
      </c>
      <c r="F132" s="82" t="s">
        <v>231</v>
      </c>
      <c r="G132" s="82" t="s">
        <v>235</v>
      </c>
      <c r="H132" s="82" t="s">
        <v>241</v>
      </c>
      <c r="I132" s="82" t="s">
        <v>249</v>
      </c>
      <c r="J132" s="82" t="s">
        <v>250</v>
      </c>
      <c r="K132" s="82" t="s">
        <v>260</v>
      </c>
      <c r="L132" s="80" t="s">
        <v>265</v>
      </c>
      <c r="M132" s="81">
        <v>2</v>
      </c>
      <c r="N132" s="81">
        <v>2</v>
      </c>
      <c r="O132" s="81">
        <v>4</v>
      </c>
      <c r="P132" s="81" t="str">
        <f t="shared" si="76"/>
        <v>Bajo (B)</v>
      </c>
      <c r="Q132" s="81">
        <v>10</v>
      </c>
      <c r="R132" s="81">
        <f t="shared" si="77"/>
        <v>40</v>
      </c>
      <c r="S132" s="83" t="str">
        <f t="shared" si="78"/>
        <v>III</v>
      </c>
      <c r="T132" s="81" t="str">
        <f t="shared" si="79"/>
        <v>Mejorable</v>
      </c>
      <c r="U132" s="115"/>
      <c r="V132" s="115"/>
      <c r="W132" s="115"/>
      <c r="X132" s="115"/>
      <c r="Y132" s="81" t="s">
        <v>312</v>
      </c>
      <c r="Z132" s="81" t="s">
        <v>298</v>
      </c>
      <c r="AA132" s="81" t="s">
        <v>299</v>
      </c>
      <c r="AB132" s="83" t="s">
        <v>250</v>
      </c>
      <c r="AC132" s="83" t="s">
        <v>250</v>
      </c>
      <c r="AD132" s="81" t="s">
        <v>300</v>
      </c>
      <c r="AE132" s="83" t="s">
        <v>217</v>
      </c>
    </row>
    <row r="133" spans="1:31" ht="132.75" customHeight="1" x14ac:dyDescent="0.2">
      <c r="A133" s="110" t="s">
        <v>314</v>
      </c>
      <c r="B133" s="113" t="s">
        <v>374</v>
      </c>
      <c r="C133" s="110" t="s">
        <v>375</v>
      </c>
      <c r="D133" s="110" t="s">
        <v>376</v>
      </c>
      <c r="E133" s="83" t="s">
        <v>220</v>
      </c>
      <c r="F133" s="83" t="s">
        <v>304</v>
      </c>
      <c r="G133" s="83" t="s">
        <v>221</v>
      </c>
      <c r="H133" s="81" t="s">
        <v>305</v>
      </c>
      <c r="I133" s="81" t="s">
        <v>306</v>
      </c>
      <c r="J133" s="83" t="s">
        <v>211</v>
      </c>
      <c r="K133" s="83" t="s">
        <v>212</v>
      </c>
      <c r="L133" s="81" t="s">
        <v>307</v>
      </c>
      <c r="M133" s="81">
        <v>2</v>
      </c>
      <c r="N133" s="81">
        <v>2</v>
      </c>
      <c r="O133" s="81">
        <f t="shared" ref="O133:O134" si="81">+M133*N133</f>
        <v>4</v>
      </c>
      <c r="P133" s="81" t="str">
        <f t="shared" si="76"/>
        <v>Bajo (B)</v>
      </c>
      <c r="Q133" s="81">
        <v>10</v>
      </c>
      <c r="R133" s="81">
        <f t="shared" si="77"/>
        <v>40</v>
      </c>
      <c r="S133" s="81" t="str">
        <f t="shared" si="78"/>
        <v>III</v>
      </c>
      <c r="T133" s="81" t="str">
        <f t="shared" si="79"/>
        <v>Mejorable</v>
      </c>
      <c r="U133" s="113">
        <v>92</v>
      </c>
      <c r="V133" s="113">
        <v>1</v>
      </c>
      <c r="W133" s="113">
        <v>0</v>
      </c>
      <c r="X133" s="113">
        <v>93</v>
      </c>
      <c r="Y133" s="81" t="s">
        <v>308</v>
      </c>
      <c r="Z133" s="81" t="s">
        <v>223</v>
      </c>
      <c r="AA133" s="83" t="s">
        <v>215</v>
      </c>
      <c r="AB133" s="83" t="s">
        <v>216</v>
      </c>
      <c r="AC133" s="83" t="s">
        <v>309</v>
      </c>
      <c r="AD133" s="83" t="s">
        <v>310</v>
      </c>
      <c r="AE133" s="83" t="s">
        <v>217</v>
      </c>
    </row>
    <row r="134" spans="1:31" ht="49.5" x14ac:dyDescent="0.2">
      <c r="A134" s="111"/>
      <c r="B134" s="114"/>
      <c r="C134" s="111"/>
      <c r="D134" s="111"/>
      <c r="E134" s="83" t="s">
        <v>220</v>
      </c>
      <c r="F134" s="83" t="s">
        <v>311</v>
      </c>
      <c r="G134" s="83" t="s">
        <v>152</v>
      </c>
      <c r="H134" s="82" t="s">
        <v>236</v>
      </c>
      <c r="I134" s="81" t="s">
        <v>244</v>
      </c>
      <c r="J134" s="81" t="s">
        <v>251</v>
      </c>
      <c r="K134" s="83" t="s">
        <v>256</v>
      </c>
      <c r="L134" s="80" t="s">
        <v>261</v>
      </c>
      <c r="M134" s="83">
        <v>3</v>
      </c>
      <c r="N134" s="83">
        <v>3</v>
      </c>
      <c r="O134" s="83">
        <f t="shared" si="81"/>
        <v>9</v>
      </c>
      <c r="P134" s="83" t="str">
        <f t="shared" si="76"/>
        <v>Medio (M)</v>
      </c>
      <c r="Q134" s="83">
        <v>25</v>
      </c>
      <c r="R134" s="83">
        <f t="shared" si="77"/>
        <v>225</v>
      </c>
      <c r="S134" s="83" t="str">
        <f t="shared" si="78"/>
        <v>II</v>
      </c>
      <c r="T134" s="83" t="str">
        <f t="shared" si="79"/>
        <v>No Aceptable o Aceptable con control especifico</v>
      </c>
      <c r="U134" s="114"/>
      <c r="V134" s="114"/>
      <c r="W134" s="114"/>
      <c r="X134" s="114"/>
      <c r="Y134" s="81" t="s">
        <v>269</v>
      </c>
      <c r="Z134" s="81" t="s">
        <v>277</v>
      </c>
      <c r="AA134" s="83" t="s">
        <v>215</v>
      </c>
      <c r="AB134" s="83" t="s">
        <v>216</v>
      </c>
      <c r="AC134" s="83" t="s">
        <v>216</v>
      </c>
      <c r="AD134" s="81" t="s">
        <v>280</v>
      </c>
      <c r="AE134" s="83" t="s">
        <v>217</v>
      </c>
    </row>
    <row r="135" spans="1:31" ht="117" customHeight="1" x14ac:dyDescent="0.2">
      <c r="A135" s="111"/>
      <c r="B135" s="114"/>
      <c r="C135" s="111"/>
      <c r="D135" s="111"/>
      <c r="E135" s="83" t="s">
        <v>278</v>
      </c>
      <c r="F135" s="83" t="s">
        <v>227</v>
      </c>
      <c r="G135" s="83" t="s">
        <v>233</v>
      </c>
      <c r="H135" s="83" t="s">
        <v>237</v>
      </c>
      <c r="I135" s="83" t="s">
        <v>245</v>
      </c>
      <c r="J135" s="83" t="s">
        <v>250</v>
      </c>
      <c r="K135" s="83" t="s">
        <v>215</v>
      </c>
      <c r="L135" s="82" t="s">
        <v>266</v>
      </c>
      <c r="M135" s="83">
        <v>3</v>
      </c>
      <c r="N135" s="83">
        <v>3</v>
      </c>
      <c r="O135" s="83">
        <v>9</v>
      </c>
      <c r="P135" s="83" t="str">
        <f t="shared" si="76"/>
        <v>Medio (M)</v>
      </c>
      <c r="Q135" s="83">
        <v>25</v>
      </c>
      <c r="R135" s="83">
        <f t="shared" si="77"/>
        <v>225</v>
      </c>
      <c r="S135" s="83" t="str">
        <f t="shared" si="78"/>
        <v>II</v>
      </c>
      <c r="T135" s="83" t="str">
        <f t="shared" si="79"/>
        <v>No Aceptable o Aceptable con control especifico</v>
      </c>
      <c r="U135" s="114"/>
      <c r="V135" s="114"/>
      <c r="W135" s="114"/>
      <c r="X135" s="114"/>
      <c r="Y135" s="83" t="s">
        <v>272</v>
      </c>
      <c r="Z135" s="83" t="s">
        <v>281</v>
      </c>
      <c r="AA135" s="83" t="s">
        <v>215</v>
      </c>
      <c r="AB135" s="83" t="s">
        <v>216</v>
      </c>
      <c r="AC135" s="83" t="s">
        <v>216</v>
      </c>
      <c r="AD135" s="83" t="s">
        <v>282</v>
      </c>
      <c r="AE135" s="83" t="s">
        <v>217</v>
      </c>
    </row>
    <row r="136" spans="1:31" ht="102" customHeight="1" x14ac:dyDescent="0.2">
      <c r="A136" s="111"/>
      <c r="B136" s="114"/>
      <c r="C136" s="111"/>
      <c r="D136" s="111"/>
      <c r="E136" s="83" t="s">
        <v>220</v>
      </c>
      <c r="F136" s="82" t="s">
        <v>228</v>
      </c>
      <c r="G136" s="82" t="s">
        <v>221</v>
      </c>
      <c r="H136" s="82" t="s">
        <v>238</v>
      </c>
      <c r="I136" s="81" t="s">
        <v>246</v>
      </c>
      <c r="J136" s="81" t="s">
        <v>252</v>
      </c>
      <c r="K136" s="81" t="s">
        <v>257</v>
      </c>
      <c r="L136" s="80" t="s">
        <v>262</v>
      </c>
      <c r="M136" s="81">
        <v>2</v>
      </c>
      <c r="N136" s="81">
        <v>2</v>
      </c>
      <c r="O136" s="81">
        <v>4</v>
      </c>
      <c r="P136" s="81" t="str">
        <f t="shared" si="76"/>
        <v>Bajo (B)</v>
      </c>
      <c r="Q136" s="81">
        <v>10</v>
      </c>
      <c r="R136" s="81">
        <f t="shared" si="77"/>
        <v>40</v>
      </c>
      <c r="S136" s="83" t="str">
        <f t="shared" si="78"/>
        <v>III</v>
      </c>
      <c r="T136" s="81" t="str">
        <f t="shared" si="79"/>
        <v>Mejorable</v>
      </c>
      <c r="U136" s="114"/>
      <c r="V136" s="114"/>
      <c r="W136" s="114"/>
      <c r="X136" s="114"/>
      <c r="Y136" s="81" t="s">
        <v>273</v>
      </c>
      <c r="Z136" s="81" t="s">
        <v>283</v>
      </c>
      <c r="AA136" s="81" t="s">
        <v>285</v>
      </c>
      <c r="AB136" s="81" t="s">
        <v>284</v>
      </c>
      <c r="AC136" s="81" t="s">
        <v>287</v>
      </c>
      <c r="AD136" s="81" t="s">
        <v>286</v>
      </c>
      <c r="AE136" s="83" t="s">
        <v>288</v>
      </c>
    </row>
    <row r="137" spans="1:31" ht="84.75" customHeight="1" x14ac:dyDescent="0.2">
      <c r="A137" s="111"/>
      <c r="B137" s="114"/>
      <c r="C137" s="111"/>
      <c r="D137" s="111"/>
      <c r="E137" s="83" t="s">
        <v>220</v>
      </c>
      <c r="F137" s="82" t="s">
        <v>229</v>
      </c>
      <c r="G137" s="82" t="s">
        <v>234</v>
      </c>
      <c r="H137" s="82" t="s">
        <v>239</v>
      </c>
      <c r="I137" s="82" t="s">
        <v>247</v>
      </c>
      <c r="J137" s="82" t="s">
        <v>253</v>
      </c>
      <c r="K137" s="82" t="s">
        <v>258</v>
      </c>
      <c r="L137" s="80" t="s">
        <v>263</v>
      </c>
      <c r="M137" s="81">
        <v>3</v>
      </c>
      <c r="N137" s="81">
        <v>3</v>
      </c>
      <c r="O137" s="81">
        <v>9</v>
      </c>
      <c r="P137" s="83" t="str">
        <f t="shared" si="76"/>
        <v>Medio (M)</v>
      </c>
      <c r="Q137" s="83">
        <v>25</v>
      </c>
      <c r="R137" s="83">
        <f t="shared" si="77"/>
        <v>225</v>
      </c>
      <c r="S137" s="83" t="str">
        <f t="shared" si="78"/>
        <v>II</v>
      </c>
      <c r="T137" s="83" t="str">
        <f t="shared" si="79"/>
        <v>No Aceptable o Aceptable con control especifico</v>
      </c>
      <c r="U137" s="114"/>
      <c r="V137" s="114"/>
      <c r="W137" s="114"/>
      <c r="X137" s="114"/>
      <c r="Y137" s="83" t="s">
        <v>270</v>
      </c>
      <c r="Z137" s="81" t="s">
        <v>289</v>
      </c>
      <c r="AA137" s="81" t="s">
        <v>290</v>
      </c>
      <c r="AB137" s="81" t="s">
        <v>291</v>
      </c>
      <c r="AC137" s="81" t="s">
        <v>293</v>
      </c>
      <c r="AD137" s="81" t="s">
        <v>292</v>
      </c>
      <c r="AE137" s="83" t="s">
        <v>217</v>
      </c>
    </row>
    <row r="138" spans="1:31" ht="115.5" x14ac:dyDescent="0.2">
      <c r="A138" s="111"/>
      <c r="B138" s="114"/>
      <c r="C138" s="111"/>
      <c r="D138" s="111"/>
      <c r="E138" s="83" t="s">
        <v>220</v>
      </c>
      <c r="F138" s="81" t="s">
        <v>230</v>
      </c>
      <c r="G138" s="82" t="s">
        <v>149</v>
      </c>
      <c r="H138" s="82" t="s">
        <v>240</v>
      </c>
      <c r="I138" s="82" t="s">
        <v>248</v>
      </c>
      <c r="J138" s="82" t="s">
        <v>254</v>
      </c>
      <c r="K138" s="82" t="s">
        <v>259</v>
      </c>
      <c r="L138" s="80" t="s">
        <v>264</v>
      </c>
      <c r="M138" s="81">
        <v>3</v>
      </c>
      <c r="N138" s="81">
        <v>3</v>
      </c>
      <c r="O138" s="81">
        <v>9</v>
      </c>
      <c r="P138" s="81" t="str">
        <f t="shared" si="76"/>
        <v>Medio (M)</v>
      </c>
      <c r="Q138" s="83">
        <v>25</v>
      </c>
      <c r="R138" s="83">
        <f t="shared" si="77"/>
        <v>225</v>
      </c>
      <c r="S138" s="83" t="str">
        <f t="shared" si="78"/>
        <v>II</v>
      </c>
      <c r="T138" s="83" t="str">
        <f t="shared" si="79"/>
        <v>No Aceptable o Aceptable con control especifico</v>
      </c>
      <c r="U138" s="114"/>
      <c r="V138" s="114"/>
      <c r="W138" s="114"/>
      <c r="X138" s="114"/>
      <c r="Y138" s="83" t="s">
        <v>271</v>
      </c>
      <c r="Z138" s="83" t="s">
        <v>294</v>
      </c>
      <c r="AA138" s="83" t="s">
        <v>295</v>
      </c>
      <c r="AB138" s="83" t="s">
        <v>250</v>
      </c>
      <c r="AC138" s="83" t="s">
        <v>250</v>
      </c>
      <c r="AD138" s="83" t="s">
        <v>296</v>
      </c>
      <c r="AE138" s="83" t="s">
        <v>313</v>
      </c>
    </row>
    <row r="139" spans="1:31" ht="49.5" x14ac:dyDescent="0.2">
      <c r="A139" s="111"/>
      <c r="B139" s="114"/>
      <c r="C139" s="111"/>
      <c r="D139" s="111"/>
      <c r="E139" s="83" t="s">
        <v>220</v>
      </c>
      <c r="F139" s="82" t="s">
        <v>231</v>
      </c>
      <c r="G139" s="82" t="s">
        <v>235</v>
      </c>
      <c r="H139" s="82" t="s">
        <v>241</v>
      </c>
      <c r="I139" s="82" t="s">
        <v>249</v>
      </c>
      <c r="J139" s="82" t="s">
        <v>250</v>
      </c>
      <c r="K139" s="82" t="s">
        <v>260</v>
      </c>
      <c r="L139" s="80" t="s">
        <v>265</v>
      </c>
      <c r="M139" s="81">
        <v>2</v>
      </c>
      <c r="N139" s="81">
        <v>2</v>
      </c>
      <c r="O139" s="81">
        <v>4</v>
      </c>
      <c r="P139" s="81" t="str">
        <f t="shared" si="76"/>
        <v>Bajo (B)</v>
      </c>
      <c r="Q139" s="81">
        <v>10</v>
      </c>
      <c r="R139" s="81">
        <f t="shared" si="77"/>
        <v>40</v>
      </c>
      <c r="S139" s="83" t="str">
        <f t="shared" si="78"/>
        <v>III</v>
      </c>
      <c r="T139" s="81" t="str">
        <f t="shared" si="79"/>
        <v>Mejorable</v>
      </c>
      <c r="U139" s="114"/>
      <c r="V139" s="114"/>
      <c r="W139" s="114"/>
      <c r="X139" s="114"/>
      <c r="Y139" s="81" t="s">
        <v>312</v>
      </c>
      <c r="Z139" s="81" t="s">
        <v>298</v>
      </c>
      <c r="AA139" s="81" t="s">
        <v>299</v>
      </c>
      <c r="AB139" s="83" t="s">
        <v>250</v>
      </c>
      <c r="AC139" s="83" t="s">
        <v>250</v>
      </c>
      <c r="AD139" s="81" t="s">
        <v>300</v>
      </c>
      <c r="AE139" s="83" t="s">
        <v>217</v>
      </c>
    </row>
    <row r="140" spans="1:31" ht="99" x14ac:dyDescent="0.2">
      <c r="A140" s="111"/>
      <c r="B140" s="114"/>
      <c r="C140" s="111"/>
      <c r="D140" s="111"/>
      <c r="E140" s="83" t="s">
        <v>220</v>
      </c>
      <c r="F140" s="81" t="s">
        <v>342</v>
      </c>
      <c r="G140" s="82" t="s">
        <v>149</v>
      </c>
      <c r="H140" s="82" t="s">
        <v>325</v>
      </c>
      <c r="I140" s="82" t="s">
        <v>352</v>
      </c>
      <c r="J140" s="82" t="s">
        <v>327</v>
      </c>
      <c r="K140" s="82" t="s">
        <v>328</v>
      </c>
      <c r="L140" s="80" t="s">
        <v>329</v>
      </c>
      <c r="M140" s="81">
        <v>3</v>
      </c>
      <c r="N140" s="82">
        <v>3</v>
      </c>
      <c r="O140" s="82">
        <f t="shared" ref="O140" si="82">+M140*N140</f>
        <v>9</v>
      </c>
      <c r="P140" s="82" t="str">
        <f t="shared" si="76"/>
        <v>Medio (M)</v>
      </c>
      <c r="Q140" s="81">
        <v>25</v>
      </c>
      <c r="R140" s="81">
        <f t="shared" si="77"/>
        <v>225</v>
      </c>
      <c r="S140" s="83" t="str">
        <f t="shared" si="78"/>
        <v>II</v>
      </c>
      <c r="T140" s="81" t="str">
        <f t="shared" si="79"/>
        <v>No Aceptable o Aceptable con control especifico</v>
      </c>
      <c r="U140" s="114"/>
      <c r="V140" s="114"/>
      <c r="W140" s="114"/>
      <c r="X140" s="114"/>
      <c r="Y140" s="83" t="s">
        <v>330</v>
      </c>
      <c r="Z140" s="83" t="s">
        <v>331</v>
      </c>
      <c r="AA140" s="83" t="s">
        <v>215</v>
      </c>
      <c r="AB140" s="83" t="s">
        <v>216</v>
      </c>
      <c r="AC140" s="83" t="s">
        <v>216</v>
      </c>
      <c r="AD140" s="83" t="s">
        <v>332</v>
      </c>
      <c r="AE140" s="83" t="s">
        <v>333</v>
      </c>
    </row>
    <row r="141" spans="1:31" ht="102" customHeight="1" x14ac:dyDescent="0.2">
      <c r="A141" s="112"/>
      <c r="B141" s="115"/>
      <c r="C141" s="112"/>
      <c r="D141" s="112"/>
      <c r="E141" s="83" t="s">
        <v>220</v>
      </c>
      <c r="F141" s="83" t="s">
        <v>227</v>
      </c>
      <c r="G141" s="83" t="s">
        <v>334</v>
      </c>
      <c r="H141" s="83" t="s">
        <v>335</v>
      </c>
      <c r="I141" s="83" t="s">
        <v>249</v>
      </c>
      <c r="J141" s="83" t="s">
        <v>336</v>
      </c>
      <c r="K141" s="83" t="s">
        <v>337</v>
      </c>
      <c r="L141" s="83" t="s">
        <v>338</v>
      </c>
      <c r="M141" s="88">
        <v>3</v>
      </c>
      <c r="N141" s="88">
        <v>3</v>
      </c>
      <c r="O141" s="88">
        <v>9</v>
      </c>
      <c r="P141" s="81" t="str">
        <f t="shared" si="76"/>
        <v>Medio (M)</v>
      </c>
      <c r="Q141" s="83">
        <v>25</v>
      </c>
      <c r="R141" s="83">
        <f t="shared" si="77"/>
        <v>225</v>
      </c>
      <c r="S141" s="83" t="str">
        <f t="shared" si="78"/>
        <v>II</v>
      </c>
      <c r="T141" s="83" t="str">
        <f t="shared" si="79"/>
        <v>No Aceptable o Aceptable con control especifico</v>
      </c>
      <c r="U141" s="115"/>
      <c r="V141" s="115"/>
      <c r="W141" s="115"/>
      <c r="X141" s="115"/>
      <c r="Y141" s="83" t="s">
        <v>272</v>
      </c>
      <c r="Z141" s="89" t="s">
        <v>339</v>
      </c>
      <c r="AA141" s="83" t="s">
        <v>215</v>
      </c>
      <c r="AB141" s="83" t="s">
        <v>216</v>
      </c>
      <c r="AC141" s="83" t="s">
        <v>216</v>
      </c>
      <c r="AD141" s="89" t="s">
        <v>340</v>
      </c>
      <c r="AE141" s="83" t="s">
        <v>341</v>
      </c>
    </row>
    <row r="142" spans="1:31" ht="78" customHeight="1" x14ac:dyDescent="0.2">
      <c r="A142" s="110" t="s">
        <v>314</v>
      </c>
      <c r="B142" s="113" t="s">
        <v>377</v>
      </c>
      <c r="C142" s="110" t="s">
        <v>378</v>
      </c>
      <c r="D142" s="110" t="s">
        <v>379</v>
      </c>
      <c r="E142" s="83" t="s">
        <v>220</v>
      </c>
      <c r="F142" s="83" t="s">
        <v>318</v>
      </c>
      <c r="G142" s="83" t="s">
        <v>221</v>
      </c>
      <c r="H142" s="81" t="s">
        <v>319</v>
      </c>
      <c r="I142" s="81" t="s">
        <v>306</v>
      </c>
      <c r="J142" s="83" t="s">
        <v>211</v>
      </c>
      <c r="K142" s="83" t="s">
        <v>212</v>
      </c>
      <c r="L142" s="81" t="s">
        <v>307</v>
      </c>
      <c r="M142" s="81">
        <v>2</v>
      </c>
      <c r="N142" s="81">
        <v>2</v>
      </c>
      <c r="O142" s="81">
        <f t="shared" ref="O142:O143" si="83">+M142*N142</f>
        <v>4</v>
      </c>
      <c r="P142" s="81" t="str">
        <f t="shared" ref="P142:P148" si="84">+IF(O142&gt;=24,"Muy Alto (MA)",IF(O142&gt;=10,"Alto (A)",IF(O142&gt;=6,"Medio (M)",IF(O142&gt;=2,"Bajo (B)"))))</f>
        <v>Bajo (B)</v>
      </c>
      <c r="Q142" s="81">
        <v>10</v>
      </c>
      <c r="R142" s="81">
        <f t="shared" ref="R142:R148" si="85">+O142*Q142</f>
        <v>40</v>
      </c>
      <c r="S142" s="81" t="str">
        <f t="shared" ref="S142:S148" si="86">IF(R142&lt;=20,"IV",IF(R142&gt;=600,"I",IF(R142&gt;=150,"II",IF(R142&gt;=40,"III",IF(R142&gt;=20,"IV")*IF(R142&lt;=20,"IV")))))</f>
        <v>III</v>
      </c>
      <c r="T142" s="81" t="str">
        <f t="shared" ref="T142:T148" si="87">+IF(S142="I","No Aceptable",IF(S142="II","No Aceptable o Aceptable con control especifico",IF(S142="III","Mejorable",IF(S142="IV","Aceptable"))))</f>
        <v>Mejorable</v>
      </c>
      <c r="U142" s="113">
        <v>5</v>
      </c>
      <c r="V142" s="113">
        <v>1</v>
      </c>
      <c r="W142" s="113">
        <v>0</v>
      </c>
      <c r="X142" s="113">
        <v>6</v>
      </c>
      <c r="Y142" s="81" t="s">
        <v>308</v>
      </c>
      <c r="Z142" s="81" t="s">
        <v>223</v>
      </c>
      <c r="AA142" s="83" t="s">
        <v>215</v>
      </c>
      <c r="AB142" s="83" t="s">
        <v>216</v>
      </c>
      <c r="AC142" s="83" t="s">
        <v>309</v>
      </c>
      <c r="AD142" s="83" t="s">
        <v>310</v>
      </c>
      <c r="AE142" s="83" t="s">
        <v>217</v>
      </c>
    </row>
    <row r="143" spans="1:31" ht="49.5" x14ac:dyDescent="0.2">
      <c r="A143" s="111"/>
      <c r="B143" s="114"/>
      <c r="C143" s="111"/>
      <c r="D143" s="114"/>
      <c r="E143" s="83" t="s">
        <v>220</v>
      </c>
      <c r="F143" s="83" t="s">
        <v>311</v>
      </c>
      <c r="G143" s="83" t="s">
        <v>152</v>
      </c>
      <c r="H143" s="82" t="s">
        <v>236</v>
      </c>
      <c r="I143" s="81" t="s">
        <v>244</v>
      </c>
      <c r="J143" s="81" t="s">
        <v>251</v>
      </c>
      <c r="K143" s="83" t="s">
        <v>256</v>
      </c>
      <c r="L143" s="80" t="s">
        <v>261</v>
      </c>
      <c r="M143" s="83">
        <v>3</v>
      </c>
      <c r="N143" s="83">
        <v>3</v>
      </c>
      <c r="O143" s="83">
        <f t="shared" si="83"/>
        <v>9</v>
      </c>
      <c r="P143" s="83" t="str">
        <f t="shared" si="84"/>
        <v>Medio (M)</v>
      </c>
      <c r="Q143" s="83">
        <v>25</v>
      </c>
      <c r="R143" s="83">
        <f t="shared" si="85"/>
        <v>225</v>
      </c>
      <c r="S143" s="83" t="str">
        <f t="shared" si="86"/>
        <v>II</v>
      </c>
      <c r="T143" s="83" t="str">
        <f t="shared" si="87"/>
        <v>No Aceptable o Aceptable con control especifico</v>
      </c>
      <c r="U143" s="114"/>
      <c r="V143" s="114"/>
      <c r="W143" s="114"/>
      <c r="X143" s="114"/>
      <c r="Y143" s="81" t="s">
        <v>269</v>
      </c>
      <c r="Z143" s="81" t="s">
        <v>277</v>
      </c>
      <c r="AA143" s="83" t="s">
        <v>215</v>
      </c>
      <c r="AB143" s="83" t="s">
        <v>216</v>
      </c>
      <c r="AC143" s="83" t="s">
        <v>216</v>
      </c>
      <c r="AD143" s="81" t="s">
        <v>280</v>
      </c>
      <c r="AE143" s="83" t="s">
        <v>217</v>
      </c>
    </row>
    <row r="144" spans="1:31" ht="107.25" customHeight="1" x14ac:dyDescent="0.2">
      <c r="A144" s="111"/>
      <c r="B144" s="114"/>
      <c r="C144" s="111"/>
      <c r="D144" s="114"/>
      <c r="E144" s="83" t="s">
        <v>278</v>
      </c>
      <c r="F144" s="83" t="s">
        <v>227</v>
      </c>
      <c r="G144" s="83" t="s">
        <v>233</v>
      </c>
      <c r="H144" s="83" t="s">
        <v>237</v>
      </c>
      <c r="I144" s="83" t="s">
        <v>245</v>
      </c>
      <c r="J144" s="83" t="s">
        <v>250</v>
      </c>
      <c r="K144" s="83" t="s">
        <v>215</v>
      </c>
      <c r="L144" s="82" t="s">
        <v>266</v>
      </c>
      <c r="M144" s="83">
        <v>3</v>
      </c>
      <c r="N144" s="83">
        <v>3</v>
      </c>
      <c r="O144" s="83">
        <v>9</v>
      </c>
      <c r="P144" s="83" t="str">
        <f t="shared" si="84"/>
        <v>Medio (M)</v>
      </c>
      <c r="Q144" s="83">
        <v>25</v>
      </c>
      <c r="R144" s="83">
        <f t="shared" si="85"/>
        <v>225</v>
      </c>
      <c r="S144" s="83" t="str">
        <f t="shared" si="86"/>
        <v>II</v>
      </c>
      <c r="T144" s="83" t="str">
        <f t="shared" si="87"/>
        <v>No Aceptable o Aceptable con control especifico</v>
      </c>
      <c r="U144" s="114"/>
      <c r="V144" s="114"/>
      <c r="W144" s="114"/>
      <c r="X144" s="114"/>
      <c r="Y144" s="83" t="s">
        <v>272</v>
      </c>
      <c r="Z144" s="83" t="s">
        <v>281</v>
      </c>
      <c r="AA144" s="83" t="s">
        <v>215</v>
      </c>
      <c r="AB144" s="83" t="s">
        <v>216</v>
      </c>
      <c r="AC144" s="83" t="s">
        <v>216</v>
      </c>
      <c r="AD144" s="83" t="s">
        <v>282</v>
      </c>
      <c r="AE144" s="83" t="s">
        <v>217</v>
      </c>
    </row>
    <row r="145" spans="1:31" ht="85.5" customHeight="1" x14ac:dyDescent="0.2">
      <c r="A145" s="111"/>
      <c r="B145" s="114"/>
      <c r="C145" s="111"/>
      <c r="D145" s="114"/>
      <c r="E145" s="83" t="s">
        <v>220</v>
      </c>
      <c r="F145" s="82" t="s">
        <v>228</v>
      </c>
      <c r="G145" s="82" t="s">
        <v>221</v>
      </c>
      <c r="H145" s="82" t="s">
        <v>238</v>
      </c>
      <c r="I145" s="81" t="s">
        <v>246</v>
      </c>
      <c r="J145" s="81" t="s">
        <v>252</v>
      </c>
      <c r="K145" s="81" t="s">
        <v>257</v>
      </c>
      <c r="L145" s="80" t="s">
        <v>262</v>
      </c>
      <c r="M145" s="81">
        <v>2</v>
      </c>
      <c r="N145" s="81">
        <v>2</v>
      </c>
      <c r="O145" s="81">
        <v>4</v>
      </c>
      <c r="P145" s="81" t="str">
        <f t="shared" si="84"/>
        <v>Bajo (B)</v>
      </c>
      <c r="Q145" s="81">
        <v>10</v>
      </c>
      <c r="R145" s="81">
        <f t="shared" si="85"/>
        <v>40</v>
      </c>
      <c r="S145" s="83" t="str">
        <f t="shared" si="86"/>
        <v>III</v>
      </c>
      <c r="T145" s="81" t="str">
        <f t="shared" si="87"/>
        <v>Mejorable</v>
      </c>
      <c r="U145" s="114"/>
      <c r="V145" s="114"/>
      <c r="W145" s="114"/>
      <c r="X145" s="114"/>
      <c r="Y145" s="81" t="s">
        <v>273</v>
      </c>
      <c r="Z145" s="81" t="s">
        <v>283</v>
      </c>
      <c r="AA145" s="81" t="s">
        <v>285</v>
      </c>
      <c r="AB145" s="81" t="s">
        <v>284</v>
      </c>
      <c r="AC145" s="81" t="s">
        <v>287</v>
      </c>
      <c r="AD145" s="81" t="s">
        <v>286</v>
      </c>
      <c r="AE145" s="83" t="s">
        <v>288</v>
      </c>
    </row>
    <row r="146" spans="1:31" ht="84" customHeight="1" x14ac:dyDescent="0.2">
      <c r="A146" s="111"/>
      <c r="B146" s="114"/>
      <c r="C146" s="111"/>
      <c r="D146" s="114"/>
      <c r="E146" s="83" t="s">
        <v>220</v>
      </c>
      <c r="F146" s="82" t="s">
        <v>229</v>
      </c>
      <c r="G146" s="82" t="s">
        <v>234</v>
      </c>
      <c r="H146" s="82" t="s">
        <v>239</v>
      </c>
      <c r="I146" s="82" t="s">
        <v>247</v>
      </c>
      <c r="J146" s="82" t="s">
        <v>253</v>
      </c>
      <c r="K146" s="82" t="s">
        <v>258</v>
      </c>
      <c r="L146" s="80" t="s">
        <v>263</v>
      </c>
      <c r="M146" s="81">
        <v>3</v>
      </c>
      <c r="N146" s="81">
        <v>3</v>
      </c>
      <c r="O146" s="81">
        <v>9</v>
      </c>
      <c r="P146" s="83" t="str">
        <f t="shared" si="84"/>
        <v>Medio (M)</v>
      </c>
      <c r="Q146" s="83">
        <v>25</v>
      </c>
      <c r="R146" s="83">
        <f t="shared" si="85"/>
        <v>225</v>
      </c>
      <c r="S146" s="83" t="str">
        <f t="shared" si="86"/>
        <v>II</v>
      </c>
      <c r="T146" s="83" t="str">
        <f t="shared" si="87"/>
        <v>No Aceptable o Aceptable con control especifico</v>
      </c>
      <c r="U146" s="114"/>
      <c r="V146" s="114"/>
      <c r="W146" s="114"/>
      <c r="X146" s="114"/>
      <c r="Y146" s="83" t="s">
        <v>270</v>
      </c>
      <c r="Z146" s="81" t="s">
        <v>289</v>
      </c>
      <c r="AA146" s="81" t="s">
        <v>290</v>
      </c>
      <c r="AB146" s="81" t="s">
        <v>291</v>
      </c>
      <c r="AC146" s="81" t="s">
        <v>293</v>
      </c>
      <c r="AD146" s="81" t="s">
        <v>292</v>
      </c>
      <c r="AE146" s="83" t="s">
        <v>217</v>
      </c>
    </row>
    <row r="147" spans="1:31" ht="115.5" x14ac:dyDescent="0.2">
      <c r="A147" s="111"/>
      <c r="B147" s="114"/>
      <c r="C147" s="111"/>
      <c r="D147" s="114"/>
      <c r="E147" s="83" t="s">
        <v>220</v>
      </c>
      <c r="F147" s="81" t="s">
        <v>230</v>
      </c>
      <c r="G147" s="82" t="s">
        <v>149</v>
      </c>
      <c r="H147" s="82" t="s">
        <v>240</v>
      </c>
      <c r="I147" s="82" t="s">
        <v>248</v>
      </c>
      <c r="J147" s="82" t="s">
        <v>254</v>
      </c>
      <c r="K147" s="82" t="s">
        <v>259</v>
      </c>
      <c r="L147" s="80" t="s">
        <v>264</v>
      </c>
      <c r="M147" s="81">
        <v>3</v>
      </c>
      <c r="N147" s="81">
        <v>3</v>
      </c>
      <c r="O147" s="81">
        <v>9</v>
      </c>
      <c r="P147" s="81" t="str">
        <f t="shared" si="84"/>
        <v>Medio (M)</v>
      </c>
      <c r="Q147" s="83">
        <v>25</v>
      </c>
      <c r="R147" s="83">
        <f t="shared" si="85"/>
        <v>225</v>
      </c>
      <c r="S147" s="83" t="str">
        <f t="shared" si="86"/>
        <v>II</v>
      </c>
      <c r="T147" s="83" t="str">
        <f t="shared" si="87"/>
        <v>No Aceptable o Aceptable con control especifico</v>
      </c>
      <c r="U147" s="114"/>
      <c r="V147" s="114"/>
      <c r="W147" s="114"/>
      <c r="X147" s="114"/>
      <c r="Y147" s="83" t="s">
        <v>271</v>
      </c>
      <c r="Z147" s="83" t="s">
        <v>294</v>
      </c>
      <c r="AA147" s="83" t="s">
        <v>295</v>
      </c>
      <c r="AB147" s="83" t="s">
        <v>250</v>
      </c>
      <c r="AC147" s="83" t="s">
        <v>250</v>
      </c>
      <c r="AD147" s="83" t="s">
        <v>296</v>
      </c>
      <c r="AE147" s="83" t="s">
        <v>313</v>
      </c>
    </row>
    <row r="148" spans="1:31" ht="49.5" x14ac:dyDescent="0.2">
      <c r="A148" s="112"/>
      <c r="B148" s="115"/>
      <c r="C148" s="112"/>
      <c r="D148" s="115"/>
      <c r="E148" s="83" t="s">
        <v>220</v>
      </c>
      <c r="F148" s="82" t="s">
        <v>231</v>
      </c>
      <c r="G148" s="82" t="s">
        <v>235</v>
      </c>
      <c r="H148" s="82" t="s">
        <v>241</v>
      </c>
      <c r="I148" s="82" t="s">
        <v>249</v>
      </c>
      <c r="J148" s="82" t="s">
        <v>250</v>
      </c>
      <c r="K148" s="82" t="s">
        <v>260</v>
      </c>
      <c r="L148" s="80" t="s">
        <v>265</v>
      </c>
      <c r="M148" s="81">
        <v>2</v>
      </c>
      <c r="N148" s="81">
        <v>2</v>
      </c>
      <c r="O148" s="81">
        <v>4</v>
      </c>
      <c r="P148" s="81" t="str">
        <f t="shared" si="84"/>
        <v>Bajo (B)</v>
      </c>
      <c r="Q148" s="81">
        <v>10</v>
      </c>
      <c r="R148" s="81">
        <f t="shared" si="85"/>
        <v>40</v>
      </c>
      <c r="S148" s="83" t="str">
        <f t="shared" si="86"/>
        <v>III</v>
      </c>
      <c r="T148" s="81" t="str">
        <f t="shared" si="87"/>
        <v>Mejorable</v>
      </c>
      <c r="U148" s="115"/>
      <c r="V148" s="115"/>
      <c r="W148" s="115"/>
      <c r="X148" s="115"/>
      <c r="Y148" s="81" t="s">
        <v>312</v>
      </c>
      <c r="Z148" s="81" t="s">
        <v>298</v>
      </c>
      <c r="AA148" s="81" t="s">
        <v>299</v>
      </c>
      <c r="AB148" s="83" t="s">
        <v>250</v>
      </c>
      <c r="AC148" s="83" t="s">
        <v>250</v>
      </c>
      <c r="AD148" s="81" t="s">
        <v>300</v>
      </c>
      <c r="AE148" s="83" t="s">
        <v>217</v>
      </c>
    </row>
    <row r="149" spans="1:31" ht="125.25" customHeight="1" x14ac:dyDescent="0.2">
      <c r="A149" s="110" t="s">
        <v>314</v>
      </c>
      <c r="B149" s="113" t="s">
        <v>404</v>
      </c>
      <c r="C149" s="110" t="s">
        <v>380</v>
      </c>
      <c r="D149" s="110" t="s">
        <v>381</v>
      </c>
      <c r="E149" s="83" t="s">
        <v>220</v>
      </c>
      <c r="F149" s="83" t="s">
        <v>318</v>
      </c>
      <c r="G149" s="83" t="s">
        <v>221</v>
      </c>
      <c r="H149" s="81" t="s">
        <v>319</v>
      </c>
      <c r="I149" s="81" t="s">
        <v>306</v>
      </c>
      <c r="J149" s="83" t="s">
        <v>211</v>
      </c>
      <c r="K149" s="83" t="s">
        <v>212</v>
      </c>
      <c r="L149" s="81" t="s">
        <v>307</v>
      </c>
      <c r="M149" s="81">
        <v>2</v>
      </c>
      <c r="N149" s="81">
        <v>2</v>
      </c>
      <c r="O149" s="81">
        <f t="shared" ref="O149:O150" si="88">+M149*N149</f>
        <v>4</v>
      </c>
      <c r="P149" s="81" t="str">
        <f t="shared" ref="P149:P155" si="89">+IF(O149&gt;=24,"Muy Alto (MA)",IF(O149&gt;=10,"Alto (A)",IF(O149&gt;=6,"Medio (M)",IF(O149&gt;=2,"Bajo (B)"))))</f>
        <v>Bajo (B)</v>
      </c>
      <c r="Q149" s="81">
        <v>10</v>
      </c>
      <c r="R149" s="81">
        <f t="shared" ref="R149:R155" si="90">+O149*Q149</f>
        <v>40</v>
      </c>
      <c r="S149" s="81" t="str">
        <f t="shared" ref="S149:S155" si="91">IF(R149&lt;=20,"IV",IF(R149&gt;=600,"I",IF(R149&gt;=150,"II",IF(R149&gt;=40,"III",IF(R149&gt;=20,"IV")*IF(R149&lt;=20,"IV")))))</f>
        <v>III</v>
      </c>
      <c r="T149" s="81" t="str">
        <f t="shared" ref="T149:T155" si="92">+IF(S149="I","No Aceptable",IF(S149="II","No Aceptable o Aceptable con control especifico",IF(S149="III","Mejorable",IF(S149="IV","Aceptable"))))</f>
        <v>Mejorable</v>
      </c>
      <c r="U149" s="113">
        <v>23</v>
      </c>
      <c r="V149" s="113">
        <v>0</v>
      </c>
      <c r="W149" s="113">
        <v>0</v>
      </c>
      <c r="X149" s="113">
        <v>23</v>
      </c>
      <c r="Y149" s="81" t="s">
        <v>308</v>
      </c>
      <c r="Z149" s="81" t="s">
        <v>223</v>
      </c>
      <c r="AA149" s="83" t="s">
        <v>215</v>
      </c>
      <c r="AB149" s="83" t="s">
        <v>216</v>
      </c>
      <c r="AC149" s="83" t="s">
        <v>309</v>
      </c>
      <c r="AD149" s="83" t="s">
        <v>310</v>
      </c>
      <c r="AE149" s="83" t="s">
        <v>217</v>
      </c>
    </row>
    <row r="150" spans="1:31" ht="49.5" x14ac:dyDescent="0.2">
      <c r="A150" s="111"/>
      <c r="B150" s="114"/>
      <c r="C150" s="111"/>
      <c r="D150" s="111"/>
      <c r="E150" s="83" t="s">
        <v>220</v>
      </c>
      <c r="F150" s="83" t="s">
        <v>311</v>
      </c>
      <c r="G150" s="83" t="s">
        <v>152</v>
      </c>
      <c r="H150" s="82" t="s">
        <v>236</v>
      </c>
      <c r="I150" s="81" t="s">
        <v>244</v>
      </c>
      <c r="J150" s="81" t="s">
        <v>251</v>
      </c>
      <c r="K150" s="83" t="s">
        <v>256</v>
      </c>
      <c r="L150" s="80" t="s">
        <v>261</v>
      </c>
      <c r="M150" s="83">
        <v>3</v>
      </c>
      <c r="N150" s="83">
        <v>3</v>
      </c>
      <c r="O150" s="83">
        <f t="shared" si="88"/>
        <v>9</v>
      </c>
      <c r="P150" s="83" t="str">
        <f t="shared" si="89"/>
        <v>Medio (M)</v>
      </c>
      <c r="Q150" s="83">
        <v>25</v>
      </c>
      <c r="R150" s="83">
        <f t="shared" si="90"/>
        <v>225</v>
      </c>
      <c r="S150" s="83" t="str">
        <f t="shared" si="91"/>
        <v>II</v>
      </c>
      <c r="T150" s="83" t="str">
        <f t="shared" si="92"/>
        <v>No Aceptable o Aceptable con control especifico</v>
      </c>
      <c r="U150" s="114"/>
      <c r="V150" s="114"/>
      <c r="W150" s="114"/>
      <c r="X150" s="114"/>
      <c r="Y150" s="81" t="s">
        <v>269</v>
      </c>
      <c r="Z150" s="81" t="s">
        <v>277</v>
      </c>
      <c r="AA150" s="83" t="s">
        <v>215</v>
      </c>
      <c r="AB150" s="83" t="s">
        <v>216</v>
      </c>
      <c r="AC150" s="83" t="s">
        <v>216</v>
      </c>
      <c r="AD150" s="81" t="s">
        <v>280</v>
      </c>
      <c r="AE150" s="83" t="s">
        <v>217</v>
      </c>
    </row>
    <row r="151" spans="1:31" ht="101.25" customHeight="1" x14ac:dyDescent="0.2">
      <c r="A151" s="111"/>
      <c r="B151" s="114"/>
      <c r="C151" s="111"/>
      <c r="D151" s="111"/>
      <c r="E151" s="83" t="s">
        <v>278</v>
      </c>
      <c r="F151" s="83" t="s">
        <v>227</v>
      </c>
      <c r="G151" s="83" t="s">
        <v>233</v>
      </c>
      <c r="H151" s="83" t="s">
        <v>237</v>
      </c>
      <c r="I151" s="83" t="s">
        <v>245</v>
      </c>
      <c r="J151" s="83" t="s">
        <v>250</v>
      </c>
      <c r="K151" s="83" t="s">
        <v>215</v>
      </c>
      <c r="L151" s="82" t="s">
        <v>266</v>
      </c>
      <c r="M151" s="83">
        <v>3</v>
      </c>
      <c r="N151" s="83">
        <v>3</v>
      </c>
      <c r="O151" s="83">
        <v>9</v>
      </c>
      <c r="P151" s="83" t="str">
        <f t="shared" si="89"/>
        <v>Medio (M)</v>
      </c>
      <c r="Q151" s="83">
        <v>25</v>
      </c>
      <c r="R151" s="83">
        <f t="shared" si="90"/>
        <v>225</v>
      </c>
      <c r="S151" s="83" t="str">
        <f t="shared" si="91"/>
        <v>II</v>
      </c>
      <c r="T151" s="83" t="str">
        <f t="shared" si="92"/>
        <v>No Aceptable o Aceptable con control especifico</v>
      </c>
      <c r="U151" s="114"/>
      <c r="V151" s="114"/>
      <c r="W151" s="114"/>
      <c r="X151" s="114"/>
      <c r="Y151" s="83" t="s">
        <v>272</v>
      </c>
      <c r="Z151" s="83" t="s">
        <v>281</v>
      </c>
      <c r="AA151" s="83" t="s">
        <v>215</v>
      </c>
      <c r="AB151" s="83" t="s">
        <v>216</v>
      </c>
      <c r="AC151" s="83" t="s">
        <v>216</v>
      </c>
      <c r="AD151" s="83" t="s">
        <v>282</v>
      </c>
      <c r="AE151" s="83" t="s">
        <v>217</v>
      </c>
    </row>
    <row r="152" spans="1:31" ht="97.5" customHeight="1" x14ac:dyDescent="0.2">
      <c r="A152" s="111"/>
      <c r="B152" s="114"/>
      <c r="C152" s="111"/>
      <c r="D152" s="111"/>
      <c r="E152" s="83" t="s">
        <v>220</v>
      </c>
      <c r="F152" s="82" t="s">
        <v>228</v>
      </c>
      <c r="G152" s="82" t="s">
        <v>221</v>
      </c>
      <c r="H152" s="82" t="s">
        <v>238</v>
      </c>
      <c r="I152" s="81" t="s">
        <v>246</v>
      </c>
      <c r="J152" s="81" t="s">
        <v>252</v>
      </c>
      <c r="K152" s="81" t="s">
        <v>257</v>
      </c>
      <c r="L152" s="80" t="s">
        <v>262</v>
      </c>
      <c r="M152" s="81">
        <v>2</v>
      </c>
      <c r="N152" s="81">
        <v>2</v>
      </c>
      <c r="O152" s="81">
        <v>4</v>
      </c>
      <c r="P152" s="81" t="str">
        <f t="shared" si="89"/>
        <v>Bajo (B)</v>
      </c>
      <c r="Q152" s="81">
        <v>10</v>
      </c>
      <c r="R152" s="81">
        <f t="shared" si="90"/>
        <v>40</v>
      </c>
      <c r="S152" s="83" t="str">
        <f t="shared" si="91"/>
        <v>III</v>
      </c>
      <c r="T152" s="81" t="str">
        <f t="shared" si="92"/>
        <v>Mejorable</v>
      </c>
      <c r="U152" s="114"/>
      <c r="V152" s="114"/>
      <c r="W152" s="114"/>
      <c r="X152" s="114"/>
      <c r="Y152" s="81" t="s">
        <v>273</v>
      </c>
      <c r="Z152" s="81" t="s">
        <v>283</v>
      </c>
      <c r="AA152" s="81" t="s">
        <v>285</v>
      </c>
      <c r="AB152" s="81" t="s">
        <v>284</v>
      </c>
      <c r="AC152" s="81" t="s">
        <v>287</v>
      </c>
      <c r="AD152" s="81" t="s">
        <v>286</v>
      </c>
      <c r="AE152" s="83" t="s">
        <v>288</v>
      </c>
    </row>
    <row r="153" spans="1:31" ht="115.5" x14ac:dyDescent="0.2">
      <c r="A153" s="111"/>
      <c r="B153" s="114"/>
      <c r="C153" s="111"/>
      <c r="D153" s="111"/>
      <c r="E153" s="83" t="s">
        <v>220</v>
      </c>
      <c r="F153" s="82" t="s">
        <v>229</v>
      </c>
      <c r="G153" s="82" t="s">
        <v>234</v>
      </c>
      <c r="H153" s="82" t="s">
        <v>239</v>
      </c>
      <c r="I153" s="82" t="s">
        <v>247</v>
      </c>
      <c r="J153" s="82" t="s">
        <v>253</v>
      </c>
      <c r="K153" s="82" t="s">
        <v>258</v>
      </c>
      <c r="L153" s="80" t="s">
        <v>263</v>
      </c>
      <c r="M153" s="81">
        <v>3</v>
      </c>
      <c r="N153" s="81">
        <v>3</v>
      </c>
      <c r="O153" s="81">
        <v>9</v>
      </c>
      <c r="P153" s="83" t="str">
        <f t="shared" si="89"/>
        <v>Medio (M)</v>
      </c>
      <c r="Q153" s="83">
        <v>25</v>
      </c>
      <c r="R153" s="83">
        <f t="shared" si="90"/>
        <v>225</v>
      </c>
      <c r="S153" s="83" t="str">
        <f t="shared" si="91"/>
        <v>II</v>
      </c>
      <c r="T153" s="83" t="str">
        <f t="shared" si="92"/>
        <v>No Aceptable o Aceptable con control especifico</v>
      </c>
      <c r="U153" s="114"/>
      <c r="V153" s="114"/>
      <c r="W153" s="114"/>
      <c r="X153" s="114"/>
      <c r="Y153" s="83" t="s">
        <v>270</v>
      </c>
      <c r="Z153" s="81" t="s">
        <v>289</v>
      </c>
      <c r="AA153" s="81" t="s">
        <v>290</v>
      </c>
      <c r="AB153" s="81" t="s">
        <v>291</v>
      </c>
      <c r="AC153" s="81" t="s">
        <v>293</v>
      </c>
      <c r="AD153" s="81" t="s">
        <v>292</v>
      </c>
      <c r="AE153" s="83" t="s">
        <v>217</v>
      </c>
    </row>
    <row r="154" spans="1:31" ht="115.5" x14ac:dyDescent="0.2">
      <c r="A154" s="111"/>
      <c r="B154" s="114"/>
      <c r="C154" s="111"/>
      <c r="D154" s="111"/>
      <c r="E154" s="83" t="s">
        <v>220</v>
      </c>
      <c r="F154" s="81" t="s">
        <v>230</v>
      </c>
      <c r="G154" s="82" t="s">
        <v>149</v>
      </c>
      <c r="H154" s="82" t="s">
        <v>240</v>
      </c>
      <c r="I154" s="82" t="s">
        <v>248</v>
      </c>
      <c r="J154" s="82" t="s">
        <v>254</v>
      </c>
      <c r="K154" s="82" t="s">
        <v>259</v>
      </c>
      <c r="L154" s="80" t="s">
        <v>264</v>
      </c>
      <c r="M154" s="81">
        <v>3</v>
      </c>
      <c r="N154" s="81">
        <v>3</v>
      </c>
      <c r="O154" s="81">
        <v>9</v>
      </c>
      <c r="P154" s="81" t="str">
        <f t="shared" si="89"/>
        <v>Medio (M)</v>
      </c>
      <c r="Q154" s="83">
        <v>25</v>
      </c>
      <c r="R154" s="83">
        <f t="shared" si="90"/>
        <v>225</v>
      </c>
      <c r="S154" s="83" t="str">
        <f t="shared" si="91"/>
        <v>II</v>
      </c>
      <c r="T154" s="83" t="str">
        <f t="shared" si="92"/>
        <v>No Aceptable o Aceptable con control especifico</v>
      </c>
      <c r="U154" s="114"/>
      <c r="V154" s="114"/>
      <c r="W154" s="114"/>
      <c r="X154" s="114"/>
      <c r="Y154" s="83" t="s">
        <v>271</v>
      </c>
      <c r="Z154" s="83" t="s">
        <v>294</v>
      </c>
      <c r="AA154" s="83" t="s">
        <v>295</v>
      </c>
      <c r="AB154" s="83" t="s">
        <v>250</v>
      </c>
      <c r="AC154" s="83" t="s">
        <v>250</v>
      </c>
      <c r="AD154" s="83" t="s">
        <v>296</v>
      </c>
      <c r="AE154" s="83" t="s">
        <v>313</v>
      </c>
    </row>
    <row r="155" spans="1:31" ht="49.5" x14ac:dyDescent="0.2">
      <c r="A155" s="112"/>
      <c r="B155" s="115"/>
      <c r="C155" s="112"/>
      <c r="D155" s="112"/>
      <c r="E155" s="83" t="s">
        <v>220</v>
      </c>
      <c r="F155" s="82" t="s">
        <v>231</v>
      </c>
      <c r="G155" s="82" t="s">
        <v>235</v>
      </c>
      <c r="H155" s="82" t="s">
        <v>241</v>
      </c>
      <c r="I155" s="82" t="s">
        <v>249</v>
      </c>
      <c r="J155" s="82" t="s">
        <v>250</v>
      </c>
      <c r="K155" s="82" t="s">
        <v>260</v>
      </c>
      <c r="L155" s="80" t="s">
        <v>265</v>
      </c>
      <c r="M155" s="81">
        <v>2</v>
      </c>
      <c r="N155" s="81">
        <v>2</v>
      </c>
      <c r="O155" s="81">
        <v>4</v>
      </c>
      <c r="P155" s="81" t="str">
        <f t="shared" si="89"/>
        <v>Bajo (B)</v>
      </c>
      <c r="Q155" s="81">
        <v>10</v>
      </c>
      <c r="R155" s="81">
        <f t="shared" si="90"/>
        <v>40</v>
      </c>
      <c r="S155" s="83" t="str">
        <f t="shared" si="91"/>
        <v>III</v>
      </c>
      <c r="T155" s="81" t="str">
        <f t="shared" si="92"/>
        <v>Mejorable</v>
      </c>
      <c r="U155" s="115"/>
      <c r="V155" s="115"/>
      <c r="W155" s="115"/>
      <c r="X155" s="115"/>
      <c r="Y155" s="81" t="s">
        <v>312</v>
      </c>
      <c r="Z155" s="81" t="s">
        <v>298</v>
      </c>
      <c r="AA155" s="81" t="s">
        <v>299</v>
      </c>
      <c r="AB155" s="83" t="s">
        <v>250</v>
      </c>
      <c r="AC155" s="83" t="s">
        <v>250</v>
      </c>
      <c r="AD155" s="81" t="s">
        <v>300</v>
      </c>
      <c r="AE155" s="83" t="s">
        <v>217</v>
      </c>
    </row>
    <row r="156" spans="1:31" ht="109.5" customHeight="1" x14ac:dyDescent="0.2">
      <c r="A156" s="110" t="s">
        <v>314</v>
      </c>
      <c r="B156" s="113" t="s">
        <v>382</v>
      </c>
      <c r="C156" s="110" t="s">
        <v>383</v>
      </c>
      <c r="D156" s="110" t="s">
        <v>384</v>
      </c>
      <c r="E156" s="83" t="s">
        <v>220</v>
      </c>
      <c r="F156" s="83" t="s">
        <v>318</v>
      </c>
      <c r="G156" s="83" t="s">
        <v>221</v>
      </c>
      <c r="H156" s="81" t="s">
        <v>319</v>
      </c>
      <c r="I156" s="81" t="s">
        <v>306</v>
      </c>
      <c r="J156" s="83" t="s">
        <v>211</v>
      </c>
      <c r="K156" s="83" t="s">
        <v>212</v>
      </c>
      <c r="L156" s="81" t="s">
        <v>307</v>
      </c>
      <c r="M156" s="81">
        <v>2</v>
      </c>
      <c r="N156" s="81">
        <v>2</v>
      </c>
      <c r="O156" s="81">
        <f t="shared" ref="O156:O157" si="93">+M156*N156</f>
        <v>4</v>
      </c>
      <c r="P156" s="81" t="str">
        <f t="shared" ref="P156:P162" si="94">+IF(O156&gt;=24,"Muy Alto (MA)",IF(O156&gt;=10,"Alto (A)",IF(O156&gt;=6,"Medio (M)",IF(O156&gt;=2,"Bajo (B)"))))</f>
        <v>Bajo (B)</v>
      </c>
      <c r="Q156" s="81">
        <v>10</v>
      </c>
      <c r="R156" s="81">
        <f t="shared" ref="R156:R162" si="95">+O156*Q156</f>
        <v>40</v>
      </c>
      <c r="S156" s="81" t="str">
        <f t="shared" ref="S156:S162" si="96">IF(R156&lt;=20,"IV",IF(R156&gt;=600,"I",IF(R156&gt;=150,"II",IF(R156&gt;=40,"III",IF(R156&gt;=20,"IV")*IF(R156&lt;=20,"IV")))))</f>
        <v>III</v>
      </c>
      <c r="T156" s="81" t="str">
        <f t="shared" ref="T156:T162" si="97">+IF(S156="I","No Aceptable",IF(S156="II","No Aceptable o Aceptable con control especifico",IF(S156="III","Mejorable",IF(S156="IV","Aceptable"))))</f>
        <v>Mejorable</v>
      </c>
      <c r="U156" s="113">
        <v>8</v>
      </c>
      <c r="V156" s="113">
        <v>0</v>
      </c>
      <c r="W156" s="113">
        <v>0</v>
      </c>
      <c r="X156" s="113">
        <v>8</v>
      </c>
      <c r="Y156" s="81" t="s">
        <v>308</v>
      </c>
      <c r="Z156" s="81" t="s">
        <v>223</v>
      </c>
      <c r="AA156" s="83" t="s">
        <v>215</v>
      </c>
      <c r="AB156" s="83" t="s">
        <v>216</v>
      </c>
      <c r="AC156" s="83" t="s">
        <v>309</v>
      </c>
      <c r="AD156" s="83" t="s">
        <v>310</v>
      </c>
      <c r="AE156" s="83" t="s">
        <v>217</v>
      </c>
    </row>
    <row r="157" spans="1:31" ht="49.5" x14ac:dyDescent="0.2">
      <c r="A157" s="111"/>
      <c r="B157" s="114"/>
      <c r="C157" s="111"/>
      <c r="D157" s="111"/>
      <c r="E157" s="83" t="s">
        <v>220</v>
      </c>
      <c r="F157" s="83" t="s">
        <v>311</v>
      </c>
      <c r="G157" s="83" t="s">
        <v>152</v>
      </c>
      <c r="H157" s="82" t="s">
        <v>236</v>
      </c>
      <c r="I157" s="81" t="s">
        <v>244</v>
      </c>
      <c r="J157" s="81" t="s">
        <v>251</v>
      </c>
      <c r="K157" s="83" t="s">
        <v>256</v>
      </c>
      <c r="L157" s="80" t="s">
        <v>261</v>
      </c>
      <c r="M157" s="83">
        <v>3</v>
      </c>
      <c r="N157" s="83">
        <v>3</v>
      </c>
      <c r="O157" s="83">
        <f t="shared" si="93"/>
        <v>9</v>
      </c>
      <c r="P157" s="83" t="str">
        <f t="shared" si="94"/>
        <v>Medio (M)</v>
      </c>
      <c r="Q157" s="83">
        <v>25</v>
      </c>
      <c r="R157" s="83">
        <f t="shared" si="95"/>
        <v>225</v>
      </c>
      <c r="S157" s="83" t="str">
        <f t="shared" si="96"/>
        <v>II</v>
      </c>
      <c r="T157" s="83" t="str">
        <f t="shared" si="97"/>
        <v>No Aceptable o Aceptable con control especifico</v>
      </c>
      <c r="U157" s="114"/>
      <c r="V157" s="114"/>
      <c r="W157" s="114"/>
      <c r="X157" s="114"/>
      <c r="Y157" s="81" t="s">
        <v>269</v>
      </c>
      <c r="Z157" s="81" t="s">
        <v>277</v>
      </c>
      <c r="AA157" s="83" t="s">
        <v>215</v>
      </c>
      <c r="AB157" s="83" t="s">
        <v>216</v>
      </c>
      <c r="AC157" s="83" t="s">
        <v>216</v>
      </c>
      <c r="AD157" s="81" t="s">
        <v>280</v>
      </c>
      <c r="AE157" s="83" t="s">
        <v>217</v>
      </c>
    </row>
    <row r="158" spans="1:31" ht="95.25" customHeight="1" x14ac:dyDescent="0.2">
      <c r="A158" s="111"/>
      <c r="B158" s="114"/>
      <c r="C158" s="111"/>
      <c r="D158" s="111"/>
      <c r="E158" s="83" t="s">
        <v>278</v>
      </c>
      <c r="F158" s="83" t="s">
        <v>227</v>
      </c>
      <c r="G158" s="83" t="s">
        <v>233</v>
      </c>
      <c r="H158" s="83" t="s">
        <v>237</v>
      </c>
      <c r="I158" s="83" t="s">
        <v>245</v>
      </c>
      <c r="J158" s="83" t="s">
        <v>250</v>
      </c>
      <c r="K158" s="83" t="s">
        <v>215</v>
      </c>
      <c r="L158" s="82" t="s">
        <v>266</v>
      </c>
      <c r="M158" s="83">
        <v>3</v>
      </c>
      <c r="N158" s="83">
        <v>3</v>
      </c>
      <c r="O158" s="83">
        <v>9</v>
      </c>
      <c r="P158" s="83" t="str">
        <f t="shared" si="94"/>
        <v>Medio (M)</v>
      </c>
      <c r="Q158" s="83">
        <v>25</v>
      </c>
      <c r="R158" s="83">
        <f t="shared" si="95"/>
        <v>225</v>
      </c>
      <c r="S158" s="83" t="str">
        <f t="shared" si="96"/>
        <v>II</v>
      </c>
      <c r="T158" s="83" t="str">
        <f t="shared" si="97"/>
        <v>No Aceptable o Aceptable con control especifico</v>
      </c>
      <c r="U158" s="114"/>
      <c r="V158" s="114"/>
      <c r="W158" s="114"/>
      <c r="X158" s="114"/>
      <c r="Y158" s="83" t="s">
        <v>272</v>
      </c>
      <c r="Z158" s="83" t="s">
        <v>281</v>
      </c>
      <c r="AA158" s="83" t="s">
        <v>215</v>
      </c>
      <c r="AB158" s="83" t="s">
        <v>216</v>
      </c>
      <c r="AC158" s="83" t="s">
        <v>216</v>
      </c>
      <c r="AD158" s="83" t="s">
        <v>282</v>
      </c>
      <c r="AE158" s="83" t="s">
        <v>217</v>
      </c>
    </row>
    <row r="159" spans="1:31" ht="89.25" customHeight="1" x14ac:dyDescent="0.2">
      <c r="A159" s="111"/>
      <c r="B159" s="114"/>
      <c r="C159" s="111"/>
      <c r="D159" s="111"/>
      <c r="E159" s="83" t="s">
        <v>220</v>
      </c>
      <c r="F159" s="82" t="s">
        <v>228</v>
      </c>
      <c r="G159" s="82" t="s">
        <v>221</v>
      </c>
      <c r="H159" s="82" t="s">
        <v>238</v>
      </c>
      <c r="I159" s="81" t="s">
        <v>246</v>
      </c>
      <c r="J159" s="81" t="s">
        <v>252</v>
      </c>
      <c r="K159" s="81" t="s">
        <v>257</v>
      </c>
      <c r="L159" s="80" t="s">
        <v>262</v>
      </c>
      <c r="M159" s="81">
        <v>2</v>
      </c>
      <c r="N159" s="81">
        <v>2</v>
      </c>
      <c r="O159" s="81">
        <v>4</v>
      </c>
      <c r="P159" s="81" t="str">
        <f t="shared" si="94"/>
        <v>Bajo (B)</v>
      </c>
      <c r="Q159" s="81">
        <v>10</v>
      </c>
      <c r="R159" s="81">
        <f t="shared" si="95"/>
        <v>40</v>
      </c>
      <c r="S159" s="83" t="str">
        <f t="shared" si="96"/>
        <v>III</v>
      </c>
      <c r="T159" s="81" t="str">
        <f t="shared" si="97"/>
        <v>Mejorable</v>
      </c>
      <c r="U159" s="114"/>
      <c r="V159" s="114"/>
      <c r="W159" s="114"/>
      <c r="X159" s="114"/>
      <c r="Y159" s="81" t="s">
        <v>273</v>
      </c>
      <c r="Z159" s="81" t="s">
        <v>283</v>
      </c>
      <c r="AA159" s="81" t="s">
        <v>285</v>
      </c>
      <c r="AB159" s="81" t="s">
        <v>284</v>
      </c>
      <c r="AC159" s="81" t="s">
        <v>287</v>
      </c>
      <c r="AD159" s="81" t="s">
        <v>286</v>
      </c>
      <c r="AE159" s="83" t="s">
        <v>288</v>
      </c>
    </row>
    <row r="160" spans="1:31" ht="65.25" customHeight="1" x14ac:dyDescent="0.2">
      <c r="A160" s="111"/>
      <c r="B160" s="114"/>
      <c r="C160" s="111"/>
      <c r="D160" s="111"/>
      <c r="E160" s="83" t="s">
        <v>220</v>
      </c>
      <c r="F160" s="82" t="s">
        <v>229</v>
      </c>
      <c r="G160" s="82" t="s">
        <v>234</v>
      </c>
      <c r="H160" s="82" t="s">
        <v>239</v>
      </c>
      <c r="I160" s="82" t="s">
        <v>247</v>
      </c>
      <c r="J160" s="82" t="s">
        <v>253</v>
      </c>
      <c r="K160" s="82" t="s">
        <v>258</v>
      </c>
      <c r="L160" s="80" t="s">
        <v>263</v>
      </c>
      <c r="M160" s="81">
        <v>3</v>
      </c>
      <c r="N160" s="81">
        <v>3</v>
      </c>
      <c r="O160" s="81">
        <v>9</v>
      </c>
      <c r="P160" s="83" t="str">
        <f t="shared" si="94"/>
        <v>Medio (M)</v>
      </c>
      <c r="Q160" s="83">
        <v>25</v>
      </c>
      <c r="R160" s="83">
        <f t="shared" si="95"/>
        <v>225</v>
      </c>
      <c r="S160" s="83" t="str">
        <f t="shared" si="96"/>
        <v>II</v>
      </c>
      <c r="T160" s="83" t="str">
        <f t="shared" si="97"/>
        <v>No Aceptable o Aceptable con control especifico</v>
      </c>
      <c r="U160" s="114"/>
      <c r="V160" s="114"/>
      <c r="W160" s="114"/>
      <c r="X160" s="114"/>
      <c r="Y160" s="83" t="s">
        <v>270</v>
      </c>
      <c r="Z160" s="81" t="s">
        <v>289</v>
      </c>
      <c r="AA160" s="81" t="s">
        <v>290</v>
      </c>
      <c r="AB160" s="81" t="s">
        <v>291</v>
      </c>
      <c r="AC160" s="81" t="s">
        <v>293</v>
      </c>
      <c r="AD160" s="81" t="s">
        <v>292</v>
      </c>
      <c r="AE160" s="83" t="s">
        <v>217</v>
      </c>
    </row>
    <row r="161" spans="1:31" ht="115.5" x14ac:dyDescent="0.2">
      <c r="A161" s="111"/>
      <c r="B161" s="114"/>
      <c r="C161" s="111"/>
      <c r="D161" s="111"/>
      <c r="E161" s="83" t="s">
        <v>220</v>
      </c>
      <c r="F161" s="81" t="s">
        <v>230</v>
      </c>
      <c r="G161" s="82" t="s">
        <v>149</v>
      </c>
      <c r="H161" s="82" t="s">
        <v>240</v>
      </c>
      <c r="I161" s="82" t="s">
        <v>248</v>
      </c>
      <c r="J161" s="82" t="s">
        <v>254</v>
      </c>
      <c r="K161" s="82" t="s">
        <v>259</v>
      </c>
      <c r="L161" s="80" t="s">
        <v>264</v>
      </c>
      <c r="M161" s="81">
        <v>3</v>
      </c>
      <c r="N161" s="81">
        <v>3</v>
      </c>
      <c r="O161" s="81">
        <v>9</v>
      </c>
      <c r="P161" s="81" t="str">
        <f t="shared" si="94"/>
        <v>Medio (M)</v>
      </c>
      <c r="Q161" s="83">
        <v>25</v>
      </c>
      <c r="R161" s="83">
        <f t="shared" si="95"/>
        <v>225</v>
      </c>
      <c r="S161" s="83" t="str">
        <f t="shared" si="96"/>
        <v>II</v>
      </c>
      <c r="T161" s="83" t="str">
        <f t="shared" si="97"/>
        <v>No Aceptable o Aceptable con control especifico</v>
      </c>
      <c r="U161" s="114"/>
      <c r="V161" s="114"/>
      <c r="W161" s="114"/>
      <c r="X161" s="114"/>
      <c r="Y161" s="83" t="s">
        <v>271</v>
      </c>
      <c r="Z161" s="83" t="s">
        <v>294</v>
      </c>
      <c r="AA161" s="83" t="s">
        <v>295</v>
      </c>
      <c r="AB161" s="83" t="s">
        <v>250</v>
      </c>
      <c r="AC161" s="83" t="s">
        <v>250</v>
      </c>
      <c r="AD161" s="83" t="s">
        <v>296</v>
      </c>
      <c r="AE161" s="83" t="s">
        <v>313</v>
      </c>
    </row>
    <row r="162" spans="1:31" ht="49.5" x14ac:dyDescent="0.2">
      <c r="A162" s="112"/>
      <c r="B162" s="115"/>
      <c r="C162" s="112"/>
      <c r="D162" s="112"/>
      <c r="E162" s="83" t="s">
        <v>220</v>
      </c>
      <c r="F162" s="82" t="s">
        <v>231</v>
      </c>
      <c r="G162" s="82" t="s">
        <v>235</v>
      </c>
      <c r="H162" s="82" t="s">
        <v>241</v>
      </c>
      <c r="I162" s="82" t="s">
        <v>249</v>
      </c>
      <c r="J162" s="82" t="s">
        <v>250</v>
      </c>
      <c r="K162" s="82" t="s">
        <v>260</v>
      </c>
      <c r="L162" s="80" t="s">
        <v>265</v>
      </c>
      <c r="M162" s="81">
        <v>2</v>
      </c>
      <c r="N162" s="81">
        <v>2</v>
      </c>
      <c r="O162" s="81">
        <v>4</v>
      </c>
      <c r="P162" s="81" t="str">
        <f t="shared" si="94"/>
        <v>Bajo (B)</v>
      </c>
      <c r="Q162" s="81">
        <v>10</v>
      </c>
      <c r="R162" s="81">
        <f t="shared" si="95"/>
        <v>40</v>
      </c>
      <c r="S162" s="83" t="str">
        <f t="shared" si="96"/>
        <v>III</v>
      </c>
      <c r="T162" s="81" t="str">
        <f t="shared" si="97"/>
        <v>Mejorable</v>
      </c>
      <c r="U162" s="115"/>
      <c r="V162" s="115"/>
      <c r="W162" s="115"/>
      <c r="X162" s="115"/>
      <c r="Y162" s="81" t="s">
        <v>312</v>
      </c>
      <c r="Z162" s="81" t="s">
        <v>298</v>
      </c>
      <c r="AA162" s="81" t="s">
        <v>299</v>
      </c>
      <c r="AB162" s="83" t="s">
        <v>250</v>
      </c>
      <c r="AC162" s="83" t="s">
        <v>250</v>
      </c>
      <c r="AD162" s="81" t="s">
        <v>300</v>
      </c>
      <c r="AE162" s="83" t="s">
        <v>217</v>
      </c>
    </row>
    <row r="163" spans="1:31" ht="129" customHeight="1" x14ac:dyDescent="0.2">
      <c r="A163" s="110" t="s">
        <v>314</v>
      </c>
      <c r="B163" s="113" t="s">
        <v>344</v>
      </c>
      <c r="C163" s="110" t="s">
        <v>343</v>
      </c>
      <c r="D163" s="110" t="s">
        <v>385</v>
      </c>
      <c r="E163" s="83" t="s">
        <v>220</v>
      </c>
      <c r="F163" s="83" t="s">
        <v>318</v>
      </c>
      <c r="G163" s="83" t="s">
        <v>221</v>
      </c>
      <c r="H163" s="81" t="s">
        <v>319</v>
      </c>
      <c r="I163" s="81" t="s">
        <v>306</v>
      </c>
      <c r="J163" s="83" t="s">
        <v>211</v>
      </c>
      <c r="K163" s="83" t="s">
        <v>212</v>
      </c>
      <c r="L163" s="81" t="s">
        <v>307</v>
      </c>
      <c r="M163" s="81">
        <v>2</v>
      </c>
      <c r="N163" s="81">
        <v>2</v>
      </c>
      <c r="O163" s="81">
        <f t="shared" ref="O163:O164" si="98">+M163*N163</f>
        <v>4</v>
      </c>
      <c r="P163" s="81" t="str">
        <f t="shared" ref="P163:P169" si="99">+IF(O163&gt;=24,"Muy Alto (MA)",IF(O163&gt;=10,"Alto (A)",IF(O163&gt;=6,"Medio (M)",IF(O163&gt;=2,"Bajo (B)"))))</f>
        <v>Bajo (B)</v>
      </c>
      <c r="Q163" s="81">
        <v>10</v>
      </c>
      <c r="R163" s="81">
        <f t="shared" ref="R163:R169" si="100">+O163*Q163</f>
        <v>40</v>
      </c>
      <c r="S163" s="81" t="str">
        <f t="shared" ref="S163:S169" si="101">IF(R163&lt;=20,"IV",IF(R163&gt;=600,"I",IF(R163&gt;=150,"II",IF(R163&gt;=40,"III",IF(R163&gt;=20,"IV")*IF(R163&lt;=20,"IV")))))</f>
        <v>III</v>
      </c>
      <c r="T163" s="81" t="str">
        <f t="shared" ref="T163:T169" si="102">+IF(S163="I","No Aceptable",IF(S163="II","No Aceptable o Aceptable con control especifico",IF(S163="III","Mejorable",IF(S163="IV","Aceptable"))))</f>
        <v>Mejorable</v>
      </c>
      <c r="U163" s="113">
        <v>8</v>
      </c>
      <c r="V163" s="113">
        <v>0</v>
      </c>
      <c r="W163" s="113">
        <v>0</v>
      </c>
      <c r="X163" s="113">
        <v>5</v>
      </c>
      <c r="Y163" s="81" t="s">
        <v>308</v>
      </c>
      <c r="Z163" s="81" t="s">
        <v>223</v>
      </c>
      <c r="AA163" s="83" t="s">
        <v>215</v>
      </c>
      <c r="AB163" s="83" t="s">
        <v>216</v>
      </c>
      <c r="AC163" s="83" t="s">
        <v>309</v>
      </c>
      <c r="AD163" s="83" t="s">
        <v>310</v>
      </c>
      <c r="AE163" s="83" t="s">
        <v>217</v>
      </c>
    </row>
    <row r="164" spans="1:31" ht="49.5" x14ac:dyDescent="0.2">
      <c r="A164" s="111"/>
      <c r="B164" s="114"/>
      <c r="C164" s="111"/>
      <c r="D164" s="111"/>
      <c r="E164" s="83" t="s">
        <v>220</v>
      </c>
      <c r="F164" s="83" t="s">
        <v>311</v>
      </c>
      <c r="G164" s="83" t="s">
        <v>152</v>
      </c>
      <c r="H164" s="82" t="s">
        <v>236</v>
      </c>
      <c r="I164" s="81" t="s">
        <v>244</v>
      </c>
      <c r="J164" s="81" t="s">
        <v>251</v>
      </c>
      <c r="K164" s="83" t="s">
        <v>256</v>
      </c>
      <c r="L164" s="80" t="s">
        <v>261</v>
      </c>
      <c r="M164" s="83">
        <v>3</v>
      </c>
      <c r="N164" s="83">
        <v>3</v>
      </c>
      <c r="O164" s="83">
        <f t="shared" si="98"/>
        <v>9</v>
      </c>
      <c r="P164" s="83" t="str">
        <f t="shared" si="99"/>
        <v>Medio (M)</v>
      </c>
      <c r="Q164" s="83">
        <v>25</v>
      </c>
      <c r="R164" s="83">
        <f t="shared" si="100"/>
        <v>225</v>
      </c>
      <c r="S164" s="83" t="str">
        <f t="shared" si="101"/>
        <v>II</v>
      </c>
      <c r="T164" s="83" t="str">
        <f t="shared" si="102"/>
        <v>No Aceptable o Aceptable con control especifico</v>
      </c>
      <c r="U164" s="114"/>
      <c r="V164" s="114"/>
      <c r="W164" s="114"/>
      <c r="X164" s="114"/>
      <c r="Y164" s="81" t="s">
        <v>269</v>
      </c>
      <c r="Z164" s="81" t="s">
        <v>277</v>
      </c>
      <c r="AA164" s="83" t="s">
        <v>215</v>
      </c>
      <c r="AB164" s="83" t="s">
        <v>216</v>
      </c>
      <c r="AC164" s="83" t="s">
        <v>216</v>
      </c>
      <c r="AD164" s="81" t="s">
        <v>280</v>
      </c>
      <c r="AE164" s="83" t="s">
        <v>217</v>
      </c>
    </row>
    <row r="165" spans="1:31" ht="78" customHeight="1" x14ac:dyDescent="0.2">
      <c r="A165" s="111"/>
      <c r="B165" s="114"/>
      <c r="C165" s="111"/>
      <c r="D165" s="111"/>
      <c r="E165" s="83" t="s">
        <v>278</v>
      </c>
      <c r="F165" s="83" t="s">
        <v>227</v>
      </c>
      <c r="G165" s="83" t="s">
        <v>233</v>
      </c>
      <c r="H165" s="83" t="s">
        <v>237</v>
      </c>
      <c r="I165" s="83" t="s">
        <v>245</v>
      </c>
      <c r="J165" s="83" t="s">
        <v>250</v>
      </c>
      <c r="K165" s="83" t="s">
        <v>215</v>
      </c>
      <c r="L165" s="82" t="s">
        <v>266</v>
      </c>
      <c r="M165" s="83">
        <v>3</v>
      </c>
      <c r="N165" s="83">
        <v>3</v>
      </c>
      <c r="O165" s="83">
        <v>9</v>
      </c>
      <c r="P165" s="83" t="str">
        <f t="shared" si="99"/>
        <v>Medio (M)</v>
      </c>
      <c r="Q165" s="83">
        <v>25</v>
      </c>
      <c r="R165" s="83">
        <f t="shared" si="100"/>
        <v>225</v>
      </c>
      <c r="S165" s="83" t="str">
        <f t="shared" si="101"/>
        <v>II</v>
      </c>
      <c r="T165" s="83" t="str">
        <f t="shared" si="102"/>
        <v>No Aceptable o Aceptable con control especifico</v>
      </c>
      <c r="U165" s="114"/>
      <c r="V165" s="114"/>
      <c r="W165" s="114"/>
      <c r="X165" s="114"/>
      <c r="Y165" s="83" t="s">
        <v>272</v>
      </c>
      <c r="Z165" s="83" t="s">
        <v>281</v>
      </c>
      <c r="AA165" s="83" t="s">
        <v>215</v>
      </c>
      <c r="AB165" s="83" t="s">
        <v>216</v>
      </c>
      <c r="AC165" s="83" t="s">
        <v>216</v>
      </c>
      <c r="AD165" s="83" t="s">
        <v>282</v>
      </c>
      <c r="AE165" s="83" t="s">
        <v>217</v>
      </c>
    </row>
    <row r="166" spans="1:31" ht="76.5" customHeight="1" x14ac:dyDescent="0.2">
      <c r="A166" s="111"/>
      <c r="B166" s="114"/>
      <c r="C166" s="111"/>
      <c r="D166" s="111"/>
      <c r="E166" s="83" t="s">
        <v>220</v>
      </c>
      <c r="F166" s="82" t="s">
        <v>228</v>
      </c>
      <c r="G166" s="82" t="s">
        <v>221</v>
      </c>
      <c r="H166" s="82" t="s">
        <v>238</v>
      </c>
      <c r="I166" s="81" t="s">
        <v>246</v>
      </c>
      <c r="J166" s="81" t="s">
        <v>252</v>
      </c>
      <c r="K166" s="81" t="s">
        <v>257</v>
      </c>
      <c r="L166" s="80" t="s">
        <v>262</v>
      </c>
      <c r="M166" s="81">
        <v>2</v>
      </c>
      <c r="N166" s="81">
        <v>2</v>
      </c>
      <c r="O166" s="81">
        <v>4</v>
      </c>
      <c r="P166" s="81" t="str">
        <f t="shared" si="99"/>
        <v>Bajo (B)</v>
      </c>
      <c r="Q166" s="81">
        <v>10</v>
      </c>
      <c r="R166" s="81">
        <f t="shared" si="100"/>
        <v>40</v>
      </c>
      <c r="S166" s="83" t="str">
        <f t="shared" si="101"/>
        <v>III</v>
      </c>
      <c r="T166" s="81" t="str">
        <f t="shared" si="102"/>
        <v>Mejorable</v>
      </c>
      <c r="U166" s="114"/>
      <c r="V166" s="114"/>
      <c r="W166" s="114"/>
      <c r="X166" s="114"/>
      <c r="Y166" s="81" t="s">
        <v>273</v>
      </c>
      <c r="Z166" s="81" t="s">
        <v>283</v>
      </c>
      <c r="AA166" s="81" t="s">
        <v>285</v>
      </c>
      <c r="AB166" s="81" t="s">
        <v>284</v>
      </c>
      <c r="AC166" s="81" t="s">
        <v>287</v>
      </c>
      <c r="AD166" s="81" t="s">
        <v>286</v>
      </c>
      <c r="AE166" s="83" t="s">
        <v>288</v>
      </c>
    </row>
    <row r="167" spans="1:31" ht="78" customHeight="1" x14ac:dyDescent="0.2">
      <c r="A167" s="111"/>
      <c r="B167" s="114"/>
      <c r="C167" s="111"/>
      <c r="D167" s="111"/>
      <c r="E167" s="83" t="s">
        <v>220</v>
      </c>
      <c r="F167" s="82" t="s">
        <v>229</v>
      </c>
      <c r="G167" s="82" t="s">
        <v>234</v>
      </c>
      <c r="H167" s="82" t="s">
        <v>239</v>
      </c>
      <c r="I167" s="82" t="s">
        <v>247</v>
      </c>
      <c r="J167" s="82" t="s">
        <v>253</v>
      </c>
      <c r="K167" s="82" t="s">
        <v>258</v>
      </c>
      <c r="L167" s="80" t="s">
        <v>263</v>
      </c>
      <c r="M167" s="81">
        <v>3</v>
      </c>
      <c r="N167" s="81">
        <v>3</v>
      </c>
      <c r="O167" s="81">
        <v>9</v>
      </c>
      <c r="P167" s="83" t="str">
        <f t="shared" si="99"/>
        <v>Medio (M)</v>
      </c>
      <c r="Q167" s="83">
        <v>25</v>
      </c>
      <c r="R167" s="83">
        <f t="shared" si="100"/>
        <v>225</v>
      </c>
      <c r="S167" s="83" t="str">
        <f t="shared" si="101"/>
        <v>II</v>
      </c>
      <c r="T167" s="83" t="str">
        <f t="shared" si="102"/>
        <v>No Aceptable o Aceptable con control especifico</v>
      </c>
      <c r="U167" s="114"/>
      <c r="V167" s="114"/>
      <c r="W167" s="114"/>
      <c r="X167" s="114"/>
      <c r="Y167" s="83" t="s">
        <v>270</v>
      </c>
      <c r="Z167" s="81" t="s">
        <v>289</v>
      </c>
      <c r="AA167" s="81" t="s">
        <v>290</v>
      </c>
      <c r="AB167" s="81" t="s">
        <v>291</v>
      </c>
      <c r="AC167" s="81" t="s">
        <v>293</v>
      </c>
      <c r="AD167" s="81" t="s">
        <v>292</v>
      </c>
      <c r="AE167" s="83" t="s">
        <v>217</v>
      </c>
    </row>
    <row r="168" spans="1:31" ht="115.5" x14ac:dyDescent="0.2">
      <c r="A168" s="111"/>
      <c r="B168" s="114"/>
      <c r="C168" s="111"/>
      <c r="D168" s="111"/>
      <c r="E168" s="83" t="s">
        <v>220</v>
      </c>
      <c r="F168" s="81" t="s">
        <v>230</v>
      </c>
      <c r="G168" s="82" t="s">
        <v>149</v>
      </c>
      <c r="H168" s="82" t="s">
        <v>240</v>
      </c>
      <c r="I168" s="82" t="s">
        <v>248</v>
      </c>
      <c r="J168" s="82" t="s">
        <v>254</v>
      </c>
      <c r="K168" s="82" t="s">
        <v>259</v>
      </c>
      <c r="L168" s="80" t="s">
        <v>264</v>
      </c>
      <c r="M168" s="81">
        <v>3</v>
      </c>
      <c r="N168" s="81">
        <v>3</v>
      </c>
      <c r="O168" s="81">
        <v>9</v>
      </c>
      <c r="P168" s="81" t="str">
        <f t="shared" si="99"/>
        <v>Medio (M)</v>
      </c>
      <c r="Q168" s="83">
        <v>25</v>
      </c>
      <c r="R168" s="83">
        <f t="shared" si="100"/>
        <v>225</v>
      </c>
      <c r="S168" s="83" t="str">
        <f t="shared" si="101"/>
        <v>II</v>
      </c>
      <c r="T168" s="83" t="str">
        <f t="shared" si="102"/>
        <v>No Aceptable o Aceptable con control especifico</v>
      </c>
      <c r="U168" s="114"/>
      <c r="V168" s="114"/>
      <c r="W168" s="114"/>
      <c r="X168" s="114"/>
      <c r="Y168" s="83" t="s">
        <v>271</v>
      </c>
      <c r="Z168" s="83" t="s">
        <v>294</v>
      </c>
      <c r="AA168" s="83" t="s">
        <v>295</v>
      </c>
      <c r="AB168" s="83" t="s">
        <v>250</v>
      </c>
      <c r="AC168" s="83" t="s">
        <v>250</v>
      </c>
      <c r="AD168" s="83" t="s">
        <v>296</v>
      </c>
      <c r="AE168" s="83" t="s">
        <v>313</v>
      </c>
    </row>
    <row r="169" spans="1:31" ht="49.5" x14ac:dyDescent="0.2">
      <c r="A169" s="112"/>
      <c r="B169" s="115"/>
      <c r="C169" s="112"/>
      <c r="D169" s="112"/>
      <c r="E169" s="83" t="s">
        <v>220</v>
      </c>
      <c r="F169" s="82" t="s">
        <v>231</v>
      </c>
      <c r="G169" s="82" t="s">
        <v>235</v>
      </c>
      <c r="H169" s="82" t="s">
        <v>241</v>
      </c>
      <c r="I169" s="82" t="s">
        <v>249</v>
      </c>
      <c r="J169" s="82" t="s">
        <v>250</v>
      </c>
      <c r="K169" s="82" t="s">
        <v>260</v>
      </c>
      <c r="L169" s="80" t="s">
        <v>265</v>
      </c>
      <c r="M169" s="81">
        <v>2</v>
      </c>
      <c r="N169" s="81">
        <v>2</v>
      </c>
      <c r="O169" s="81">
        <v>4</v>
      </c>
      <c r="P169" s="81" t="str">
        <f t="shared" si="99"/>
        <v>Bajo (B)</v>
      </c>
      <c r="Q169" s="81">
        <v>10</v>
      </c>
      <c r="R169" s="81">
        <f t="shared" si="100"/>
        <v>40</v>
      </c>
      <c r="S169" s="83" t="str">
        <f t="shared" si="101"/>
        <v>III</v>
      </c>
      <c r="T169" s="81" t="str">
        <f t="shared" si="102"/>
        <v>Mejorable</v>
      </c>
      <c r="U169" s="114"/>
      <c r="V169" s="115"/>
      <c r="W169" s="115"/>
      <c r="X169" s="115"/>
      <c r="Y169" s="81" t="s">
        <v>312</v>
      </c>
      <c r="Z169" s="81" t="s">
        <v>298</v>
      </c>
      <c r="AA169" s="81" t="s">
        <v>299</v>
      </c>
      <c r="AB169" s="83" t="s">
        <v>250</v>
      </c>
      <c r="AC169" s="83" t="s">
        <v>250</v>
      </c>
      <c r="AD169" s="81" t="s">
        <v>300</v>
      </c>
      <c r="AE169" s="83" t="s">
        <v>217</v>
      </c>
    </row>
    <row r="170" spans="1:31" ht="108.75" customHeight="1" x14ac:dyDescent="0.2">
      <c r="A170" s="110" t="s">
        <v>314</v>
      </c>
      <c r="B170" s="113" t="s">
        <v>386</v>
      </c>
      <c r="C170" s="110" t="s">
        <v>387</v>
      </c>
      <c r="D170" s="110" t="s">
        <v>388</v>
      </c>
      <c r="E170" s="83" t="s">
        <v>220</v>
      </c>
      <c r="F170" s="83" t="s">
        <v>318</v>
      </c>
      <c r="G170" s="83" t="s">
        <v>221</v>
      </c>
      <c r="H170" s="81" t="s">
        <v>319</v>
      </c>
      <c r="I170" s="81" t="s">
        <v>306</v>
      </c>
      <c r="J170" s="83" t="s">
        <v>211</v>
      </c>
      <c r="K170" s="83" t="s">
        <v>212</v>
      </c>
      <c r="L170" s="81" t="s">
        <v>307</v>
      </c>
      <c r="M170" s="81">
        <v>2</v>
      </c>
      <c r="N170" s="81">
        <v>2</v>
      </c>
      <c r="O170" s="81">
        <f t="shared" ref="O170:O171" si="103">+M170*N170</f>
        <v>4</v>
      </c>
      <c r="P170" s="81" t="str">
        <f t="shared" ref="P170:P185" si="104">+IF(O170&gt;=24,"Muy Alto (MA)",IF(O170&gt;=10,"Alto (A)",IF(O170&gt;=6,"Medio (M)",IF(O170&gt;=2,"Bajo (B)"))))</f>
        <v>Bajo (B)</v>
      </c>
      <c r="Q170" s="81">
        <v>10</v>
      </c>
      <c r="R170" s="81">
        <f t="shared" ref="R170:R185" si="105">+O170*Q170</f>
        <v>40</v>
      </c>
      <c r="S170" s="81" t="str">
        <f t="shared" ref="S170:S185" si="106">IF(R170&lt;=20,"IV",IF(R170&gt;=600,"I",IF(R170&gt;=150,"II",IF(R170&gt;=40,"III",IF(R170&gt;=20,"IV")*IF(R170&lt;=20,"IV")))))</f>
        <v>III</v>
      </c>
      <c r="T170" s="81" t="str">
        <f t="shared" ref="T170:T185" si="107">+IF(S170="I","No Aceptable",IF(S170="II","No Aceptable o Aceptable con control especifico",IF(S170="III","Mejorable",IF(S170="IV","Aceptable"))))</f>
        <v>Mejorable</v>
      </c>
      <c r="U170" s="113">
        <v>8</v>
      </c>
      <c r="V170" s="113">
        <v>0</v>
      </c>
      <c r="W170" s="113">
        <v>0</v>
      </c>
      <c r="X170" s="113">
        <v>8</v>
      </c>
      <c r="Y170" s="81" t="s">
        <v>308</v>
      </c>
      <c r="Z170" s="81" t="s">
        <v>223</v>
      </c>
      <c r="AA170" s="83" t="s">
        <v>215</v>
      </c>
      <c r="AB170" s="83" t="s">
        <v>216</v>
      </c>
      <c r="AC170" s="83" t="s">
        <v>309</v>
      </c>
      <c r="AD170" s="83" t="s">
        <v>310</v>
      </c>
      <c r="AE170" s="83" t="s">
        <v>217</v>
      </c>
    </row>
    <row r="171" spans="1:31" ht="49.5" x14ac:dyDescent="0.2">
      <c r="A171" s="111"/>
      <c r="B171" s="114"/>
      <c r="C171" s="111"/>
      <c r="D171" s="111"/>
      <c r="E171" s="83" t="s">
        <v>220</v>
      </c>
      <c r="F171" s="83" t="s">
        <v>311</v>
      </c>
      <c r="G171" s="83" t="s">
        <v>152</v>
      </c>
      <c r="H171" s="82" t="s">
        <v>236</v>
      </c>
      <c r="I171" s="81" t="s">
        <v>244</v>
      </c>
      <c r="J171" s="81" t="s">
        <v>251</v>
      </c>
      <c r="K171" s="83" t="s">
        <v>256</v>
      </c>
      <c r="L171" s="80" t="s">
        <v>261</v>
      </c>
      <c r="M171" s="83">
        <v>3</v>
      </c>
      <c r="N171" s="83">
        <v>3</v>
      </c>
      <c r="O171" s="83">
        <f t="shared" si="103"/>
        <v>9</v>
      </c>
      <c r="P171" s="83" t="str">
        <f t="shared" si="104"/>
        <v>Medio (M)</v>
      </c>
      <c r="Q171" s="83">
        <v>25</v>
      </c>
      <c r="R171" s="83">
        <f t="shared" si="105"/>
        <v>225</v>
      </c>
      <c r="S171" s="83" t="str">
        <f t="shared" si="106"/>
        <v>II</v>
      </c>
      <c r="T171" s="83" t="str">
        <f t="shared" si="107"/>
        <v>No Aceptable o Aceptable con control especifico</v>
      </c>
      <c r="U171" s="114"/>
      <c r="V171" s="114"/>
      <c r="W171" s="114"/>
      <c r="X171" s="114"/>
      <c r="Y171" s="81" t="s">
        <v>269</v>
      </c>
      <c r="Z171" s="81" t="s">
        <v>277</v>
      </c>
      <c r="AA171" s="83" t="s">
        <v>215</v>
      </c>
      <c r="AB171" s="83" t="s">
        <v>216</v>
      </c>
      <c r="AC171" s="83" t="s">
        <v>216</v>
      </c>
      <c r="AD171" s="81" t="s">
        <v>280</v>
      </c>
      <c r="AE171" s="83" t="s">
        <v>217</v>
      </c>
    </row>
    <row r="172" spans="1:31" ht="86.25" customHeight="1" x14ac:dyDescent="0.2">
      <c r="A172" s="111"/>
      <c r="B172" s="114"/>
      <c r="C172" s="111"/>
      <c r="D172" s="111"/>
      <c r="E172" s="83" t="s">
        <v>278</v>
      </c>
      <c r="F172" s="83" t="s">
        <v>227</v>
      </c>
      <c r="G172" s="83" t="s">
        <v>233</v>
      </c>
      <c r="H172" s="83" t="s">
        <v>237</v>
      </c>
      <c r="I172" s="83" t="s">
        <v>245</v>
      </c>
      <c r="J172" s="83" t="s">
        <v>250</v>
      </c>
      <c r="K172" s="83" t="s">
        <v>215</v>
      </c>
      <c r="L172" s="82" t="s">
        <v>266</v>
      </c>
      <c r="M172" s="83">
        <v>3</v>
      </c>
      <c r="N172" s="83">
        <v>3</v>
      </c>
      <c r="O172" s="83">
        <v>9</v>
      </c>
      <c r="P172" s="83" t="str">
        <f t="shared" si="104"/>
        <v>Medio (M)</v>
      </c>
      <c r="Q172" s="83">
        <v>25</v>
      </c>
      <c r="R172" s="83">
        <f t="shared" si="105"/>
        <v>225</v>
      </c>
      <c r="S172" s="83" t="str">
        <f t="shared" si="106"/>
        <v>II</v>
      </c>
      <c r="T172" s="83" t="str">
        <f t="shared" si="107"/>
        <v>No Aceptable o Aceptable con control especifico</v>
      </c>
      <c r="U172" s="114"/>
      <c r="V172" s="114"/>
      <c r="W172" s="114"/>
      <c r="X172" s="114"/>
      <c r="Y172" s="83" t="s">
        <v>272</v>
      </c>
      <c r="Z172" s="83" t="s">
        <v>281</v>
      </c>
      <c r="AA172" s="83" t="s">
        <v>215</v>
      </c>
      <c r="AB172" s="83" t="s">
        <v>216</v>
      </c>
      <c r="AC172" s="83" t="s">
        <v>216</v>
      </c>
      <c r="AD172" s="83" t="s">
        <v>282</v>
      </c>
      <c r="AE172" s="83" t="s">
        <v>217</v>
      </c>
    </row>
    <row r="173" spans="1:31" ht="81" customHeight="1" x14ac:dyDescent="0.2">
      <c r="A173" s="111"/>
      <c r="B173" s="114"/>
      <c r="C173" s="111"/>
      <c r="D173" s="111"/>
      <c r="E173" s="83" t="s">
        <v>220</v>
      </c>
      <c r="F173" s="82" t="s">
        <v>228</v>
      </c>
      <c r="G173" s="82" t="s">
        <v>221</v>
      </c>
      <c r="H173" s="82" t="s">
        <v>238</v>
      </c>
      <c r="I173" s="81" t="s">
        <v>246</v>
      </c>
      <c r="J173" s="81" t="s">
        <v>252</v>
      </c>
      <c r="K173" s="81" t="s">
        <v>257</v>
      </c>
      <c r="L173" s="80" t="s">
        <v>262</v>
      </c>
      <c r="M173" s="81">
        <v>2</v>
      </c>
      <c r="N173" s="81">
        <v>2</v>
      </c>
      <c r="O173" s="81">
        <v>4</v>
      </c>
      <c r="P173" s="81" t="str">
        <f t="shared" si="104"/>
        <v>Bajo (B)</v>
      </c>
      <c r="Q173" s="81">
        <v>10</v>
      </c>
      <c r="R173" s="81">
        <f t="shared" si="105"/>
        <v>40</v>
      </c>
      <c r="S173" s="83" t="str">
        <f t="shared" si="106"/>
        <v>III</v>
      </c>
      <c r="T173" s="81" t="str">
        <f t="shared" si="107"/>
        <v>Mejorable</v>
      </c>
      <c r="U173" s="114"/>
      <c r="V173" s="114"/>
      <c r="W173" s="114"/>
      <c r="X173" s="114"/>
      <c r="Y173" s="81" t="s">
        <v>273</v>
      </c>
      <c r="Z173" s="81" t="s">
        <v>283</v>
      </c>
      <c r="AA173" s="81" t="s">
        <v>285</v>
      </c>
      <c r="AB173" s="81" t="s">
        <v>284</v>
      </c>
      <c r="AC173" s="81" t="s">
        <v>287</v>
      </c>
      <c r="AD173" s="81" t="s">
        <v>286</v>
      </c>
      <c r="AE173" s="83" t="s">
        <v>288</v>
      </c>
    </row>
    <row r="174" spans="1:31" ht="65.25" customHeight="1" x14ac:dyDescent="0.2">
      <c r="A174" s="111"/>
      <c r="B174" s="114"/>
      <c r="C174" s="111"/>
      <c r="D174" s="111"/>
      <c r="E174" s="83" t="s">
        <v>220</v>
      </c>
      <c r="F174" s="82" t="s">
        <v>229</v>
      </c>
      <c r="G174" s="82" t="s">
        <v>234</v>
      </c>
      <c r="H174" s="82" t="s">
        <v>239</v>
      </c>
      <c r="I174" s="82" t="s">
        <v>247</v>
      </c>
      <c r="J174" s="82" t="s">
        <v>253</v>
      </c>
      <c r="K174" s="82" t="s">
        <v>258</v>
      </c>
      <c r="L174" s="80" t="s">
        <v>263</v>
      </c>
      <c r="M174" s="81">
        <v>3</v>
      </c>
      <c r="N174" s="81">
        <v>3</v>
      </c>
      <c r="O174" s="81">
        <v>9</v>
      </c>
      <c r="P174" s="83" t="str">
        <f t="shared" si="104"/>
        <v>Medio (M)</v>
      </c>
      <c r="Q174" s="83">
        <v>25</v>
      </c>
      <c r="R174" s="83">
        <f t="shared" si="105"/>
        <v>225</v>
      </c>
      <c r="S174" s="83" t="str">
        <f t="shared" si="106"/>
        <v>II</v>
      </c>
      <c r="T174" s="83" t="str">
        <f t="shared" si="107"/>
        <v>No Aceptable o Aceptable con control especifico</v>
      </c>
      <c r="U174" s="114"/>
      <c r="V174" s="114"/>
      <c r="W174" s="114"/>
      <c r="X174" s="114"/>
      <c r="Y174" s="83" t="s">
        <v>270</v>
      </c>
      <c r="Z174" s="81" t="s">
        <v>289</v>
      </c>
      <c r="AA174" s="81" t="s">
        <v>290</v>
      </c>
      <c r="AB174" s="81" t="s">
        <v>291</v>
      </c>
      <c r="AC174" s="81" t="s">
        <v>293</v>
      </c>
      <c r="AD174" s="81" t="s">
        <v>292</v>
      </c>
      <c r="AE174" s="83" t="s">
        <v>217</v>
      </c>
    </row>
    <row r="175" spans="1:31" ht="115.5" x14ac:dyDescent="0.2">
      <c r="A175" s="111"/>
      <c r="B175" s="114"/>
      <c r="C175" s="111"/>
      <c r="D175" s="111"/>
      <c r="E175" s="83" t="s">
        <v>220</v>
      </c>
      <c r="F175" s="81" t="s">
        <v>230</v>
      </c>
      <c r="G175" s="82" t="s">
        <v>149</v>
      </c>
      <c r="H175" s="82" t="s">
        <v>240</v>
      </c>
      <c r="I175" s="82" t="s">
        <v>248</v>
      </c>
      <c r="J175" s="82" t="s">
        <v>254</v>
      </c>
      <c r="K175" s="82" t="s">
        <v>259</v>
      </c>
      <c r="L175" s="80" t="s">
        <v>264</v>
      </c>
      <c r="M175" s="81">
        <v>3</v>
      </c>
      <c r="N175" s="81">
        <v>3</v>
      </c>
      <c r="O175" s="81">
        <v>9</v>
      </c>
      <c r="P175" s="81" t="str">
        <f t="shared" si="104"/>
        <v>Medio (M)</v>
      </c>
      <c r="Q175" s="83">
        <v>25</v>
      </c>
      <c r="R175" s="83">
        <f t="shared" si="105"/>
        <v>225</v>
      </c>
      <c r="S175" s="83" t="str">
        <f t="shared" si="106"/>
        <v>II</v>
      </c>
      <c r="T175" s="83" t="str">
        <f t="shared" si="107"/>
        <v>No Aceptable o Aceptable con control especifico</v>
      </c>
      <c r="U175" s="114"/>
      <c r="V175" s="114"/>
      <c r="W175" s="114"/>
      <c r="X175" s="114"/>
      <c r="Y175" s="83" t="s">
        <v>271</v>
      </c>
      <c r="Z175" s="83" t="s">
        <v>294</v>
      </c>
      <c r="AA175" s="83" t="s">
        <v>295</v>
      </c>
      <c r="AB175" s="83" t="s">
        <v>250</v>
      </c>
      <c r="AC175" s="83" t="s">
        <v>250</v>
      </c>
      <c r="AD175" s="83" t="s">
        <v>296</v>
      </c>
      <c r="AE175" s="83" t="s">
        <v>313</v>
      </c>
    </row>
    <row r="176" spans="1:31" ht="49.5" x14ac:dyDescent="0.2">
      <c r="A176" s="112"/>
      <c r="B176" s="115"/>
      <c r="C176" s="112"/>
      <c r="D176" s="112"/>
      <c r="E176" s="83" t="s">
        <v>220</v>
      </c>
      <c r="F176" s="82" t="s">
        <v>231</v>
      </c>
      <c r="G176" s="82" t="s">
        <v>235</v>
      </c>
      <c r="H176" s="82" t="s">
        <v>241</v>
      </c>
      <c r="I176" s="82" t="s">
        <v>249</v>
      </c>
      <c r="J176" s="82" t="s">
        <v>250</v>
      </c>
      <c r="K176" s="82" t="s">
        <v>260</v>
      </c>
      <c r="L176" s="80" t="s">
        <v>265</v>
      </c>
      <c r="M176" s="81">
        <v>2</v>
      </c>
      <c r="N176" s="81">
        <v>2</v>
      </c>
      <c r="O176" s="81">
        <v>4</v>
      </c>
      <c r="P176" s="81" t="str">
        <f t="shared" si="104"/>
        <v>Bajo (B)</v>
      </c>
      <c r="Q176" s="81">
        <v>10</v>
      </c>
      <c r="R176" s="81">
        <f t="shared" si="105"/>
        <v>40</v>
      </c>
      <c r="S176" s="83" t="str">
        <f t="shared" si="106"/>
        <v>III</v>
      </c>
      <c r="T176" s="81" t="str">
        <f t="shared" si="107"/>
        <v>Mejorable</v>
      </c>
      <c r="U176" s="115"/>
      <c r="V176" s="115"/>
      <c r="W176" s="115"/>
      <c r="X176" s="115"/>
      <c r="Y176" s="81" t="s">
        <v>312</v>
      </c>
      <c r="Z176" s="81" t="s">
        <v>298</v>
      </c>
      <c r="AA176" s="81" t="s">
        <v>299</v>
      </c>
      <c r="AB176" s="83" t="s">
        <v>250</v>
      </c>
      <c r="AC176" s="83" t="s">
        <v>250</v>
      </c>
      <c r="AD176" s="81" t="s">
        <v>300</v>
      </c>
      <c r="AE176" s="83" t="s">
        <v>217</v>
      </c>
    </row>
    <row r="177" spans="1:31" ht="73.5" customHeight="1" x14ac:dyDescent="0.2">
      <c r="A177" s="110" t="s">
        <v>314</v>
      </c>
      <c r="B177" s="113" t="s">
        <v>389</v>
      </c>
      <c r="C177" s="110" t="s">
        <v>390</v>
      </c>
      <c r="D177" s="110" t="s">
        <v>391</v>
      </c>
      <c r="E177" s="83" t="s">
        <v>220</v>
      </c>
      <c r="F177" s="83" t="s">
        <v>304</v>
      </c>
      <c r="G177" s="83" t="s">
        <v>221</v>
      </c>
      <c r="H177" s="81" t="s">
        <v>305</v>
      </c>
      <c r="I177" s="81" t="s">
        <v>306</v>
      </c>
      <c r="J177" s="83" t="s">
        <v>211</v>
      </c>
      <c r="K177" s="83" t="s">
        <v>212</v>
      </c>
      <c r="L177" s="81" t="s">
        <v>307</v>
      </c>
      <c r="M177" s="81">
        <v>2</v>
      </c>
      <c r="N177" s="81">
        <v>2</v>
      </c>
      <c r="O177" s="81">
        <f t="shared" ref="O177:O178" si="108">+M177*N177</f>
        <v>4</v>
      </c>
      <c r="P177" s="81" t="str">
        <f t="shared" si="104"/>
        <v>Bajo (B)</v>
      </c>
      <c r="Q177" s="81">
        <v>10</v>
      </c>
      <c r="R177" s="81">
        <f t="shared" si="105"/>
        <v>40</v>
      </c>
      <c r="S177" s="81" t="str">
        <f t="shared" si="106"/>
        <v>III</v>
      </c>
      <c r="T177" s="81" t="str">
        <f t="shared" si="107"/>
        <v>Mejorable</v>
      </c>
      <c r="U177" s="113">
        <v>32</v>
      </c>
      <c r="V177" s="113">
        <v>1</v>
      </c>
      <c r="W177" s="113">
        <v>0</v>
      </c>
      <c r="X177" s="113">
        <v>32</v>
      </c>
      <c r="Y177" s="81" t="s">
        <v>308</v>
      </c>
      <c r="Z177" s="81" t="s">
        <v>223</v>
      </c>
      <c r="AA177" s="83" t="s">
        <v>215</v>
      </c>
      <c r="AB177" s="83" t="s">
        <v>216</v>
      </c>
      <c r="AC177" s="83" t="s">
        <v>309</v>
      </c>
      <c r="AD177" s="83" t="s">
        <v>310</v>
      </c>
      <c r="AE177" s="83" t="s">
        <v>217</v>
      </c>
    </row>
    <row r="178" spans="1:31" ht="49.5" x14ac:dyDescent="0.2">
      <c r="A178" s="111"/>
      <c r="B178" s="114"/>
      <c r="C178" s="111"/>
      <c r="D178" s="111"/>
      <c r="E178" s="83" t="s">
        <v>220</v>
      </c>
      <c r="F178" s="83" t="s">
        <v>311</v>
      </c>
      <c r="G178" s="83" t="s">
        <v>152</v>
      </c>
      <c r="H178" s="82" t="s">
        <v>236</v>
      </c>
      <c r="I178" s="81" t="s">
        <v>244</v>
      </c>
      <c r="J178" s="81" t="s">
        <v>251</v>
      </c>
      <c r="K178" s="83" t="s">
        <v>256</v>
      </c>
      <c r="L178" s="80" t="s">
        <v>261</v>
      </c>
      <c r="M178" s="83">
        <v>3</v>
      </c>
      <c r="N178" s="83">
        <v>3</v>
      </c>
      <c r="O178" s="83">
        <f t="shared" si="108"/>
        <v>9</v>
      </c>
      <c r="P178" s="83" t="str">
        <f t="shared" si="104"/>
        <v>Medio (M)</v>
      </c>
      <c r="Q178" s="83">
        <v>25</v>
      </c>
      <c r="R178" s="83">
        <f t="shared" si="105"/>
        <v>225</v>
      </c>
      <c r="S178" s="83" t="str">
        <f t="shared" si="106"/>
        <v>II</v>
      </c>
      <c r="T178" s="83" t="str">
        <f t="shared" si="107"/>
        <v>No Aceptable o Aceptable con control especifico</v>
      </c>
      <c r="U178" s="114"/>
      <c r="V178" s="114"/>
      <c r="W178" s="114"/>
      <c r="X178" s="114"/>
      <c r="Y178" s="81" t="s">
        <v>269</v>
      </c>
      <c r="Z178" s="81" t="s">
        <v>277</v>
      </c>
      <c r="AA178" s="83" t="s">
        <v>215</v>
      </c>
      <c r="AB178" s="83" t="s">
        <v>216</v>
      </c>
      <c r="AC178" s="83" t="s">
        <v>216</v>
      </c>
      <c r="AD178" s="81" t="s">
        <v>280</v>
      </c>
      <c r="AE178" s="83" t="s">
        <v>217</v>
      </c>
    </row>
    <row r="179" spans="1:31" ht="98.25" customHeight="1" x14ac:dyDescent="0.2">
      <c r="A179" s="111"/>
      <c r="B179" s="114"/>
      <c r="C179" s="111"/>
      <c r="D179" s="111"/>
      <c r="E179" s="83" t="s">
        <v>278</v>
      </c>
      <c r="F179" s="83" t="s">
        <v>227</v>
      </c>
      <c r="G179" s="83" t="s">
        <v>233</v>
      </c>
      <c r="H179" s="83" t="s">
        <v>237</v>
      </c>
      <c r="I179" s="83" t="s">
        <v>245</v>
      </c>
      <c r="J179" s="83" t="s">
        <v>250</v>
      </c>
      <c r="K179" s="83" t="s">
        <v>215</v>
      </c>
      <c r="L179" s="82" t="s">
        <v>266</v>
      </c>
      <c r="M179" s="83">
        <v>3</v>
      </c>
      <c r="N179" s="83">
        <v>3</v>
      </c>
      <c r="O179" s="83">
        <v>9</v>
      </c>
      <c r="P179" s="83" t="str">
        <f t="shared" si="104"/>
        <v>Medio (M)</v>
      </c>
      <c r="Q179" s="83">
        <v>25</v>
      </c>
      <c r="R179" s="83">
        <f t="shared" si="105"/>
        <v>225</v>
      </c>
      <c r="S179" s="83" t="str">
        <f t="shared" si="106"/>
        <v>II</v>
      </c>
      <c r="T179" s="83" t="str">
        <f t="shared" si="107"/>
        <v>No Aceptable o Aceptable con control especifico</v>
      </c>
      <c r="U179" s="114"/>
      <c r="V179" s="114"/>
      <c r="W179" s="114"/>
      <c r="X179" s="114"/>
      <c r="Y179" s="83" t="s">
        <v>272</v>
      </c>
      <c r="Z179" s="83" t="s">
        <v>281</v>
      </c>
      <c r="AA179" s="83" t="s">
        <v>215</v>
      </c>
      <c r="AB179" s="83" t="s">
        <v>216</v>
      </c>
      <c r="AC179" s="83" t="s">
        <v>216</v>
      </c>
      <c r="AD179" s="83" t="s">
        <v>282</v>
      </c>
      <c r="AE179" s="83" t="s">
        <v>217</v>
      </c>
    </row>
    <row r="180" spans="1:31" ht="78" customHeight="1" x14ac:dyDescent="0.2">
      <c r="A180" s="111"/>
      <c r="B180" s="114"/>
      <c r="C180" s="111"/>
      <c r="D180" s="111"/>
      <c r="E180" s="83" t="s">
        <v>220</v>
      </c>
      <c r="F180" s="82" t="s">
        <v>228</v>
      </c>
      <c r="G180" s="82" t="s">
        <v>221</v>
      </c>
      <c r="H180" s="82" t="s">
        <v>238</v>
      </c>
      <c r="I180" s="81" t="s">
        <v>246</v>
      </c>
      <c r="J180" s="81" t="s">
        <v>252</v>
      </c>
      <c r="K180" s="81" t="s">
        <v>257</v>
      </c>
      <c r="L180" s="80" t="s">
        <v>262</v>
      </c>
      <c r="M180" s="81">
        <v>2</v>
      </c>
      <c r="N180" s="81">
        <v>2</v>
      </c>
      <c r="O180" s="81">
        <v>4</v>
      </c>
      <c r="P180" s="81" t="str">
        <f t="shared" si="104"/>
        <v>Bajo (B)</v>
      </c>
      <c r="Q180" s="81">
        <v>10</v>
      </c>
      <c r="R180" s="81">
        <f t="shared" si="105"/>
        <v>40</v>
      </c>
      <c r="S180" s="83" t="str">
        <f t="shared" si="106"/>
        <v>III</v>
      </c>
      <c r="T180" s="81" t="str">
        <f t="shared" si="107"/>
        <v>Mejorable</v>
      </c>
      <c r="U180" s="114"/>
      <c r="V180" s="114"/>
      <c r="W180" s="114"/>
      <c r="X180" s="114"/>
      <c r="Y180" s="81" t="s">
        <v>273</v>
      </c>
      <c r="Z180" s="81" t="s">
        <v>283</v>
      </c>
      <c r="AA180" s="81" t="s">
        <v>285</v>
      </c>
      <c r="AB180" s="81" t="s">
        <v>284</v>
      </c>
      <c r="AC180" s="81" t="s">
        <v>287</v>
      </c>
      <c r="AD180" s="81" t="s">
        <v>286</v>
      </c>
      <c r="AE180" s="83" t="s">
        <v>288</v>
      </c>
    </row>
    <row r="181" spans="1:31" ht="75" customHeight="1" x14ac:dyDescent="0.2">
      <c r="A181" s="111"/>
      <c r="B181" s="114"/>
      <c r="C181" s="111"/>
      <c r="D181" s="111"/>
      <c r="E181" s="83" t="s">
        <v>220</v>
      </c>
      <c r="F181" s="82" t="s">
        <v>229</v>
      </c>
      <c r="G181" s="82" t="s">
        <v>234</v>
      </c>
      <c r="H181" s="82" t="s">
        <v>239</v>
      </c>
      <c r="I181" s="82" t="s">
        <v>247</v>
      </c>
      <c r="J181" s="82" t="s">
        <v>253</v>
      </c>
      <c r="K181" s="82" t="s">
        <v>258</v>
      </c>
      <c r="L181" s="80" t="s">
        <v>263</v>
      </c>
      <c r="M181" s="81">
        <v>3</v>
      </c>
      <c r="N181" s="81">
        <v>3</v>
      </c>
      <c r="O181" s="81">
        <v>9</v>
      </c>
      <c r="P181" s="83" t="str">
        <f t="shared" si="104"/>
        <v>Medio (M)</v>
      </c>
      <c r="Q181" s="83">
        <v>25</v>
      </c>
      <c r="R181" s="83">
        <f t="shared" si="105"/>
        <v>225</v>
      </c>
      <c r="S181" s="83" t="str">
        <f t="shared" si="106"/>
        <v>II</v>
      </c>
      <c r="T181" s="83" t="str">
        <f t="shared" si="107"/>
        <v>No Aceptable o Aceptable con control especifico</v>
      </c>
      <c r="U181" s="114"/>
      <c r="V181" s="114"/>
      <c r="W181" s="114"/>
      <c r="X181" s="114"/>
      <c r="Y181" s="83" t="s">
        <v>270</v>
      </c>
      <c r="Z181" s="81" t="s">
        <v>289</v>
      </c>
      <c r="AA181" s="81" t="s">
        <v>290</v>
      </c>
      <c r="AB181" s="81" t="s">
        <v>291</v>
      </c>
      <c r="AC181" s="81" t="s">
        <v>293</v>
      </c>
      <c r="AD181" s="81" t="s">
        <v>292</v>
      </c>
      <c r="AE181" s="83" t="s">
        <v>217</v>
      </c>
    </row>
    <row r="182" spans="1:31" ht="115.5" x14ac:dyDescent="0.2">
      <c r="A182" s="111"/>
      <c r="B182" s="114"/>
      <c r="C182" s="111"/>
      <c r="D182" s="111"/>
      <c r="E182" s="83" t="s">
        <v>220</v>
      </c>
      <c r="F182" s="81" t="s">
        <v>230</v>
      </c>
      <c r="G182" s="82" t="s">
        <v>149</v>
      </c>
      <c r="H182" s="82" t="s">
        <v>240</v>
      </c>
      <c r="I182" s="82" t="s">
        <v>248</v>
      </c>
      <c r="J182" s="82" t="s">
        <v>254</v>
      </c>
      <c r="K182" s="82" t="s">
        <v>259</v>
      </c>
      <c r="L182" s="80" t="s">
        <v>264</v>
      </c>
      <c r="M182" s="81">
        <v>3</v>
      </c>
      <c r="N182" s="81">
        <v>3</v>
      </c>
      <c r="O182" s="81">
        <v>9</v>
      </c>
      <c r="P182" s="81" t="str">
        <f t="shared" si="104"/>
        <v>Medio (M)</v>
      </c>
      <c r="Q182" s="83">
        <v>25</v>
      </c>
      <c r="R182" s="83">
        <f t="shared" si="105"/>
        <v>225</v>
      </c>
      <c r="S182" s="83" t="str">
        <f t="shared" si="106"/>
        <v>II</v>
      </c>
      <c r="T182" s="83" t="str">
        <f t="shared" si="107"/>
        <v>No Aceptable o Aceptable con control especifico</v>
      </c>
      <c r="U182" s="114"/>
      <c r="V182" s="114"/>
      <c r="W182" s="114"/>
      <c r="X182" s="114"/>
      <c r="Y182" s="83" t="s">
        <v>271</v>
      </c>
      <c r="Z182" s="83" t="s">
        <v>294</v>
      </c>
      <c r="AA182" s="83" t="s">
        <v>295</v>
      </c>
      <c r="AB182" s="83" t="s">
        <v>250</v>
      </c>
      <c r="AC182" s="83" t="s">
        <v>250</v>
      </c>
      <c r="AD182" s="83" t="s">
        <v>296</v>
      </c>
      <c r="AE182" s="83" t="s">
        <v>313</v>
      </c>
    </row>
    <row r="183" spans="1:31" ht="49.5" x14ac:dyDescent="0.2">
      <c r="A183" s="111"/>
      <c r="B183" s="114"/>
      <c r="C183" s="111"/>
      <c r="D183" s="111"/>
      <c r="E183" s="83" t="s">
        <v>220</v>
      </c>
      <c r="F183" s="82" t="s">
        <v>231</v>
      </c>
      <c r="G183" s="82" t="s">
        <v>235</v>
      </c>
      <c r="H183" s="82" t="s">
        <v>241</v>
      </c>
      <c r="I183" s="82" t="s">
        <v>249</v>
      </c>
      <c r="J183" s="82" t="s">
        <v>250</v>
      </c>
      <c r="K183" s="82" t="s">
        <v>260</v>
      </c>
      <c r="L183" s="80" t="s">
        <v>265</v>
      </c>
      <c r="M183" s="81">
        <v>2</v>
      </c>
      <c r="N183" s="81">
        <v>2</v>
      </c>
      <c r="O183" s="81">
        <v>4</v>
      </c>
      <c r="P183" s="81" t="str">
        <f t="shared" si="104"/>
        <v>Bajo (B)</v>
      </c>
      <c r="Q183" s="81">
        <v>10</v>
      </c>
      <c r="R183" s="81">
        <f t="shared" si="105"/>
        <v>40</v>
      </c>
      <c r="S183" s="83" t="str">
        <f t="shared" si="106"/>
        <v>III</v>
      </c>
      <c r="T183" s="81" t="str">
        <f t="shared" si="107"/>
        <v>Mejorable</v>
      </c>
      <c r="U183" s="114"/>
      <c r="V183" s="114"/>
      <c r="W183" s="114"/>
      <c r="X183" s="114"/>
      <c r="Y183" s="81" t="s">
        <v>312</v>
      </c>
      <c r="Z183" s="81" t="s">
        <v>298</v>
      </c>
      <c r="AA183" s="81" t="s">
        <v>299</v>
      </c>
      <c r="AB183" s="83" t="s">
        <v>250</v>
      </c>
      <c r="AC183" s="83" t="s">
        <v>250</v>
      </c>
      <c r="AD183" s="81" t="s">
        <v>300</v>
      </c>
      <c r="AE183" s="83" t="s">
        <v>217</v>
      </c>
    </row>
    <row r="184" spans="1:31" ht="99" x14ac:dyDescent="0.2">
      <c r="A184" s="111"/>
      <c r="B184" s="114"/>
      <c r="C184" s="111"/>
      <c r="D184" s="111"/>
      <c r="E184" s="83" t="s">
        <v>220</v>
      </c>
      <c r="F184" s="81" t="s">
        <v>342</v>
      </c>
      <c r="G184" s="82" t="s">
        <v>149</v>
      </c>
      <c r="H184" s="82" t="s">
        <v>325</v>
      </c>
      <c r="I184" s="82" t="s">
        <v>352</v>
      </c>
      <c r="J184" s="82" t="s">
        <v>327</v>
      </c>
      <c r="K184" s="82" t="s">
        <v>328</v>
      </c>
      <c r="L184" s="80" t="s">
        <v>329</v>
      </c>
      <c r="M184" s="81">
        <v>3</v>
      </c>
      <c r="N184" s="82">
        <v>3</v>
      </c>
      <c r="O184" s="82">
        <f t="shared" ref="O184" si="109">+M184*N184</f>
        <v>9</v>
      </c>
      <c r="P184" s="82" t="str">
        <f t="shared" si="104"/>
        <v>Medio (M)</v>
      </c>
      <c r="Q184" s="81">
        <v>25</v>
      </c>
      <c r="R184" s="81">
        <f t="shared" si="105"/>
        <v>225</v>
      </c>
      <c r="S184" s="83" t="str">
        <f t="shared" si="106"/>
        <v>II</v>
      </c>
      <c r="T184" s="81" t="str">
        <f t="shared" si="107"/>
        <v>No Aceptable o Aceptable con control especifico</v>
      </c>
      <c r="U184" s="114"/>
      <c r="V184" s="114"/>
      <c r="W184" s="114"/>
      <c r="X184" s="114"/>
      <c r="Y184" s="83" t="s">
        <v>330</v>
      </c>
      <c r="Z184" s="83" t="s">
        <v>331</v>
      </c>
      <c r="AA184" s="83" t="s">
        <v>215</v>
      </c>
      <c r="AB184" s="83" t="s">
        <v>216</v>
      </c>
      <c r="AC184" s="83" t="s">
        <v>216</v>
      </c>
      <c r="AD184" s="83" t="s">
        <v>332</v>
      </c>
      <c r="AE184" s="83" t="s">
        <v>333</v>
      </c>
    </row>
    <row r="185" spans="1:31" ht="81.75" customHeight="1" x14ac:dyDescent="0.2">
      <c r="A185" s="111"/>
      <c r="B185" s="114"/>
      <c r="C185" s="111"/>
      <c r="D185" s="111"/>
      <c r="E185" s="83" t="s">
        <v>220</v>
      </c>
      <c r="F185" s="83" t="s">
        <v>227</v>
      </c>
      <c r="G185" s="83" t="s">
        <v>334</v>
      </c>
      <c r="H185" s="83" t="s">
        <v>335</v>
      </c>
      <c r="I185" s="83" t="s">
        <v>249</v>
      </c>
      <c r="J185" s="83" t="s">
        <v>336</v>
      </c>
      <c r="K185" s="83" t="s">
        <v>337</v>
      </c>
      <c r="L185" s="83" t="s">
        <v>338</v>
      </c>
      <c r="M185" s="88">
        <v>3</v>
      </c>
      <c r="N185" s="88">
        <v>3</v>
      </c>
      <c r="O185" s="88">
        <v>9</v>
      </c>
      <c r="P185" s="81" t="str">
        <f t="shared" si="104"/>
        <v>Medio (M)</v>
      </c>
      <c r="Q185" s="83">
        <v>25</v>
      </c>
      <c r="R185" s="83">
        <f t="shared" si="105"/>
        <v>225</v>
      </c>
      <c r="S185" s="83" t="str">
        <f t="shared" si="106"/>
        <v>II</v>
      </c>
      <c r="T185" s="83" t="str">
        <f t="shared" si="107"/>
        <v>No Aceptable o Aceptable con control especifico</v>
      </c>
      <c r="U185" s="114"/>
      <c r="V185" s="114"/>
      <c r="W185" s="114"/>
      <c r="X185" s="114"/>
      <c r="Y185" s="83" t="s">
        <v>272</v>
      </c>
      <c r="Z185" s="89" t="s">
        <v>399</v>
      </c>
      <c r="AA185" s="83" t="s">
        <v>215</v>
      </c>
      <c r="AB185" s="83" t="s">
        <v>216</v>
      </c>
      <c r="AC185" s="83" t="s">
        <v>216</v>
      </c>
      <c r="AD185" s="89" t="s">
        <v>340</v>
      </c>
      <c r="AE185" s="83" t="s">
        <v>341</v>
      </c>
    </row>
    <row r="186" spans="1:31" ht="57.75" x14ac:dyDescent="0.2">
      <c r="A186" s="112"/>
      <c r="B186" s="115"/>
      <c r="C186" s="112"/>
      <c r="D186" s="112"/>
      <c r="E186" s="83" t="s">
        <v>220</v>
      </c>
      <c r="F186" s="83" t="s">
        <v>227</v>
      </c>
      <c r="G186" s="83" t="s">
        <v>392</v>
      </c>
      <c r="H186" s="83" t="s">
        <v>222</v>
      </c>
      <c r="I186" s="83" t="s">
        <v>249</v>
      </c>
      <c r="J186" s="88" t="s">
        <v>393</v>
      </c>
      <c r="K186" s="83" t="s">
        <v>394</v>
      </c>
      <c r="L186" s="83" t="s">
        <v>395</v>
      </c>
      <c r="M186" s="88">
        <v>3</v>
      </c>
      <c r="N186" s="88">
        <v>3</v>
      </c>
      <c r="O186" s="88">
        <v>9</v>
      </c>
      <c r="P186" s="81" t="str">
        <f t="shared" ref="P186:P195" si="110">+IF(O186&gt;=24,"Muy Alto (MA)",IF(O186&gt;=10,"Alto (A)",IF(O186&gt;=6,"Medio (M)",IF(O186&gt;=2,"Bajo (B)"))))</f>
        <v>Medio (M)</v>
      </c>
      <c r="Q186" s="83">
        <v>25</v>
      </c>
      <c r="R186" s="83">
        <f t="shared" ref="R186:R195" si="111">+O186*Q186</f>
        <v>225</v>
      </c>
      <c r="S186" s="83" t="str">
        <f t="shared" ref="S186:S195" si="112">IF(R186&lt;=20,"IV",IF(R186&gt;=600,"I",IF(R186&gt;=150,"II",IF(R186&gt;=40,"III",IF(R186&gt;=20,"IV")*IF(R186&lt;=20,"IV")))))</f>
        <v>II</v>
      </c>
      <c r="T186" s="83" t="str">
        <f t="shared" ref="T186:T195" si="113">+IF(S186="I","No Aceptable",IF(S186="II","No Aceptable o Aceptable con control especifico",IF(S186="III","Mejorable",IF(S186="IV","Aceptable"))))</f>
        <v>No Aceptable o Aceptable con control especifico</v>
      </c>
      <c r="U186" s="115"/>
      <c r="V186" s="115"/>
      <c r="W186" s="115"/>
      <c r="X186" s="115"/>
      <c r="Y186" s="83" t="s">
        <v>272</v>
      </c>
      <c r="Z186" s="83" t="s">
        <v>396</v>
      </c>
      <c r="AA186" s="83" t="s">
        <v>215</v>
      </c>
      <c r="AB186" s="83" t="s">
        <v>216</v>
      </c>
      <c r="AC186" s="83" t="s">
        <v>216</v>
      </c>
      <c r="AD186" s="99" t="s">
        <v>397</v>
      </c>
      <c r="AE186" s="99" t="s">
        <v>398</v>
      </c>
    </row>
    <row r="187" spans="1:31" ht="93.75" customHeight="1" x14ac:dyDescent="0.2">
      <c r="A187" s="110" t="s">
        <v>314</v>
      </c>
      <c r="B187" s="113" t="s">
        <v>400</v>
      </c>
      <c r="C187" s="110" t="s">
        <v>402</v>
      </c>
      <c r="D187" s="110" t="s">
        <v>403</v>
      </c>
      <c r="E187" s="83" t="s">
        <v>220</v>
      </c>
      <c r="F187" s="83" t="s">
        <v>304</v>
      </c>
      <c r="G187" s="83" t="s">
        <v>221</v>
      </c>
      <c r="H187" s="81" t="s">
        <v>305</v>
      </c>
      <c r="I187" s="81" t="s">
        <v>306</v>
      </c>
      <c r="J187" s="83" t="s">
        <v>211</v>
      </c>
      <c r="K187" s="83" t="s">
        <v>212</v>
      </c>
      <c r="L187" s="81" t="s">
        <v>307</v>
      </c>
      <c r="M187" s="81">
        <v>2</v>
      </c>
      <c r="N187" s="81">
        <v>2</v>
      </c>
      <c r="O187" s="81">
        <f t="shared" ref="O187:O188" si="114">+M187*N187</f>
        <v>4</v>
      </c>
      <c r="P187" s="81" t="str">
        <f t="shared" si="110"/>
        <v>Bajo (B)</v>
      </c>
      <c r="Q187" s="81">
        <v>10</v>
      </c>
      <c r="R187" s="81">
        <f t="shared" si="111"/>
        <v>40</v>
      </c>
      <c r="S187" s="81" t="str">
        <f t="shared" si="112"/>
        <v>III</v>
      </c>
      <c r="T187" s="81" t="str">
        <f t="shared" si="113"/>
        <v>Mejorable</v>
      </c>
      <c r="U187" s="113">
        <v>68</v>
      </c>
      <c r="V187" s="113">
        <v>4</v>
      </c>
      <c r="W187" s="113">
        <v>0</v>
      </c>
      <c r="X187" s="113">
        <v>72</v>
      </c>
      <c r="Y187" s="81" t="s">
        <v>308</v>
      </c>
      <c r="Z187" s="81" t="s">
        <v>223</v>
      </c>
      <c r="AA187" s="83" t="s">
        <v>215</v>
      </c>
      <c r="AB187" s="83" t="s">
        <v>216</v>
      </c>
      <c r="AC187" s="83" t="s">
        <v>309</v>
      </c>
      <c r="AD187" s="83" t="s">
        <v>310</v>
      </c>
      <c r="AE187" s="83" t="s">
        <v>217</v>
      </c>
    </row>
    <row r="188" spans="1:31" ht="49.5" x14ac:dyDescent="0.2">
      <c r="A188" s="111"/>
      <c r="B188" s="114"/>
      <c r="C188" s="111"/>
      <c r="D188" s="111"/>
      <c r="E188" s="83" t="s">
        <v>220</v>
      </c>
      <c r="F188" s="83" t="s">
        <v>311</v>
      </c>
      <c r="G188" s="83" t="s">
        <v>152</v>
      </c>
      <c r="H188" s="82" t="s">
        <v>236</v>
      </c>
      <c r="I188" s="81" t="s">
        <v>244</v>
      </c>
      <c r="J188" s="81" t="s">
        <v>251</v>
      </c>
      <c r="K188" s="83" t="s">
        <v>256</v>
      </c>
      <c r="L188" s="80" t="s">
        <v>261</v>
      </c>
      <c r="M188" s="83">
        <v>3</v>
      </c>
      <c r="N188" s="83">
        <v>3</v>
      </c>
      <c r="O188" s="83">
        <f t="shared" si="114"/>
        <v>9</v>
      </c>
      <c r="P188" s="83" t="str">
        <f t="shared" si="110"/>
        <v>Medio (M)</v>
      </c>
      <c r="Q188" s="83">
        <v>25</v>
      </c>
      <c r="R188" s="83">
        <f t="shared" si="111"/>
        <v>225</v>
      </c>
      <c r="S188" s="83" t="str">
        <f t="shared" si="112"/>
        <v>II</v>
      </c>
      <c r="T188" s="83" t="str">
        <f t="shared" si="113"/>
        <v>No Aceptable o Aceptable con control especifico</v>
      </c>
      <c r="U188" s="114"/>
      <c r="V188" s="114"/>
      <c r="W188" s="114"/>
      <c r="X188" s="114"/>
      <c r="Y188" s="81" t="s">
        <v>269</v>
      </c>
      <c r="Z188" s="81" t="s">
        <v>277</v>
      </c>
      <c r="AA188" s="83" t="s">
        <v>215</v>
      </c>
      <c r="AB188" s="83" t="s">
        <v>216</v>
      </c>
      <c r="AC188" s="83" t="s">
        <v>216</v>
      </c>
      <c r="AD188" s="81" t="s">
        <v>280</v>
      </c>
      <c r="AE188" s="83" t="s">
        <v>217</v>
      </c>
    </row>
    <row r="189" spans="1:31" ht="51" customHeight="1" x14ac:dyDescent="0.2">
      <c r="A189" s="111"/>
      <c r="B189" s="114"/>
      <c r="C189" s="111"/>
      <c r="D189" s="111"/>
      <c r="E189" s="83" t="s">
        <v>278</v>
      </c>
      <c r="F189" s="83" t="s">
        <v>227</v>
      </c>
      <c r="G189" s="83" t="s">
        <v>233</v>
      </c>
      <c r="H189" s="83" t="s">
        <v>237</v>
      </c>
      <c r="I189" s="83" t="s">
        <v>245</v>
      </c>
      <c r="J189" s="83" t="s">
        <v>250</v>
      </c>
      <c r="K189" s="83" t="s">
        <v>215</v>
      </c>
      <c r="L189" s="82" t="s">
        <v>266</v>
      </c>
      <c r="M189" s="83">
        <v>3</v>
      </c>
      <c r="N189" s="83">
        <v>3</v>
      </c>
      <c r="O189" s="83">
        <v>9</v>
      </c>
      <c r="P189" s="83" t="str">
        <f t="shared" si="110"/>
        <v>Medio (M)</v>
      </c>
      <c r="Q189" s="83">
        <v>25</v>
      </c>
      <c r="R189" s="83">
        <f t="shared" si="111"/>
        <v>225</v>
      </c>
      <c r="S189" s="83" t="str">
        <f t="shared" si="112"/>
        <v>II</v>
      </c>
      <c r="T189" s="83" t="str">
        <f t="shared" si="113"/>
        <v>No Aceptable o Aceptable con control especifico</v>
      </c>
      <c r="U189" s="114"/>
      <c r="V189" s="114"/>
      <c r="W189" s="114"/>
      <c r="X189" s="114"/>
      <c r="Y189" s="83" t="s">
        <v>272</v>
      </c>
      <c r="Z189" s="83" t="s">
        <v>281</v>
      </c>
      <c r="AA189" s="83" t="s">
        <v>215</v>
      </c>
      <c r="AB189" s="83" t="s">
        <v>216</v>
      </c>
      <c r="AC189" s="83" t="s">
        <v>216</v>
      </c>
      <c r="AD189" s="83" t="s">
        <v>282</v>
      </c>
      <c r="AE189" s="83" t="s">
        <v>217</v>
      </c>
    </row>
    <row r="190" spans="1:31" ht="66" customHeight="1" x14ac:dyDescent="0.2">
      <c r="A190" s="111"/>
      <c r="B190" s="114"/>
      <c r="C190" s="111"/>
      <c r="D190" s="111"/>
      <c r="E190" s="83" t="s">
        <v>220</v>
      </c>
      <c r="F190" s="82" t="s">
        <v>228</v>
      </c>
      <c r="G190" s="82" t="s">
        <v>221</v>
      </c>
      <c r="H190" s="82" t="s">
        <v>238</v>
      </c>
      <c r="I190" s="81" t="s">
        <v>246</v>
      </c>
      <c r="J190" s="81" t="s">
        <v>252</v>
      </c>
      <c r="K190" s="81" t="s">
        <v>257</v>
      </c>
      <c r="L190" s="80" t="s">
        <v>262</v>
      </c>
      <c r="M190" s="81">
        <v>2</v>
      </c>
      <c r="N190" s="81">
        <v>2</v>
      </c>
      <c r="O190" s="81">
        <v>4</v>
      </c>
      <c r="P190" s="81" t="str">
        <f t="shared" si="110"/>
        <v>Bajo (B)</v>
      </c>
      <c r="Q190" s="81">
        <v>10</v>
      </c>
      <c r="R190" s="81">
        <f t="shared" si="111"/>
        <v>40</v>
      </c>
      <c r="S190" s="83" t="str">
        <f t="shared" si="112"/>
        <v>III</v>
      </c>
      <c r="T190" s="81" t="str">
        <f t="shared" si="113"/>
        <v>Mejorable</v>
      </c>
      <c r="U190" s="114"/>
      <c r="V190" s="114"/>
      <c r="W190" s="114"/>
      <c r="X190" s="114"/>
      <c r="Y190" s="81" t="s">
        <v>273</v>
      </c>
      <c r="Z190" s="81" t="s">
        <v>283</v>
      </c>
      <c r="AA190" s="81" t="s">
        <v>285</v>
      </c>
      <c r="AB190" s="81" t="s">
        <v>284</v>
      </c>
      <c r="AC190" s="81" t="s">
        <v>287</v>
      </c>
      <c r="AD190" s="81" t="s">
        <v>286</v>
      </c>
      <c r="AE190" s="83" t="s">
        <v>288</v>
      </c>
    </row>
    <row r="191" spans="1:31" ht="63.75" customHeight="1" x14ac:dyDescent="0.2">
      <c r="A191" s="111"/>
      <c r="B191" s="114"/>
      <c r="C191" s="111"/>
      <c r="D191" s="111"/>
      <c r="E191" s="83" t="s">
        <v>220</v>
      </c>
      <c r="F191" s="82" t="s">
        <v>229</v>
      </c>
      <c r="G191" s="82" t="s">
        <v>234</v>
      </c>
      <c r="H191" s="82" t="s">
        <v>239</v>
      </c>
      <c r="I191" s="82" t="s">
        <v>247</v>
      </c>
      <c r="J191" s="82" t="s">
        <v>253</v>
      </c>
      <c r="K191" s="82" t="s">
        <v>258</v>
      </c>
      <c r="L191" s="80" t="s">
        <v>263</v>
      </c>
      <c r="M191" s="81">
        <v>3</v>
      </c>
      <c r="N191" s="81">
        <v>3</v>
      </c>
      <c r="O191" s="81">
        <v>9</v>
      </c>
      <c r="P191" s="83" t="str">
        <f t="shared" si="110"/>
        <v>Medio (M)</v>
      </c>
      <c r="Q191" s="83">
        <v>25</v>
      </c>
      <c r="R191" s="83">
        <f t="shared" si="111"/>
        <v>225</v>
      </c>
      <c r="S191" s="83" t="str">
        <f t="shared" si="112"/>
        <v>II</v>
      </c>
      <c r="T191" s="83" t="str">
        <f t="shared" si="113"/>
        <v>No Aceptable o Aceptable con control especifico</v>
      </c>
      <c r="U191" s="114"/>
      <c r="V191" s="114"/>
      <c r="W191" s="114"/>
      <c r="X191" s="114"/>
      <c r="Y191" s="83" t="s">
        <v>270</v>
      </c>
      <c r="Z191" s="81" t="s">
        <v>289</v>
      </c>
      <c r="AA191" s="81" t="s">
        <v>290</v>
      </c>
      <c r="AB191" s="81" t="s">
        <v>291</v>
      </c>
      <c r="AC191" s="81" t="s">
        <v>293</v>
      </c>
      <c r="AD191" s="81" t="s">
        <v>292</v>
      </c>
      <c r="AE191" s="83" t="s">
        <v>217</v>
      </c>
    </row>
    <row r="192" spans="1:31" ht="54" customHeight="1" x14ac:dyDescent="0.2">
      <c r="A192" s="111"/>
      <c r="B192" s="114"/>
      <c r="C192" s="111"/>
      <c r="D192" s="111"/>
      <c r="E192" s="83" t="s">
        <v>220</v>
      </c>
      <c r="F192" s="81" t="s">
        <v>230</v>
      </c>
      <c r="G192" s="82" t="s">
        <v>149</v>
      </c>
      <c r="H192" s="82" t="s">
        <v>240</v>
      </c>
      <c r="I192" s="82" t="s">
        <v>248</v>
      </c>
      <c r="J192" s="82" t="s">
        <v>254</v>
      </c>
      <c r="K192" s="82" t="s">
        <v>259</v>
      </c>
      <c r="L192" s="80" t="s">
        <v>264</v>
      </c>
      <c r="M192" s="81">
        <v>3</v>
      </c>
      <c r="N192" s="81">
        <v>3</v>
      </c>
      <c r="O192" s="81">
        <v>9</v>
      </c>
      <c r="P192" s="81" t="str">
        <f t="shared" si="110"/>
        <v>Medio (M)</v>
      </c>
      <c r="Q192" s="83">
        <v>25</v>
      </c>
      <c r="R192" s="83">
        <f t="shared" si="111"/>
        <v>225</v>
      </c>
      <c r="S192" s="83" t="str">
        <f t="shared" si="112"/>
        <v>II</v>
      </c>
      <c r="T192" s="83" t="str">
        <f t="shared" si="113"/>
        <v>No Aceptable o Aceptable con control especifico</v>
      </c>
      <c r="U192" s="114"/>
      <c r="V192" s="114"/>
      <c r="W192" s="114"/>
      <c r="X192" s="114"/>
      <c r="Y192" s="83" t="s">
        <v>271</v>
      </c>
      <c r="Z192" s="83" t="s">
        <v>294</v>
      </c>
      <c r="AA192" s="83" t="s">
        <v>295</v>
      </c>
      <c r="AB192" s="83" t="s">
        <v>250</v>
      </c>
      <c r="AC192" s="83" t="s">
        <v>250</v>
      </c>
      <c r="AD192" s="83" t="s">
        <v>296</v>
      </c>
      <c r="AE192" s="83" t="s">
        <v>313</v>
      </c>
    </row>
    <row r="193" spans="1:31" ht="49.5" x14ac:dyDescent="0.2">
      <c r="A193" s="111"/>
      <c r="B193" s="114"/>
      <c r="C193" s="111"/>
      <c r="D193" s="111"/>
      <c r="E193" s="83" t="s">
        <v>220</v>
      </c>
      <c r="F193" s="82" t="s">
        <v>231</v>
      </c>
      <c r="G193" s="82" t="s">
        <v>235</v>
      </c>
      <c r="H193" s="82" t="s">
        <v>241</v>
      </c>
      <c r="I193" s="82" t="s">
        <v>249</v>
      </c>
      <c r="J193" s="82" t="s">
        <v>250</v>
      </c>
      <c r="K193" s="82" t="s">
        <v>260</v>
      </c>
      <c r="L193" s="80" t="s">
        <v>265</v>
      </c>
      <c r="M193" s="81">
        <v>2</v>
      </c>
      <c r="N193" s="81">
        <v>2</v>
      </c>
      <c r="O193" s="81">
        <v>4</v>
      </c>
      <c r="P193" s="81" t="str">
        <f t="shared" si="110"/>
        <v>Bajo (B)</v>
      </c>
      <c r="Q193" s="81">
        <v>10</v>
      </c>
      <c r="R193" s="81">
        <f t="shared" si="111"/>
        <v>40</v>
      </c>
      <c r="S193" s="83" t="str">
        <f t="shared" si="112"/>
        <v>III</v>
      </c>
      <c r="T193" s="81" t="str">
        <f t="shared" si="113"/>
        <v>Mejorable</v>
      </c>
      <c r="U193" s="114"/>
      <c r="V193" s="114"/>
      <c r="W193" s="114"/>
      <c r="X193" s="114"/>
      <c r="Y193" s="81" t="s">
        <v>312</v>
      </c>
      <c r="Z193" s="81" t="s">
        <v>298</v>
      </c>
      <c r="AA193" s="81" t="s">
        <v>299</v>
      </c>
      <c r="AB193" s="83" t="s">
        <v>250</v>
      </c>
      <c r="AC193" s="83" t="s">
        <v>250</v>
      </c>
      <c r="AD193" s="81" t="s">
        <v>300</v>
      </c>
      <c r="AE193" s="83" t="s">
        <v>217</v>
      </c>
    </row>
    <row r="194" spans="1:31" ht="99" x14ac:dyDescent="0.2">
      <c r="A194" s="111"/>
      <c r="B194" s="114"/>
      <c r="C194" s="111"/>
      <c r="D194" s="111"/>
      <c r="E194" s="83" t="s">
        <v>220</v>
      </c>
      <c r="F194" s="81" t="s">
        <v>342</v>
      </c>
      <c r="G194" s="82" t="s">
        <v>149</v>
      </c>
      <c r="H194" s="82" t="s">
        <v>325</v>
      </c>
      <c r="I194" s="82" t="s">
        <v>352</v>
      </c>
      <c r="J194" s="82" t="s">
        <v>327</v>
      </c>
      <c r="K194" s="82" t="s">
        <v>328</v>
      </c>
      <c r="L194" s="80" t="s">
        <v>329</v>
      </c>
      <c r="M194" s="81">
        <v>3</v>
      </c>
      <c r="N194" s="82">
        <v>3</v>
      </c>
      <c r="O194" s="82">
        <f t="shared" ref="O194" si="115">+M194*N194</f>
        <v>9</v>
      </c>
      <c r="P194" s="82" t="str">
        <f t="shared" si="110"/>
        <v>Medio (M)</v>
      </c>
      <c r="Q194" s="81">
        <v>25</v>
      </c>
      <c r="R194" s="81">
        <f t="shared" si="111"/>
        <v>225</v>
      </c>
      <c r="S194" s="83" t="str">
        <f t="shared" si="112"/>
        <v>II</v>
      </c>
      <c r="T194" s="81" t="str">
        <f t="shared" si="113"/>
        <v>No Aceptable o Aceptable con control especifico</v>
      </c>
      <c r="U194" s="114"/>
      <c r="V194" s="114"/>
      <c r="W194" s="114"/>
      <c r="X194" s="114"/>
      <c r="Y194" s="83" t="s">
        <v>330</v>
      </c>
      <c r="Z194" s="83" t="s">
        <v>331</v>
      </c>
      <c r="AA194" s="83" t="s">
        <v>215</v>
      </c>
      <c r="AB194" s="83" t="s">
        <v>216</v>
      </c>
      <c r="AC194" s="83" t="s">
        <v>216</v>
      </c>
      <c r="AD194" s="83" t="s">
        <v>332</v>
      </c>
      <c r="AE194" s="83" t="s">
        <v>333</v>
      </c>
    </row>
    <row r="195" spans="1:31" ht="92.25" customHeight="1" x14ac:dyDescent="0.2">
      <c r="A195" s="111"/>
      <c r="B195" s="114"/>
      <c r="C195" s="111"/>
      <c r="D195" s="111"/>
      <c r="E195" s="83" t="s">
        <v>220</v>
      </c>
      <c r="F195" s="83" t="s">
        <v>227</v>
      </c>
      <c r="G195" s="83" t="s">
        <v>334</v>
      </c>
      <c r="H195" s="83" t="s">
        <v>335</v>
      </c>
      <c r="I195" s="83" t="s">
        <v>249</v>
      </c>
      <c r="J195" s="83" t="s">
        <v>336</v>
      </c>
      <c r="K195" s="83" t="s">
        <v>337</v>
      </c>
      <c r="L195" s="83" t="s">
        <v>338</v>
      </c>
      <c r="M195" s="88">
        <v>3</v>
      </c>
      <c r="N195" s="88">
        <v>3</v>
      </c>
      <c r="O195" s="88">
        <v>9</v>
      </c>
      <c r="P195" s="81" t="str">
        <f t="shared" si="110"/>
        <v>Medio (M)</v>
      </c>
      <c r="Q195" s="83">
        <v>25</v>
      </c>
      <c r="R195" s="83">
        <f t="shared" si="111"/>
        <v>225</v>
      </c>
      <c r="S195" s="83" t="str">
        <f t="shared" si="112"/>
        <v>II</v>
      </c>
      <c r="T195" s="83" t="str">
        <f t="shared" si="113"/>
        <v>No Aceptable o Aceptable con control especifico</v>
      </c>
      <c r="U195" s="114"/>
      <c r="V195" s="114"/>
      <c r="W195" s="114"/>
      <c r="X195" s="114"/>
      <c r="Y195" s="83" t="s">
        <v>272</v>
      </c>
      <c r="Z195" s="89" t="s">
        <v>399</v>
      </c>
      <c r="AA195" s="83" t="s">
        <v>215</v>
      </c>
      <c r="AB195" s="83" t="s">
        <v>216</v>
      </c>
      <c r="AC195" s="83" t="s">
        <v>216</v>
      </c>
      <c r="AD195" s="89" t="s">
        <v>340</v>
      </c>
      <c r="AE195" s="83" t="s">
        <v>341</v>
      </c>
    </row>
    <row r="196" spans="1:31" ht="57.75" x14ac:dyDescent="0.2">
      <c r="A196" s="112"/>
      <c r="B196" s="115"/>
      <c r="C196" s="112"/>
      <c r="D196" s="112"/>
      <c r="E196" s="83" t="s">
        <v>220</v>
      </c>
      <c r="F196" s="83" t="s">
        <v>227</v>
      </c>
      <c r="G196" s="83" t="s">
        <v>392</v>
      </c>
      <c r="H196" s="83" t="s">
        <v>222</v>
      </c>
      <c r="I196" s="83" t="s">
        <v>249</v>
      </c>
      <c r="J196" s="88" t="s">
        <v>393</v>
      </c>
      <c r="K196" s="83" t="s">
        <v>394</v>
      </c>
      <c r="L196" s="83" t="s">
        <v>395</v>
      </c>
      <c r="M196" s="88">
        <v>3</v>
      </c>
      <c r="N196" s="88">
        <v>3</v>
      </c>
      <c r="O196" s="88">
        <v>9</v>
      </c>
      <c r="P196" s="81" t="str">
        <f t="shared" ref="P196:P205" si="116">+IF(O196&gt;=24,"Muy Alto (MA)",IF(O196&gt;=10,"Alto (A)",IF(O196&gt;=6,"Medio (M)",IF(O196&gt;=2,"Bajo (B)"))))</f>
        <v>Medio (M)</v>
      </c>
      <c r="Q196" s="83">
        <v>25</v>
      </c>
      <c r="R196" s="83">
        <f t="shared" ref="R196:R205" si="117">+O196*Q196</f>
        <v>225</v>
      </c>
      <c r="S196" s="83" t="str">
        <f t="shared" ref="S196:S205" si="118">IF(R196&lt;=20,"IV",IF(R196&gt;=600,"I",IF(R196&gt;=150,"II",IF(R196&gt;=40,"III",IF(R196&gt;=20,"IV")*IF(R196&lt;=20,"IV")))))</f>
        <v>II</v>
      </c>
      <c r="T196" s="83" t="str">
        <f t="shared" ref="T196:T205" si="119">+IF(S196="I","No Aceptable",IF(S196="II","No Aceptable o Aceptable con control especifico",IF(S196="III","Mejorable",IF(S196="IV","Aceptable"))))</f>
        <v>No Aceptable o Aceptable con control especifico</v>
      </c>
      <c r="U196" s="115"/>
      <c r="V196" s="115"/>
      <c r="W196" s="115"/>
      <c r="X196" s="115"/>
      <c r="Y196" s="83" t="s">
        <v>272</v>
      </c>
      <c r="Z196" s="83" t="s">
        <v>396</v>
      </c>
      <c r="AA196" s="83" t="s">
        <v>215</v>
      </c>
      <c r="AB196" s="83" t="s">
        <v>216</v>
      </c>
      <c r="AC196" s="83" t="s">
        <v>216</v>
      </c>
      <c r="AD196" s="99" t="s">
        <v>397</v>
      </c>
      <c r="AE196" s="99" t="s">
        <v>398</v>
      </c>
    </row>
    <row r="197" spans="1:31" s="101" customFormat="1" ht="80.25" customHeight="1" x14ac:dyDescent="0.2">
      <c r="A197" s="110" t="s">
        <v>314</v>
      </c>
      <c r="B197" s="113" t="s">
        <v>401</v>
      </c>
      <c r="C197" s="110" t="s">
        <v>405</v>
      </c>
      <c r="D197" s="110" t="s">
        <v>406</v>
      </c>
      <c r="E197" s="83" t="s">
        <v>220</v>
      </c>
      <c r="F197" s="83" t="s">
        <v>304</v>
      </c>
      <c r="G197" s="83" t="s">
        <v>221</v>
      </c>
      <c r="H197" s="81" t="s">
        <v>305</v>
      </c>
      <c r="I197" s="81" t="s">
        <v>306</v>
      </c>
      <c r="J197" s="83" t="s">
        <v>211</v>
      </c>
      <c r="K197" s="83" t="s">
        <v>212</v>
      </c>
      <c r="L197" s="81" t="s">
        <v>307</v>
      </c>
      <c r="M197" s="81">
        <v>2</v>
      </c>
      <c r="N197" s="81">
        <v>2</v>
      </c>
      <c r="O197" s="81">
        <f t="shared" ref="O197:O198" si="120">+M197*N197</f>
        <v>4</v>
      </c>
      <c r="P197" s="81" t="str">
        <f t="shared" si="116"/>
        <v>Bajo (B)</v>
      </c>
      <c r="Q197" s="81">
        <v>10</v>
      </c>
      <c r="R197" s="81">
        <f t="shared" si="117"/>
        <v>40</v>
      </c>
      <c r="S197" s="81" t="str">
        <f t="shared" si="118"/>
        <v>III</v>
      </c>
      <c r="T197" s="81" t="str">
        <f t="shared" si="119"/>
        <v>Mejorable</v>
      </c>
      <c r="U197" s="113">
        <v>1</v>
      </c>
      <c r="V197" s="113">
        <v>0</v>
      </c>
      <c r="W197" s="113">
        <v>0</v>
      </c>
      <c r="X197" s="113">
        <v>1</v>
      </c>
      <c r="Y197" s="81" t="s">
        <v>308</v>
      </c>
      <c r="Z197" s="81" t="s">
        <v>223</v>
      </c>
      <c r="AA197" s="83" t="s">
        <v>215</v>
      </c>
      <c r="AB197" s="83" t="s">
        <v>216</v>
      </c>
      <c r="AC197" s="83" t="s">
        <v>309</v>
      </c>
      <c r="AD197" s="83" t="s">
        <v>310</v>
      </c>
      <c r="AE197" s="83" t="s">
        <v>217</v>
      </c>
    </row>
    <row r="198" spans="1:31" ht="49.5" x14ac:dyDescent="0.2">
      <c r="A198" s="111"/>
      <c r="B198" s="114"/>
      <c r="C198" s="111"/>
      <c r="D198" s="111"/>
      <c r="E198" s="83" t="s">
        <v>220</v>
      </c>
      <c r="F198" s="83" t="s">
        <v>311</v>
      </c>
      <c r="G198" s="83" t="s">
        <v>152</v>
      </c>
      <c r="H198" s="82" t="s">
        <v>236</v>
      </c>
      <c r="I198" s="81" t="s">
        <v>244</v>
      </c>
      <c r="J198" s="81" t="s">
        <v>251</v>
      </c>
      <c r="K198" s="83" t="s">
        <v>256</v>
      </c>
      <c r="L198" s="80" t="s">
        <v>261</v>
      </c>
      <c r="M198" s="83">
        <v>3</v>
      </c>
      <c r="N198" s="83">
        <v>3</v>
      </c>
      <c r="O198" s="83">
        <f t="shared" si="120"/>
        <v>9</v>
      </c>
      <c r="P198" s="83" t="str">
        <f t="shared" si="116"/>
        <v>Medio (M)</v>
      </c>
      <c r="Q198" s="83">
        <v>25</v>
      </c>
      <c r="R198" s="83">
        <f t="shared" si="117"/>
        <v>225</v>
      </c>
      <c r="S198" s="83" t="str">
        <f t="shared" si="118"/>
        <v>II</v>
      </c>
      <c r="T198" s="83" t="str">
        <f t="shared" si="119"/>
        <v>No Aceptable o Aceptable con control especifico</v>
      </c>
      <c r="U198" s="114"/>
      <c r="V198" s="114"/>
      <c r="W198" s="114"/>
      <c r="X198" s="114"/>
      <c r="Y198" s="81" t="s">
        <v>269</v>
      </c>
      <c r="Z198" s="81" t="s">
        <v>277</v>
      </c>
      <c r="AA198" s="83" t="s">
        <v>215</v>
      </c>
      <c r="AB198" s="83" t="s">
        <v>216</v>
      </c>
      <c r="AC198" s="83" t="s">
        <v>216</v>
      </c>
      <c r="AD198" s="81" t="s">
        <v>280</v>
      </c>
      <c r="AE198" s="83" t="s">
        <v>217</v>
      </c>
    </row>
    <row r="199" spans="1:31" ht="94.5" customHeight="1" x14ac:dyDescent="0.2">
      <c r="A199" s="111"/>
      <c r="B199" s="114"/>
      <c r="C199" s="111"/>
      <c r="D199" s="111"/>
      <c r="E199" s="83" t="s">
        <v>278</v>
      </c>
      <c r="F199" s="83" t="s">
        <v>227</v>
      </c>
      <c r="G199" s="83" t="s">
        <v>233</v>
      </c>
      <c r="H199" s="83" t="s">
        <v>237</v>
      </c>
      <c r="I199" s="83" t="s">
        <v>245</v>
      </c>
      <c r="J199" s="83" t="s">
        <v>250</v>
      </c>
      <c r="K199" s="83" t="s">
        <v>215</v>
      </c>
      <c r="L199" s="82" t="s">
        <v>266</v>
      </c>
      <c r="M199" s="83">
        <v>3</v>
      </c>
      <c r="N199" s="83">
        <v>3</v>
      </c>
      <c r="O199" s="83">
        <v>9</v>
      </c>
      <c r="P199" s="83" t="str">
        <f t="shared" si="116"/>
        <v>Medio (M)</v>
      </c>
      <c r="Q199" s="83">
        <v>25</v>
      </c>
      <c r="R199" s="83">
        <f t="shared" si="117"/>
        <v>225</v>
      </c>
      <c r="S199" s="83" t="str">
        <f t="shared" si="118"/>
        <v>II</v>
      </c>
      <c r="T199" s="83" t="str">
        <f t="shared" si="119"/>
        <v>No Aceptable o Aceptable con control especifico</v>
      </c>
      <c r="U199" s="114"/>
      <c r="V199" s="114"/>
      <c r="W199" s="114"/>
      <c r="X199" s="114"/>
      <c r="Y199" s="83" t="s">
        <v>272</v>
      </c>
      <c r="Z199" s="83" t="s">
        <v>281</v>
      </c>
      <c r="AA199" s="83" t="s">
        <v>215</v>
      </c>
      <c r="AB199" s="83" t="s">
        <v>216</v>
      </c>
      <c r="AC199" s="83" t="s">
        <v>216</v>
      </c>
      <c r="AD199" s="83" t="s">
        <v>282</v>
      </c>
      <c r="AE199" s="83" t="s">
        <v>217</v>
      </c>
    </row>
    <row r="200" spans="1:31" ht="108" customHeight="1" x14ac:dyDescent="0.2">
      <c r="A200" s="111"/>
      <c r="B200" s="114"/>
      <c r="C200" s="111"/>
      <c r="D200" s="111"/>
      <c r="E200" s="83" t="s">
        <v>220</v>
      </c>
      <c r="F200" s="82" t="s">
        <v>228</v>
      </c>
      <c r="G200" s="82" t="s">
        <v>221</v>
      </c>
      <c r="H200" s="82" t="s">
        <v>238</v>
      </c>
      <c r="I200" s="81" t="s">
        <v>246</v>
      </c>
      <c r="J200" s="81" t="s">
        <v>252</v>
      </c>
      <c r="K200" s="81" t="s">
        <v>257</v>
      </c>
      <c r="L200" s="80" t="s">
        <v>262</v>
      </c>
      <c r="M200" s="81">
        <v>2</v>
      </c>
      <c r="N200" s="81">
        <v>2</v>
      </c>
      <c r="O200" s="81">
        <v>4</v>
      </c>
      <c r="P200" s="81" t="str">
        <f t="shared" si="116"/>
        <v>Bajo (B)</v>
      </c>
      <c r="Q200" s="81">
        <v>10</v>
      </c>
      <c r="R200" s="81">
        <f t="shared" si="117"/>
        <v>40</v>
      </c>
      <c r="S200" s="83" t="str">
        <f t="shared" si="118"/>
        <v>III</v>
      </c>
      <c r="T200" s="81" t="str">
        <f t="shared" si="119"/>
        <v>Mejorable</v>
      </c>
      <c r="U200" s="114"/>
      <c r="V200" s="114"/>
      <c r="W200" s="114"/>
      <c r="X200" s="114"/>
      <c r="Y200" s="81" t="s">
        <v>273</v>
      </c>
      <c r="Z200" s="81" t="s">
        <v>283</v>
      </c>
      <c r="AA200" s="81" t="s">
        <v>285</v>
      </c>
      <c r="AB200" s="81" t="s">
        <v>284</v>
      </c>
      <c r="AC200" s="81" t="s">
        <v>287</v>
      </c>
      <c r="AD200" s="81" t="s">
        <v>286</v>
      </c>
      <c r="AE200" s="83" t="s">
        <v>288</v>
      </c>
    </row>
    <row r="201" spans="1:31" ht="60" customHeight="1" x14ac:dyDescent="0.2">
      <c r="A201" s="111"/>
      <c r="B201" s="114"/>
      <c r="C201" s="111"/>
      <c r="D201" s="111"/>
      <c r="E201" s="83" t="s">
        <v>220</v>
      </c>
      <c r="F201" s="82" t="s">
        <v>229</v>
      </c>
      <c r="G201" s="82" t="s">
        <v>234</v>
      </c>
      <c r="H201" s="82" t="s">
        <v>239</v>
      </c>
      <c r="I201" s="82" t="s">
        <v>247</v>
      </c>
      <c r="J201" s="82" t="s">
        <v>253</v>
      </c>
      <c r="K201" s="82" t="s">
        <v>258</v>
      </c>
      <c r="L201" s="80" t="s">
        <v>263</v>
      </c>
      <c r="M201" s="81">
        <v>3</v>
      </c>
      <c r="N201" s="81">
        <v>3</v>
      </c>
      <c r="O201" s="81">
        <v>9</v>
      </c>
      <c r="P201" s="83" t="str">
        <f t="shared" si="116"/>
        <v>Medio (M)</v>
      </c>
      <c r="Q201" s="83">
        <v>25</v>
      </c>
      <c r="R201" s="83">
        <f t="shared" si="117"/>
        <v>225</v>
      </c>
      <c r="S201" s="83" t="str">
        <f t="shared" si="118"/>
        <v>II</v>
      </c>
      <c r="T201" s="83" t="str">
        <f t="shared" si="119"/>
        <v>No Aceptable o Aceptable con control especifico</v>
      </c>
      <c r="U201" s="114"/>
      <c r="V201" s="114"/>
      <c r="W201" s="114"/>
      <c r="X201" s="114"/>
      <c r="Y201" s="83" t="s">
        <v>270</v>
      </c>
      <c r="Z201" s="81" t="s">
        <v>289</v>
      </c>
      <c r="AA201" s="81" t="s">
        <v>290</v>
      </c>
      <c r="AB201" s="81" t="s">
        <v>291</v>
      </c>
      <c r="AC201" s="81" t="s">
        <v>293</v>
      </c>
      <c r="AD201" s="81" t="s">
        <v>292</v>
      </c>
      <c r="AE201" s="83" t="s">
        <v>217</v>
      </c>
    </row>
    <row r="202" spans="1:31" ht="53.25" customHeight="1" x14ac:dyDescent="0.2">
      <c r="A202" s="111"/>
      <c r="B202" s="114"/>
      <c r="C202" s="111"/>
      <c r="D202" s="111"/>
      <c r="E202" s="83" t="s">
        <v>220</v>
      </c>
      <c r="F202" s="81" t="s">
        <v>230</v>
      </c>
      <c r="G202" s="82" t="s">
        <v>149</v>
      </c>
      <c r="H202" s="82" t="s">
        <v>240</v>
      </c>
      <c r="I202" s="82" t="s">
        <v>248</v>
      </c>
      <c r="J202" s="82" t="s">
        <v>254</v>
      </c>
      <c r="K202" s="82" t="s">
        <v>259</v>
      </c>
      <c r="L202" s="80" t="s">
        <v>264</v>
      </c>
      <c r="M202" s="81">
        <v>3</v>
      </c>
      <c r="N202" s="81">
        <v>3</v>
      </c>
      <c r="O202" s="81">
        <v>9</v>
      </c>
      <c r="P202" s="81" t="str">
        <f t="shared" si="116"/>
        <v>Medio (M)</v>
      </c>
      <c r="Q202" s="83">
        <v>25</v>
      </c>
      <c r="R202" s="83">
        <f t="shared" si="117"/>
        <v>225</v>
      </c>
      <c r="S202" s="83" t="str">
        <f t="shared" si="118"/>
        <v>II</v>
      </c>
      <c r="T202" s="83" t="str">
        <f t="shared" si="119"/>
        <v>No Aceptable o Aceptable con control especifico</v>
      </c>
      <c r="U202" s="114"/>
      <c r="V202" s="114"/>
      <c r="W202" s="114"/>
      <c r="X202" s="114"/>
      <c r="Y202" s="83" t="s">
        <v>271</v>
      </c>
      <c r="Z202" s="83" t="s">
        <v>294</v>
      </c>
      <c r="AA202" s="83" t="s">
        <v>295</v>
      </c>
      <c r="AB202" s="83" t="s">
        <v>250</v>
      </c>
      <c r="AC202" s="83" t="s">
        <v>250</v>
      </c>
      <c r="AD202" s="83" t="s">
        <v>296</v>
      </c>
      <c r="AE202" s="83" t="s">
        <v>313</v>
      </c>
    </row>
    <row r="203" spans="1:31" ht="49.5" x14ac:dyDescent="0.2">
      <c r="A203" s="111"/>
      <c r="B203" s="114"/>
      <c r="C203" s="111"/>
      <c r="D203" s="111"/>
      <c r="E203" s="83" t="s">
        <v>220</v>
      </c>
      <c r="F203" s="82" t="s">
        <v>231</v>
      </c>
      <c r="G203" s="82" t="s">
        <v>235</v>
      </c>
      <c r="H203" s="82" t="s">
        <v>241</v>
      </c>
      <c r="I203" s="82" t="s">
        <v>249</v>
      </c>
      <c r="J203" s="82" t="s">
        <v>250</v>
      </c>
      <c r="K203" s="82" t="s">
        <v>260</v>
      </c>
      <c r="L203" s="80" t="s">
        <v>265</v>
      </c>
      <c r="M203" s="81">
        <v>2</v>
      </c>
      <c r="N203" s="81">
        <v>2</v>
      </c>
      <c r="O203" s="81">
        <v>4</v>
      </c>
      <c r="P203" s="81" t="str">
        <f t="shared" si="116"/>
        <v>Bajo (B)</v>
      </c>
      <c r="Q203" s="81">
        <v>10</v>
      </c>
      <c r="R203" s="81">
        <f t="shared" si="117"/>
        <v>40</v>
      </c>
      <c r="S203" s="83" t="str">
        <f t="shared" si="118"/>
        <v>III</v>
      </c>
      <c r="T203" s="81" t="str">
        <f t="shared" si="119"/>
        <v>Mejorable</v>
      </c>
      <c r="U203" s="114"/>
      <c r="V203" s="114"/>
      <c r="W203" s="114"/>
      <c r="X203" s="114"/>
      <c r="Y203" s="81" t="s">
        <v>312</v>
      </c>
      <c r="Z203" s="81" t="s">
        <v>298</v>
      </c>
      <c r="AA203" s="81" t="s">
        <v>299</v>
      </c>
      <c r="AB203" s="83" t="s">
        <v>250</v>
      </c>
      <c r="AC203" s="83" t="s">
        <v>250</v>
      </c>
      <c r="AD203" s="81" t="s">
        <v>300</v>
      </c>
      <c r="AE203" s="83" t="s">
        <v>217</v>
      </c>
    </row>
    <row r="204" spans="1:31" ht="99" x14ac:dyDescent="0.2">
      <c r="A204" s="111"/>
      <c r="B204" s="114"/>
      <c r="C204" s="111"/>
      <c r="D204" s="111"/>
      <c r="E204" s="83" t="s">
        <v>220</v>
      </c>
      <c r="F204" s="81" t="s">
        <v>342</v>
      </c>
      <c r="G204" s="82" t="s">
        <v>149</v>
      </c>
      <c r="H204" s="82" t="s">
        <v>325</v>
      </c>
      <c r="I204" s="82" t="s">
        <v>352</v>
      </c>
      <c r="J204" s="82" t="s">
        <v>327</v>
      </c>
      <c r="K204" s="82" t="s">
        <v>328</v>
      </c>
      <c r="L204" s="80" t="s">
        <v>329</v>
      </c>
      <c r="M204" s="81">
        <v>3</v>
      </c>
      <c r="N204" s="82">
        <v>3</v>
      </c>
      <c r="O204" s="82">
        <f t="shared" ref="O204" si="121">+M204*N204</f>
        <v>9</v>
      </c>
      <c r="P204" s="82" t="str">
        <f t="shared" si="116"/>
        <v>Medio (M)</v>
      </c>
      <c r="Q204" s="81">
        <v>25</v>
      </c>
      <c r="R204" s="81">
        <f t="shared" si="117"/>
        <v>225</v>
      </c>
      <c r="S204" s="83" t="str">
        <f t="shared" si="118"/>
        <v>II</v>
      </c>
      <c r="T204" s="81" t="str">
        <f t="shared" si="119"/>
        <v>No Aceptable o Aceptable con control especifico</v>
      </c>
      <c r="U204" s="114"/>
      <c r="V204" s="114"/>
      <c r="W204" s="114"/>
      <c r="X204" s="114"/>
      <c r="Y204" s="83" t="s">
        <v>330</v>
      </c>
      <c r="Z204" s="83" t="s">
        <v>331</v>
      </c>
      <c r="AA204" s="83" t="s">
        <v>215</v>
      </c>
      <c r="AB204" s="83" t="s">
        <v>216</v>
      </c>
      <c r="AC204" s="83" t="s">
        <v>216</v>
      </c>
      <c r="AD204" s="83" t="s">
        <v>332</v>
      </c>
      <c r="AE204" s="83" t="s">
        <v>333</v>
      </c>
    </row>
    <row r="205" spans="1:31" ht="79.5" customHeight="1" x14ac:dyDescent="0.2">
      <c r="A205" s="111"/>
      <c r="B205" s="114"/>
      <c r="C205" s="111"/>
      <c r="D205" s="111"/>
      <c r="E205" s="83" t="s">
        <v>220</v>
      </c>
      <c r="F205" s="83" t="s">
        <v>227</v>
      </c>
      <c r="G205" s="83" t="s">
        <v>334</v>
      </c>
      <c r="H205" s="83" t="s">
        <v>335</v>
      </c>
      <c r="I205" s="83" t="s">
        <v>249</v>
      </c>
      <c r="J205" s="83" t="s">
        <v>336</v>
      </c>
      <c r="K205" s="83" t="s">
        <v>337</v>
      </c>
      <c r="L205" s="83" t="s">
        <v>338</v>
      </c>
      <c r="M205" s="88">
        <v>3</v>
      </c>
      <c r="N205" s="88">
        <v>3</v>
      </c>
      <c r="O205" s="88">
        <v>9</v>
      </c>
      <c r="P205" s="81" t="str">
        <f t="shared" si="116"/>
        <v>Medio (M)</v>
      </c>
      <c r="Q205" s="83">
        <v>25</v>
      </c>
      <c r="R205" s="83">
        <f t="shared" si="117"/>
        <v>225</v>
      </c>
      <c r="S205" s="83" t="str">
        <f t="shared" si="118"/>
        <v>II</v>
      </c>
      <c r="T205" s="83" t="str">
        <f t="shared" si="119"/>
        <v>No Aceptable o Aceptable con control especifico</v>
      </c>
      <c r="U205" s="114"/>
      <c r="V205" s="114"/>
      <c r="W205" s="114"/>
      <c r="X205" s="114"/>
      <c r="Y205" s="83" t="s">
        <v>272</v>
      </c>
      <c r="Z205" s="89" t="s">
        <v>399</v>
      </c>
      <c r="AA205" s="83" t="s">
        <v>215</v>
      </c>
      <c r="AB205" s="83" t="s">
        <v>216</v>
      </c>
      <c r="AC205" s="83" t="s">
        <v>216</v>
      </c>
      <c r="AD205" s="89" t="s">
        <v>340</v>
      </c>
      <c r="AE205" s="83" t="s">
        <v>341</v>
      </c>
    </row>
    <row r="206" spans="1:31" ht="57.75" x14ac:dyDescent="0.2">
      <c r="A206" s="112"/>
      <c r="B206" s="115"/>
      <c r="C206" s="112"/>
      <c r="D206" s="112"/>
      <c r="E206" s="83" t="s">
        <v>220</v>
      </c>
      <c r="F206" s="83" t="s">
        <v>227</v>
      </c>
      <c r="G206" s="83" t="s">
        <v>392</v>
      </c>
      <c r="H206" s="83" t="s">
        <v>222</v>
      </c>
      <c r="I206" s="83" t="s">
        <v>249</v>
      </c>
      <c r="J206" s="88" t="s">
        <v>393</v>
      </c>
      <c r="K206" s="83" t="s">
        <v>394</v>
      </c>
      <c r="L206" s="83" t="s">
        <v>395</v>
      </c>
      <c r="M206" s="88">
        <v>3</v>
      </c>
      <c r="N206" s="88">
        <v>3</v>
      </c>
      <c r="O206" s="88">
        <v>9</v>
      </c>
      <c r="P206" s="81" t="str">
        <f t="shared" ref="P206:P215" si="122">+IF(O206&gt;=24,"Muy Alto (MA)",IF(O206&gt;=10,"Alto (A)",IF(O206&gt;=6,"Medio (M)",IF(O206&gt;=2,"Bajo (B)"))))</f>
        <v>Medio (M)</v>
      </c>
      <c r="Q206" s="83">
        <v>25</v>
      </c>
      <c r="R206" s="83">
        <f t="shared" ref="R206:R215" si="123">+O206*Q206</f>
        <v>225</v>
      </c>
      <c r="S206" s="83" t="str">
        <f t="shared" ref="S206:S215" si="124">IF(R206&lt;=20,"IV",IF(R206&gt;=600,"I",IF(R206&gt;=150,"II",IF(R206&gt;=40,"III",IF(R206&gt;=20,"IV")*IF(R206&lt;=20,"IV")))))</f>
        <v>II</v>
      </c>
      <c r="T206" s="83" t="str">
        <f t="shared" ref="T206:T215" si="125">+IF(S206="I","No Aceptable",IF(S206="II","No Aceptable o Aceptable con control especifico",IF(S206="III","Mejorable",IF(S206="IV","Aceptable"))))</f>
        <v>No Aceptable o Aceptable con control especifico</v>
      </c>
      <c r="U206" s="115"/>
      <c r="V206" s="115"/>
      <c r="W206" s="115"/>
      <c r="X206" s="115"/>
      <c r="Y206" s="83" t="s">
        <v>272</v>
      </c>
      <c r="Z206" s="83" t="s">
        <v>396</v>
      </c>
      <c r="AA206" s="83" t="s">
        <v>215</v>
      </c>
      <c r="AB206" s="83" t="s">
        <v>216</v>
      </c>
      <c r="AC206" s="83" t="s">
        <v>216</v>
      </c>
      <c r="AD206" s="99" t="s">
        <v>397</v>
      </c>
      <c r="AE206" s="99" t="s">
        <v>398</v>
      </c>
    </row>
    <row r="207" spans="1:31" ht="75" customHeight="1" x14ac:dyDescent="0.2">
      <c r="A207" s="110" t="s">
        <v>314</v>
      </c>
      <c r="B207" s="113" t="s">
        <v>401</v>
      </c>
      <c r="C207" s="110" t="s">
        <v>407</v>
      </c>
      <c r="D207" s="110" t="s">
        <v>408</v>
      </c>
      <c r="E207" s="83" t="s">
        <v>220</v>
      </c>
      <c r="F207" s="83" t="s">
        <v>304</v>
      </c>
      <c r="G207" s="83" t="s">
        <v>221</v>
      </c>
      <c r="H207" s="81" t="s">
        <v>305</v>
      </c>
      <c r="I207" s="81" t="s">
        <v>306</v>
      </c>
      <c r="J207" s="83" t="s">
        <v>211</v>
      </c>
      <c r="K207" s="83" t="s">
        <v>212</v>
      </c>
      <c r="L207" s="81" t="s">
        <v>307</v>
      </c>
      <c r="M207" s="81">
        <v>2</v>
      </c>
      <c r="N207" s="81">
        <v>2</v>
      </c>
      <c r="O207" s="81">
        <f t="shared" ref="O207:O208" si="126">+M207*N207</f>
        <v>4</v>
      </c>
      <c r="P207" s="81" t="str">
        <f t="shared" si="122"/>
        <v>Bajo (B)</v>
      </c>
      <c r="Q207" s="81">
        <v>10</v>
      </c>
      <c r="R207" s="81">
        <f t="shared" si="123"/>
        <v>40</v>
      </c>
      <c r="S207" s="81" t="str">
        <f t="shared" si="124"/>
        <v>III</v>
      </c>
      <c r="T207" s="81" t="str">
        <f t="shared" si="125"/>
        <v>Mejorable</v>
      </c>
      <c r="U207" s="113">
        <v>2</v>
      </c>
      <c r="V207" s="113">
        <v>0</v>
      </c>
      <c r="W207" s="113">
        <v>0</v>
      </c>
      <c r="X207" s="113">
        <v>2</v>
      </c>
      <c r="Y207" s="81" t="s">
        <v>308</v>
      </c>
      <c r="Z207" s="81" t="s">
        <v>223</v>
      </c>
      <c r="AA207" s="83" t="s">
        <v>215</v>
      </c>
      <c r="AB207" s="83" t="s">
        <v>216</v>
      </c>
      <c r="AC207" s="83" t="s">
        <v>309</v>
      </c>
      <c r="AD207" s="83" t="s">
        <v>310</v>
      </c>
      <c r="AE207" s="83" t="s">
        <v>217</v>
      </c>
    </row>
    <row r="208" spans="1:31" ht="49.5" x14ac:dyDescent="0.2">
      <c r="A208" s="111"/>
      <c r="B208" s="114"/>
      <c r="C208" s="111"/>
      <c r="D208" s="111"/>
      <c r="E208" s="83" t="s">
        <v>220</v>
      </c>
      <c r="F208" s="83" t="s">
        <v>311</v>
      </c>
      <c r="G208" s="83" t="s">
        <v>152</v>
      </c>
      <c r="H208" s="82" t="s">
        <v>236</v>
      </c>
      <c r="I208" s="81" t="s">
        <v>244</v>
      </c>
      <c r="J208" s="81" t="s">
        <v>251</v>
      </c>
      <c r="K208" s="83" t="s">
        <v>256</v>
      </c>
      <c r="L208" s="80" t="s">
        <v>261</v>
      </c>
      <c r="M208" s="83">
        <v>3</v>
      </c>
      <c r="N208" s="83">
        <v>3</v>
      </c>
      <c r="O208" s="83">
        <f t="shared" si="126"/>
        <v>9</v>
      </c>
      <c r="P208" s="83" t="str">
        <f t="shared" si="122"/>
        <v>Medio (M)</v>
      </c>
      <c r="Q208" s="83">
        <v>25</v>
      </c>
      <c r="R208" s="83">
        <f t="shared" si="123"/>
        <v>225</v>
      </c>
      <c r="S208" s="83" t="str">
        <f t="shared" si="124"/>
        <v>II</v>
      </c>
      <c r="T208" s="83" t="str">
        <f t="shared" si="125"/>
        <v>No Aceptable o Aceptable con control especifico</v>
      </c>
      <c r="U208" s="114"/>
      <c r="V208" s="114"/>
      <c r="W208" s="114"/>
      <c r="X208" s="114"/>
      <c r="Y208" s="81" t="s">
        <v>269</v>
      </c>
      <c r="Z208" s="81" t="s">
        <v>277</v>
      </c>
      <c r="AA208" s="83" t="s">
        <v>215</v>
      </c>
      <c r="AB208" s="83" t="s">
        <v>216</v>
      </c>
      <c r="AC208" s="83" t="s">
        <v>216</v>
      </c>
      <c r="AD208" s="81" t="s">
        <v>280</v>
      </c>
      <c r="AE208" s="83" t="s">
        <v>217</v>
      </c>
    </row>
    <row r="209" spans="1:31" ht="113.25" customHeight="1" x14ac:dyDescent="0.2">
      <c r="A209" s="111"/>
      <c r="B209" s="114"/>
      <c r="C209" s="111"/>
      <c r="D209" s="111"/>
      <c r="E209" s="83" t="s">
        <v>278</v>
      </c>
      <c r="F209" s="83" t="s">
        <v>227</v>
      </c>
      <c r="G209" s="83" t="s">
        <v>233</v>
      </c>
      <c r="H209" s="83" t="s">
        <v>237</v>
      </c>
      <c r="I209" s="83" t="s">
        <v>245</v>
      </c>
      <c r="J209" s="83" t="s">
        <v>250</v>
      </c>
      <c r="K209" s="83" t="s">
        <v>215</v>
      </c>
      <c r="L209" s="82" t="s">
        <v>266</v>
      </c>
      <c r="M209" s="83">
        <v>3</v>
      </c>
      <c r="N209" s="83">
        <v>3</v>
      </c>
      <c r="O209" s="83">
        <v>9</v>
      </c>
      <c r="P209" s="83" t="str">
        <f t="shared" si="122"/>
        <v>Medio (M)</v>
      </c>
      <c r="Q209" s="83">
        <v>25</v>
      </c>
      <c r="R209" s="83">
        <f t="shared" si="123"/>
        <v>225</v>
      </c>
      <c r="S209" s="83" t="str">
        <f t="shared" si="124"/>
        <v>II</v>
      </c>
      <c r="T209" s="83" t="str">
        <f t="shared" si="125"/>
        <v>No Aceptable o Aceptable con control especifico</v>
      </c>
      <c r="U209" s="114"/>
      <c r="V209" s="114"/>
      <c r="W209" s="114"/>
      <c r="X209" s="114"/>
      <c r="Y209" s="83" t="s">
        <v>272</v>
      </c>
      <c r="Z209" s="83" t="s">
        <v>281</v>
      </c>
      <c r="AA209" s="83" t="s">
        <v>215</v>
      </c>
      <c r="AB209" s="83" t="s">
        <v>216</v>
      </c>
      <c r="AC209" s="83" t="s">
        <v>216</v>
      </c>
      <c r="AD209" s="83" t="s">
        <v>282</v>
      </c>
      <c r="AE209" s="83" t="s">
        <v>217</v>
      </c>
    </row>
    <row r="210" spans="1:31" ht="70.5" customHeight="1" x14ac:dyDescent="0.2">
      <c r="A210" s="111"/>
      <c r="B210" s="114"/>
      <c r="C210" s="111"/>
      <c r="D210" s="111"/>
      <c r="E210" s="83" t="s">
        <v>220</v>
      </c>
      <c r="F210" s="82" t="s">
        <v>228</v>
      </c>
      <c r="G210" s="82" t="s">
        <v>221</v>
      </c>
      <c r="H210" s="82" t="s">
        <v>238</v>
      </c>
      <c r="I210" s="81" t="s">
        <v>246</v>
      </c>
      <c r="J210" s="81" t="s">
        <v>252</v>
      </c>
      <c r="K210" s="81" t="s">
        <v>257</v>
      </c>
      <c r="L210" s="80" t="s">
        <v>262</v>
      </c>
      <c r="M210" s="81">
        <v>2</v>
      </c>
      <c r="N210" s="81">
        <v>2</v>
      </c>
      <c r="O210" s="81">
        <v>4</v>
      </c>
      <c r="P210" s="81" t="str">
        <f t="shared" si="122"/>
        <v>Bajo (B)</v>
      </c>
      <c r="Q210" s="81">
        <v>10</v>
      </c>
      <c r="R210" s="81">
        <f t="shared" si="123"/>
        <v>40</v>
      </c>
      <c r="S210" s="83" t="str">
        <f t="shared" si="124"/>
        <v>III</v>
      </c>
      <c r="T210" s="81" t="str">
        <f t="shared" si="125"/>
        <v>Mejorable</v>
      </c>
      <c r="U210" s="114"/>
      <c r="V210" s="114"/>
      <c r="W210" s="114"/>
      <c r="X210" s="114"/>
      <c r="Y210" s="81" t="s">
        <v>273</v>
      </c>
      <c r="Z210" s="81" t="s">
        <v>283</v>
      </c>
      <c r="AA210" s="81" t="s">
        <v>285</v>
      </c>
      <c r="AB210" s="81" t="s">
        <v>284</v>
      </c>
      <c r="AC210" s="81" t="s">
        <v>287</v>
      </c>
      <c r="AD210" s="81" t="s">
        <v>286</v>
      </c>
      <c r="AE210" s="83" t="s">
        <v>288</v>
      </c>
    </row>
    <row r="211" spans="1:31" ht="78" customHeight="1" x14ac:dyDescent="0.2">
      <c r="A211" s="111"/>
      <c r="B211" s="114"/>
      <c r="C211" s="111"/>
      <c r="D211" s="111"/>
      <c r="E211" s="83" t="s">
        <v>220</v>
      </c>
      <c r="F211" s="82" t="s">
        <v>229</v>
      </c>
      <c r="G211" s="82" t="s">
        <v>234</v>
      </c>
      <c r="H211" s="82" t="s">
        <v>239</v>
      </c>
      <c r="I211" s="82" t="s">
        <v>247</v>
      </c>
      <c r="J211" s="82" t="s">
        <v>253</v>
      </c>
      <c r="K211" s="82" t="s">
        <v>258</v>
      </c>
      <c r="L211" s="80" t="s">
        <v>263</v>
      </c>
      <c r="M211" s="81">
        <v>3</v>
      </c>
      <c r="N211" s="81">
        <v>3</v>
      </c>
      <c r="O211" s="81">
        <v>9</v>
      </c>
      <c r="P211" s="83" t="str">
        <f t="shared" si="122"/>
        <v>Medio (M)</v>
      </c>
      <c r="Q211" s="83">
        <v>25</v>
      </c>
      <c r="R211" s="83">
        <f t="shared" si="123"/>
        <v>225</v>
      </c>
      <c r="S211" s="83" t="str">
        <f t="shared" si="124"/>
        <v>II</v>
      </c>
      <c r="T211" s="83" t="str">
        <f t="shared" si="125"/>
        <v>No Aceptable o Aceptable con control especifico</v>
      </c>
      <c r="U211" s="114"/>
      <c r="V211" s="114"/>
      <c r="W211" s="114"/>
      <c r="X211" s="114"/>
      <c r="Y211" s="83" t="s">
        <v>270</v>
      </c>
      <c r="Z211" s="81" t="s">
        <v>289</v>
      </c>
      <c r="AA211" s="81" t="s">
        <v>290</v>
      </c>
      <c r="AB211" s="81" t="s">
        <v>291</v>
      </c>
      <c r="AC211" s="81" t="s">
        <v>293</v>
      </c>
      <c r="AD211" s="81" t="s">
        <v>292</v>
      </c>
      <c r="AE211" s="83" t="s">
        <v>217</v>
      </c>
    </row>
    <row r="212" spans="1:31" ht="115.5" x14ac:dyDescent="0.2">
      <c r="A212" s="111"/>
      <c r="B212" s="114"/>
      <c r="C212" s="111"/>
      <c r="D212" s="111"/>
      <c r="E212" s="83" t="s">
        <v>220</v>
      </c>
      <c r="F212" s="81" t="s">
        <v>230</v>
      </c>
      <c r="G212" s="82" t="s">
        <v>149</v>
      </c>
      <c r="H212" s="82" t="s">
        <v>240</v>
      </c>
      <c r="I212" s="82" t="s">
        <v>248</v>
      </c>
      <c r="J212" s="82" t="s">
        <v>254</v>
      </c>
      <c r="K212" s="82" t="s">
        <v>259</v>
      </c>
      <c r="L212" s="80" t="s">
        <v>264</v>
      </c>
      <c r="M212" s="81">
        <v>3</v>
      </c>
      <c r="N212" s="81">
        <v>3</v>
      </c>
      <c r="O212" s="81">
        <v>9</v>
      </c>
      <c r="P212" s="81" t="str">
        <f t="shared" si="122"/>
        <v>Medio (M)</v>
      </c>
      <c r="Q212" s="83">
        <v>25</v>
      </c>
      <c r="R212" s="83">
        <f t="shared" si="123"/>
        <v>225</v>
      </c>
      <c r="S212" s="83" t="str">
        <f t="shared" si="124"/>
        <v>II</v>
      </c>
      <c r="T212" s="83" t="str">
        <f t="shared" si="125"/>
        <v>No Aceptable o Aceptable con control especifico</v>
      </c>
      <c r="U212" s="114"/>
      <c r="V212" s="114"/>
      <c r="W212" s="114"/>
      <c r="X212" s="114"/>
      <c r="Y212" s="83" t="s">
        <v>271</v>
      </c>
      <c r="Z212" s="83" t="s">
        <v>294</v>
      </c>
      <c r="AA212" s="83" t="s">
        <v>295</v>
      </c>
      <c r="AB212" s="83" t="s">
        <v>250</v>
      </c>
      <c r="AC212" s="83" t="s">
        <v>250</v>
      </c>
      <c r="AD212" s="83" t="s">
        <v>296</v>
      </c>
      <c r="AE212" s="83" t="s">
        <v>313</v>
      </c>
    </row>
    <row r="213" spans="1:31" ht="49.5" x14ac:dyDescent="0.2">
      <c r="A213" s="111"/>
      <c r="B213" s="114"/>
      <c r="C213" s="111"/>
      <c r="D213" s="111"/>
      <c r="E213" s="83" t="s">
        <v>220</v>
      </c>
      <c r="F213" s="82" t="s">
        <v>231</v>
      </c>
      <c r="G213" s="82" t="s">
        <v>235</v>
      </c>
      <c r="H213" s="82" t="s">
        <v>241</v>
      </c>
      <c r="I213" s="82" t="s">
        <v>249</v>
      </c>
      <c r="J213" s="82" t="s">
        <v>250</v>
      </c>
      <c r="K213" s="82" t="s">
        <v>260</v>
      </c>
      <c r="L213" s="80" t="s">
        <v>265</v>
      </c>
      <c r="M213" s="81">
        <v>2</v>
      </c>
      <c r="N213" s="81">
        <v>2</v>
      </c>
      <c r="O213" s="81">
        <v>4</v>
      </c>
      <c r="P213" s="81" t="str">
        <f t="shared" si="122"/>
        <v>Bajo (B)</v>
      </c>
      <c r="Q213" s="81">
        <v>10</v>
      </c>
      <c r="R213" s="81">
        <f t="shared" si="123"/>
        <v>40</v>
      </c>
      <c r="S213" s="83" t="str">
        <f t="shared" si="124"/>
        <v>III</v>
      </c>
      <c r="T213" s="81" t="str">
        <f t="shared" si="125"/>
        <v>Mejorable</v>
      </c>
      <c r="U213" s="114"/>
      <c r="V213" s="114"/>
      <c r="W213" s="114"/>
      <c r="X213" s="114"/>
      <c r="Y213" s="81" t="s">
        <v>312</v>
      </c>
      <c r="Z213" s="81" t="s">
        <v>298</v>
      </c>
      <c r="AA213" s="81" t="s">
        <v>299</v>
      </c>
      <c r="AB213" s="83" t="s">
        <v>250</v>
      </c>
      <c r="AC213" s="83" t="s">
        <v>250</v>
      </c>
      <c r="AD213" s="81" t="s">
        <v>300</v>
      </c>
      <c r="AE213" s="83" t="s">
        <v>217</v>
      </c>
    </row>
    <row r="214" spans="1:31" ht="99" x14ac:dyDescent="0.2">
      <c r="A214" s="111"/>
      <c r="B214" s="114"/>
      <c r="C214" s="111"/>
      <c r="D214" s="111"/>
      <c r="E214" s="83" t="s">
        <v>220</v>
      </c>
      <c r="F214" s="81" t="s">
        <v>342</v>
      </c>
      <c r="G214" s="82" t="s">
        <v>149</v>
      </c>
      <c r="H214" s="82" t="s">
        <v>325</v>
      </c>
      <c r="I214" s="82" t="s">
        <v>352</v>
      </c>
      <c r="J214" s="82" t="s">
        <v>327</v>
      </c>
      <c r="K214" s="82" t="s">
        <v>328</v>
      </c>
      <c r="L214" s="80" t="s">
        <v>329</v>
      </c>
      <c r="M214" s="81">
        <v>3</v>
      </c>
      <c r="N214" s="82">
        <v>3</v>
      </c>
      <c r="O214" s="82">
        <f t="shared" ref="O214" si="127">+M214*N214</f>
        <v>9</v>
      </c>
      <c r="P214" s="82" t="str">
        <f t="shared" si="122"/>
        <v>Medio (M)</v>
      </c>
      <c r="Q214" s="81">
        <v>25</v>
      </c>
      <c r="R214" s="81">
        <f t="shared" si="123"/>
        <v>225</v>
      </c>
      <c r="S214" s="83" t="str">
        <f t="shared" si="124"/>
        <v>II</v>
      </c>
      <c r="T214" s="81" t="str">
        <f t="shared" si="125"/>
        <v>No Aceptable o Aceptable con control especifico</v>
      </c>
      <c r="U214" s="114"/>
      <c r="V214" s="114"/>
      <c r="W214" s="114"/>
      <c r="X214" s="114"/>
      <c r="Y214" s="83" t="s">
        <v>330</v>
      </c>
      <c r="Z214" s="83" t="s">
        <v>331</v>
      </c>
      <c r="AA214" s="83" t="s">
        <v>215</v>
      </c>
      <c r="AB214" s="83" t="s">
        <v>216</v>
      </c>
      <c r="AC214" s="83" t="s">
        <v>216</v>
      </c>
      <c r="AD214" s="83" t="s">
        <v>332</v>
      </c>
      <c r="AE214" s="83" t="s">
        <v>333</v>
      </c>
    </row>
    <row r="215" spans="1:31" ht="66.75" customHeight="1" x14ac:dyDescent="0.2">
      <c r="A215" s="111"/>
      <c r="B215" s="114"/>
      <c r="C215" s="111"/>
      <c r="D215" s="111"/>
      <c r="E215" s="83" t="s">
        <v>220</v>
      </c>
      <c r="F215" s="83" t="s">
        <v>227</v>
      </c>
      <c r="G215" s="83" t="s">
        <v>334</v>
      </c>
      <c r="H215" s="83" t="s">
        <v>335</v>
      </c>
      <c r="I215" s="83" t="s">
        <v>249</v>
      </c>
      <c r="J215" s="83" t="s">
        <v>336</v>
      </c>
      <c r="K215" s="83" t="s">
        <v>337</v>
      </c>
      <c r="L215" s="83" t="s">
        <v>338</v>
      </c>
      <c r="M215" s="88">
        <v>3</v>
      </c>
      <c r="N215" s="88">
        <v>3</v>
      </c>
      <c r="O215" s="88">
        <v>9</v>
      </c>
      <c r="P215" s="81" t="str">
        <f t="shared" si="122"/>
        <v>Medio (M)</v>
      </c>
      <c r="Q215" s="83">
        <v>25</v>
      </c>
      <c r="R215" s="83">
        <f t="shared" si="123"/>
        <v>225</v>
      </c>
      <c r="S215" s="83" t="str">
        <f t="shared" si="124"/>
        <v>II</v>
      </c>
      <c r="T215" s="83" t="str">
        <f t="shared" si="125"/>
        <v>No Aceptable o Aceptable con control especifico</v>
      </c>
      <c r="U215" s="114"/>
      <c r="V215" s="114"/>
      <c r="W215" s="114"/>
      <c r="X215" s="114"/>
      <c r="Y215" s="83" t="s">
        <v>272</v>
      </c>
      <c r="Z215" s="89" t="s">
        <v>399</v>
      </c>
      <c r="AA215" s="83" t="s">
        <v>215</v>
      </c>
      <c r="AB215" s="83" t="s">
        <v>216</v>
      </c>
      <c r="AC215" s="83" t="s">
        <v>216</v>
      </c>
      <c r="AD215" s="89" t="s">
        <v>340</v>
      </c>
      <c r="AE215" s="83" t="s">
        <v>341</v>
      </c>
    </row>
    <row r="216" spans="1:31" ht="57.75" x14ac:dyDescent="0.2">
      <c r="A216" s="112"/>
      <c r="B216" s="115"/>
      <c r="C216" s="112"/>
      <c r="D216" s="112"/>
      <c r="E216" s="83" t="s">
        <v>220</v>
      </c>
      <c r="F216" s="83" t="s">
        <v>227</v>
      </c>
      <c r="G216" s="83" t="s">
        <v>392</v>
      </c>
      <c r="H216" s="83" t="s">
        <v>222</v>
      </c>
      <c r="I216" s="83" t="s">
        <v>249</v>
      </c>
      <c r="J216" s="88" t="s">
        <v>393</v>
      </c>
      <c r="K216" s="83" t="s">
        <v>394</v>
      </c>
      <c r="L216" s="83" t="s">
        <v>395</v>
      </c>
      <c r="M216" s="88">
        <v>3</v>
      </c>
      <c r="N216" s="88">
        <v>3</v>
      </c>
      <c r="O216" s="88">
        <v>9</v>
      </c>
      <c r="P216" s="81" t="str">
        <f t="shared" ref="P216:P225" si="128">+IF(O216&gt;=24,"Muy Alto (MA)",IF(O216&gt;=10,"Alto (A)",IF(O216&gt;=6,"Medio (M)",IF(O216&gt;=2,"Bajo (B)"))))</f>
        <v>Medio (M)</v>
      </c>
      <c r="Q216" s="83">
        <v>25</v>
      </c>
      <c r="R216" s="83">
        <f t="shared" ref="R216:R225" si="129">+O216*Q216</f>
        <v>225</v>
      </c>
      <c r="S216" s="83" t="str">
        <f t="shared" ref="S216:S225" si="130">IF(R216&lt;=20,"IV",IF(R216&gt;=600,"I",IF(R216&gt;=150,"II",IF(R216&gt;=40,"III",IF(R216&gt;=20,"IV")*IF(R216&lt;=20,"IV")))))</f>
        <v>II</v>
      </c>
      <c r="T216" s="83" t="str">
        <f t="shared" ref="T216:T225" si="131">+IF(S216="I","No Aceptable",IF(S216="II","No Aceptable o Aceptable con control especifico",IF(S216="III","Mejorable",IF(S216="IV","Aceptable"))))</f>
        <v>No Aceptable o Aceptable con control especifico</v>
      </c>
      <c r="U216" s="115"/>
      <c r="V216" s="115"/>
      <c r="W216" s="115"/>
      <c r="X216" s="115"/>
      <c r="Y216" s="83" t="s">
        <v>272</v>
      </c>
      <c r="Z216" s="83" t="s">
        <v>396</v>
      </c>
      <c r="AA216" s="83" t="s">
        <v>215</v>
      </c>
      <c r="AB216" s="83" t="s">
        <v>216</v>
      </c>
      <c r="AC216" s="83" t="s">
        <v>216</v>
      </c>
      <c r="AD216" s="99" t="s">
        <v>397</v>
      </c>
      <c r="AE216" s="99" t="s">
        <v>398</v>
      </c>
    </row>
    <row r="217" spans="1:31" ht="75.75" customHeight="1" x14ac:dyDescent="0.2">
      <c r="A217" s="110" t="s">
        <v>314</v>
      </c>
      <c r="B217" s="113" t="s">
        <v>401</v>
      </c>
      <c r="C217" s="110" t="s">
        <v>409</v>
      </c>
      <c r="D217" s="110" t="s">
        <v>410</v>
      </c>
      <c r="E217" s="83" t="s">
        <v>220</v>
      </c>
      <c r="F217" s="83" t="s">
        <v>304</v>
      </c>
      <c r="G217" s="83" t="s">
        <v>221</v>
      </c>
      <c r="H217" s="81" t="s">
        <v>305</v>
      </c>
      <c r="I217" s="81" t="s">
        <v>306</v>
      </c>
      <c r="J217" s="83" t="s">
        <v>211</v>
      </c>
      <c r="K217" s="83" t="s">
        <v>212</v>
      </c>
      <c r="L217" s="81" t="s">
        <v>307</v>
      </c>
      <c r="M217" s="81">
        <v>2</v>
      </c>
      <c r="N217" s="81">
        <v>2</v>
      </c>
      <c r="O217" s="81">
        <f t="shared" ref="O217:O218" si="132">+M217*N217</f>
        <v>4</v>
      </c>
      <c r="P217" s="81" t="str">
        <f t="shared" si="128"/>
        <v>Bajo (B)</v>
      </c>
      <c r="Q217" s="81">
        <v>10</v>
      </c>
      <c r="R217" s="81">
        <f t="shared" si="129"/>
        <v>40</v>
      </c>
      <c r="S217" s="81" t="str">
        <f t="shared" si="130"/>
        <v>III</v>
      </c>
      <c r="T217" s="81" t="str">
        <f t="shared" si="131"/>
        <v>Mejorable</v>
      </c>
      <c r="U217" s="113">
        <v>3</v>
      </c>
      <c r="V217" s="113">
        <v>2</v>
      </c>
      <c r="W217" s="113">
        <v>0</v>
      </c>
      <c r="X217" s="113">
        <v>5</v>
      </c>
      <c r="Y217" s="81" t="s">
        <v>308</v>
      </c>
      <c r="Z217" s="81" t="s">
        <v>223</v>
      </c>
      <c r="AA217" s="83" t="s">
        <v>215</v>
      </c>
      <c r="AB217" s="83" t="s">
        <v>216</v>
      </c>
      <c r="AC217" s="83" t="s">
        <v>309</v>
      </c>
      <c r="AD217" s="83" t="s">
        <v>310</v>
      </c>
      <c r="AE217" s="83" t="s">
        <v>217</v>
      </c>
    </row>
    <row r="218" spans="1:31" ht="49.5" x14ac:dyDescent="0.2">
      <c r="A218" s="111"/>
      <c r="B218" s="114"/>
      <c r="C218" s="111"/>
      <c r="D218" s="111"/>
      <c r="E218" s="83" t="s">
        <v>220</v>
      </c>
      <c r="F218" s="83" t="s">
        <v>311</v>
      </c>
      <c r="G218" s="83" t="s">
        <v>152</v>
      </c>
      <c r="H218" s="82" t="s">
        <v>236</v>
      </c>
      <c r="I218" s="81" t="s">
        <v>244</v>
      </c>
      <c r="J218" s="81" t="s">
        <v>251</v>
      </c>
      <c r="K218" s="83" t="s">
        <v>256</v>
      </c>
      <c r="L218" s="80" t="s">
        <v>261</v>
      </c>
      <c r="M218" s="83">
        <v>3</v>
      </c>
      <c r="N218" s="83">
        <v>3</v>
      </c>
      <c r="O218" s="83">
        <f t="shared" si="132"/>
        <v>9</v>
      </c>
      <c r="P218" s="83" t="str">
        <f t="shared" si="128"/>
        <v>Medio (M)</v>
      </c>
      <c r="Q218" s="83">
        <v>25</v>
      </c>
      <c r="R218" s="83">
        <f t="shared" si="129"/>
        <v>225</v>
      </c>
      <c r="S218" s="83" t="str">
        <f t="shared" si="130"/>
        <v>II</v>
      </c>
      <c r="T218" s="83" t="str">
        <f t="shared" si="131"/>
        <v>No Aceptable o Aceptable con control especifico</v>
      </c>
      <c r="U218" s="114"/>
      <c r="V218" s="114"/>
      <c r="W218" s="114"/>
      <c r="X218" s="114"/>
      <c r="Y218" s="81" t="s">
        <v>269</v>
      </c>
      <c r="Z218" s="81" t="s">
        <v>277</v>
      </c>
      <c r="AA218" s="83" t="s">
        <v>215</v>
      </c>
      <c r="AB218" s="83" t="s">
        <v>216</v>
      </c>
      <c r="AC218" s="83" t="s">
        <v>216</v>
      </c>
      <c r="AD218" s="81" t="s">
        <v>280</v>
      </c>
      <c r="AE218" s="83" t="s">
        <v>217</v>
      </c>
    </row>
    <row r="219" spans="1:31" ht="96.75" customHeight="1" x14ac:dyDescent="0.2">
      <c r="A219" s="111"/>
      <c r="B219" s="114"/>
      <c r="C219" s="111"/>
      <c r="D219" s="111"/>
      <c r="E219" s="83" t="s">
        <v>278</v>
      </c>
      <c r="F219" s="83" t="s">
        <v>227</v>
      </c>
      <c r="G219" s="83" t="s">
        <v>233</v>
      </c>
      <c r="H219" s="83" t="s">
        <v>237</v>
      </c>
      <c r="I219" s="83" t="s">
        <v>245</v>
      </c>
      <c r="J219" s="83" t="s">
        <v>250</v>
      </c>
      <c r="K219" s="83" t="s">
        <v>215</v>
      </c>
      <c r="L219" s="82" t="s">
        <v>266</v>
      </c>
      <c r="M219" s="83">
        <v>3</v>
      </c>
      <c r="N219" s="83">
        <v>3</v>
      </c>
      <c r="O219" s="83">
        <v>9</v>
      </c>
      <c r="P219" s="83" t="str">
        <f t="shared" si="128"/>
        <v>Medio (M)</v>
      </c>
      <c r="Q219" s="83">
        <v>25</v>
      </c>
      <c r="R219" s="83">
        <f t="shared" si="129"/>
        <v>225</v>
      </c>
      <c r="S219" s="83" t="str">
        <f t="shared" si="130"/>
        <v>II</v>
      </c>
      <c r="T219" s="83" t="str">
        <f t="shared" si="131"/>
        <v>No Aceptable o Aceptable con control especifico</v>
      </c>
      <c r="U219" s="114"/>
      <c r="V219" s="114"/>
      <c r="W219" s="114"/>
      <c r="X219" s="114"/>
      <c r="Y219" s="83" t="s">
        <v>272</v>
      </c>
      <c r="Z219" s="83" t="s">
        <v>281</v>
      </c>
      <c r="AA219" s="83" t="s">
        <v>215</v>
      </c>
      <c r="AB219" s="83" t="s">
        <v>216</v>
      </c>
      <c r="AC219" s="83" t="s">
        <v>216</v>
      </c>
      <c r="AD219" s="83" t="s">
        <v>282</v>
      </c>
      <c r="AE219" s="83" t="s">
        <v>217</v>
      </c>
    </row>
    <row r="220" spans="1:31" ht="88.5" customHeight="1" x14ac:dyDescent="0.2">
      <c r="A220" s="111"/>
      <c r="B220" s="114"/>
      <c r="C220" s="111"/>
      <c r="D220" s="111"/>
      <c r="E220" s="83" t="s">
        <v>220</v>
      </c>
      <c r="F220" s="82" t="s">
        <v>228</v>
      </c>
      <c r="G220" s="82" t="s">
        <v>221</v>
      </c>
      <c r="H220" s="82" t="s">
        <v>238</v>
      </c>
      <c r="I220" s="81" t="s">
        <v>246</v>
      </c>
      <c r="J220" s="81" t="s">
        <v>252</v>
      </c>
      <c r="K220" s="81" t="s">
        <v>257</v>
      </c>
      <c r="L220" s="80" t="s">
        <v>262</v>
      </c>
      <c r="M220" s="81">
        <v>2</v>
      </c>
      <c r="N220" s="81">
        <v>2</v>
      </c>
      <c r="O220" s="81">
        <v>4</v>
      </c>
      <c r="P220" s="81" t="str">
        <f t="shared" si="128"/>
        <v>Bajo (B)</v>
      </c>
      <c r="Q220" s="81">
        <v>10</v>
      </c>
      <c r="R220" s="81">
        <f t="shared" si="129"/>
        <v>40</v>
      </c>
      <c r="S220" s="83" t="str">
        <f t="shared" si="130"/>
        <v>III</v>
      </c>
      <c r="T220" s="81" t="str">
        <f t="shared" si="131"/>
        <v>Mejorable</v>
      </c>
      <c r="U220" s="114"/>
      <c r="V220" s="114"/>
      <c r="W220" s="114"/>
      <c r="X220" s="114"/>
      <c r="Y220" s="81" t="s">
        <v>273</v>
      </c>
      <c r="Z220" s="81" t="s">
        <v>283</v>
      </c>
      <c r="AA220" s="81" t="s">
        <v>285</v>
      </c>
      <c r="AB220" s="81" t="s">
        <v>284</v>
      </c>
      <c r="AC220" s="81" t="s">
        <v>287</v>
      </c>
      <c r="AD220" s="81" t="s">
        <v>286</v>
      </c>
      <c r="AE220" s="83" t="s">
        <v>288</v>
      </c>
    </row>
    <row r="221" spans="1:31" ht="80.25" customHeight="1" x14ac:dyDescent="0.2">
      <c r="A221" s="111"/>
      <c r="B221" s="114"/>
      <c r="C221" s="111"/>
      <c r="D221" s="111"/>
      <c r="E221" s="83" t="s">
        <v>220</v>
      </c>
      <c r="F221" s="82" t="s">
        <v>229</v>
      </c>
      <c r="G221" s="82" t="s">
        <v>234</v>
      </c>
      <c r="H221" s="82" t="s">
        <v>239</v>
      </c>
      <c r="I221" s="82" t="s">
        <v>247</v>
      </c>
      <c r="J221" s="82" t="s">
        <v>253</v>
      </c>
      <c r="K221" s="82" t="s">
        <v>258</v>
      </c>
      <c r="L221" s="80" t="s">
        <v>263</v>
      </c>
      <c r="M221" s="81">
        <v>3</v>
      </c>
      <c r="N221" s="81">
        <v>3</v>
      </c>
      <c r="O221" s="81">
        <v>9</v>
      </c>
      <c r="P221" s="83" t="str">
        <f t="shared" si="128"/>
        <v>Medio (M)</v>
      </c>
      <c r="Q221" s="83">
        <v>25</v>
      </c>
      <c r="R221" s="83">
        <f t="shared" si="129"/>
        <v>225</v>
      </c>
      <c r="S221" s="83" t="str">
        <f t="shared" si="130"/>
        <v>II</v>
      </c>
      <c r="T221" s="83" t="str">
        <f t="shared" si="131"/>
        <v>No Aceptable o Aceptable con control especifico</v>
      </c>
      <c r="U221" s="114"/>
      <c r="V221" s="114"/>
      <c r="W221" s="114"/>
      <c r="X221" s="114"/>
      <c r="Y221" s="83" t="s">
        <v>270</v>
      </c>
      <c r="Z221" s="81" t="s">
        <v>289</v>
      </c>
      <c r="AA221" s="81" t="s">
        <v>290</v>
      </c>
      <c r="AB221" s="81" t="s">
        <v>291</v>
      </c>
      <c r="AC221" s="81" t="s">
        <v>293</v>
      </c>
      <c r="AD221" s="81" t="s">
        <v>292</v>
      </c>
      <c r="AE221" s="83" t="s">
        <v>217</v>
      </c>
    </row>
    <row r="222" spans="1:31" ht="115.5" x14ac:dyDescent="0.2">
      <c r="A222" s="111"/>
      <c r="B222" s="114"/>
      <c r="C222" s="111"/>
      <c r="D222" s="111"/>
      <c r="E222" s="83" t="s">
        <v>220</v>
      </c>
      <c r="F222" s="81" t="s">
        <v>230</v>
      </c>
      <c r="G222" s="82" t="s">
        <v>149</v>
      </c>
      <c r="H222" s="82" t="s">
        <v>240</v>
      </c>
      <c r="I222" s="82" t="s">
        <v>248</v>
      </c>
      <c r="J222" s="82" t="s">
        <v>254</v>
      </c>
      <c r="K222" s="82" t="s">
        <v>259</v>
      </c>
      <c r="L222" s="80" t="s">
        <v>264</v>
      </c>
      <c r="M222" s="81">
        <v>3</v>
      </c>
      <c r="N222" s="81">
        <v>3</v>
      </c>
      <c r="O222" s="81">
        <v>9</v>
      </c>
      <c r="P222" s="81" t="str">
        <f t="shared" si="128"/>
        <v>Medio (M)</v>
      </c>
      <c r="Q222" s="83">
        <v>25</v>
      </c>
      <c r="R222" s="83">
        <f t="shared" si="129"/>
        <v>225</v>
      </c>
      <c r="S222" s="83" t="str">
        <f t="shared" si="130"/>
        <v>II</v>
      </c>
      <c r="T222" s="83" t="str">
        <f t="shared" si="131"/>
        <v>No Aceptable o Aceptable con control especifico</v>
      </c>
      <c r="U222" s="114"/>
      <c r="V222" s="114"/>
      <c r="W222" s="114"/>
      <c r="X222" s="114"/>
      <c r="Y222" s="83" t="s">
        <v>271</v>
      </c>
      <c r="Z222" s="83" t="s">
        <v>294</v>
      </c>
      <c r="AA222" s="83" t="s">
        <v>295</v>
      </c>
      <c r="AB222" s="83" t="s">
        <v>250</v>
      </c>
      <c r="AC222" s="83" t="s">
        <v>250</v>
      </c>
      <c r="AD222" s="83" t="s">
        <v>296</v>
      </c>
      <c r="AE222" s="83" t="s">
        <v>313</v>
      </c>
    </row>
    <row r="223" spans="1:31" ht="49.5" x14ac:dyDescent="0.2">
      <c r="A223" s="111"/>
      <c r="B223" s="114"/>
      <c r="C223" s="111"/>
      <c r="D223" s="111"/>
      <c r="E223" s="83" t="s">
        <v>220</v>
      </c>
      <c r="F223" s="82" t="s">
        <v>231</v>
      </c>
      <c r="G223" s="82" t="s">
        <v>235</v>
      </c>
      <c r="H223" s="82" t="s">
        <v>241</v>
      </c>
      <c r="I223" s="82" t="s">
        <v>249</v>
      </c>
      <c r="J223" s="82" t="s">
        <v>250</v>
      </c>
      <c r="K223" s="82" t="s">
        <v>260</v>
      </c>
      <c r="L223" s="80" t="s">
        <v>265</v>
      </c>
      <c r="M223" s="81">
        <v>2</v>
      </c>
      <c r="N223" s="81">
        <v>2</v>
      </c>
      <c r="O223" s="81">
        <v>4</v>
      </c>
      <c r="P223" s="81" t="str">
        <f t="shared" si="128"/>
        <v>Bajo (B)</v>
      </c>
      <c r="Q223" s="81">
        <v>10</v>
      </c>
      <c r="R223" s="81">
        <f t="shared" si="129"/>
        <v>40</v>
      </c>
      <c r="S223" s="83" t="str">
        <f t="shared" si="130"/>
        <v>III</v>
      </c>
      <c r="T223" s="81" t="str">
        <f t="shared" si="131"/>
        <v>Mejorable</v>
      </c>
      <c r="U223" s="114"/>
      <c r="V223" s="114"/>
      <c r="W223" s="114"/>
      <c r="X223" s="114"/>
      <c r="Y223" s="81" t="s">
        <v>312</v>
      </c>
      <c r="Z223" s="81" t="s">
        <v>298</v>
      </c>
      <c r="AA223" s="81" t="s">
        <v>299</v>
      </c>
      <c r="AB223" s="83" t="s">
        <v>250</v>
      </c>
      <c r="AC223" s="83" t="s">
        <v>250</v>
      </c>
      <c r="AD223" s="81" t="s">
        <v>300</v>
      </c>
      <c r="AE223" s="83" t="s">
        <v>217</v>
      </c>
    </row>
    <row r="224" spans="1:31" ht="99" x14ac:dyDescent="0.2">
      <c r="A224" s="111"/>
      <c r="B224" s="114"/>
      <c r="C224" s="111"/>
      <c r="D224" s="111"/>
      <c r="E224" s="83" t="s">
        <v>220</v>
      </c>
      <c r="F224" s="81" t="s">
        <v>342</v>
      </c>
      <c r="G224" s="82" t="s">
        <v>149</v>
      </c>
      <c r="H224" s="82" t="s">
        <v>325</v>
      </c>
      <c r="I224" s="82" t="s">
        <v>352</v>
      </c>
      <c r="J224" s="82" t="s">
        <v>327</v>
      </c>
      <c r="K224" s="82" t="s">
        <v>328</v>
      </c>
      <c r="L224" s="80" t="s">
        <v>329</v>
      </c>
      <c r="M224" s="81">
        <v>3</v>
      </c>
      <c r="N224" s="82">
        <v>3</v>
      </c>
      <c r="O224" s="82">
        <f t="shared" ref="O224" si="133">+M224*N224</f>
        <v>9</v>
      </c>
      <c r="P224" s="82" t="str">
        <f t="shared" si="128"/>
        <v>Medio (M)</v>
      </c>
      <c r="Q224" s="81">
        <v>25</v>
      </c>
      <c r="R224" s="81">
        <f t="shared" si="129"/>
        <v>225</v>
      </c>
      <c r="S224" s="83" t="str">
        <f t="shared" si="130"/>
        <v>II</v>
      </c>
      <c r="T224" s="81" t="str">
        <f t="shared" si="131"/>
        <v>No Aceptable o Aceptable con control especifico</v>
      </c>
      <c r="U224" s="114"/>
      <c r="V224" s="114"/>
      <c r="W224" s="114"/>
      <c r="X224" s="114"/>
      <c r="Y224" s="83" t="s">
        <v>330</v>
      </c>
      <c r="Z224" s="83" t="s">
        <v>331</v>
      </c>
      <c r="AA224" s="83" t="s">
        <v>215</v>
      </c>
      <c r="AB224" s="83" t="s">
        <v>216</v>
      </c>
      <c r="AC224" s="83" t="s">
        <v>216</v>
      </c>
      <c r="AD224" s="83" t="s">
        <v>332</v>
      </c>
      <c r="AE224" s="83" t="s">
        <v>333</v>
      </c>
    </row>
    <row r="225" spans="1:31" ht="91.5" customHeight="1" x14ac:dyDescent="0.2">
      <c r="A225" s="111"/>
      <c r="B225" s="114"/>
      <c r="C225" s="111"/>
      <c r="D225" s="111"/>
      <c r="E225" s="83" t="s">
        <v>220</v>
      </c>
      <c r="F225" s="83" t="s">
        <v>227</v>
      </c>
      <c r="G225" s="83" t="s">
        <v>334</v>
      </c>
      <c r="H225" s="83" t="s">
        <v>335</v>
      </c>
      <c r="I225" s="83" t="s">
        <v>249</v>
      </c>
      <c r="J225" s="83" t="s">
        <v>336</v>
      </c>
      <c r="K225" s="83" t="s">
        <v>337</v>
      </c>
      <c r="L225" s="83" t="s">
        <v>338</v>
      </c>
      <c r="M225" s="88">
        <v>3</v>
      </c>
      <c r="N225" s="88">
        <v>3</v>
      </c>
      <c r="O225" s="88">
        <v>9</v>
      </c>
      <c r="P225" s="81" t="str">
        <f t="shared" si="128"/>
        <v>Medio (M)</v>
      </c>
      <c r="Q225" s="83">
        <v>25</v>
      </c>
      <c r="R225" s="83">
        <f t="shared" si="129"/>
        <v>225</v>
      </c>
      <c r="S225" s="83" t="str">
        <f t="shared" si="130"/>
        <v>II</v>
      </c>
      <c r="T225" s="83" t="str">
        <f t="shared" si="131"/>
        <v>No Aceptable o Aceptable con control especifico</v>
      </c>
      <c r="U225" s="114"/>
      <c r="V225" s="114"/>
      <c r="W225" s="114"/>
      <c r="X225" s="114"/>
      <c r="Y225" s="83" t="s">
        <v>272</v>
      </c>
      <c r="Z225" s="89" t="s">
        <v>399</v>
      </c>
      <c r="AA225" s="83" t="s">
        <v>215</v>
      </c>
      <c r="AB225" s="83" t="s">
        <v>216</v>
      </c>
      <c r="AC225" s="83" t="s">
        <v>216</v>
      </c>
      <c r="AD225" s="89" t="s">
        <v>340</v>
      </c>
      <c r="AE225" s="83" t="s">
        <v>341</v>
      </c>
    </row>
    <row r="226" spans="1:31" ht="57.75" x14ac:dyDescent="0.2">
      <c r="A226" s="112"/>
      <c r="B226" s="115"/>
      <c r="C226" s="112"/>
      <c r="D226" s="112"/>
      <c r="E226" s="83" t="s">
        <v>220</v>
      </c>
      <c r="F226" s="83" t="s">
        <v>227</v>
      </c>
      <c r="G226" s="83" t="s">
        <v>392</v>
      </c>
      <c r="H226" s="83" t="s">
        <v>222</v>
      </c>
      <c r="I226" s="83" t="s">
        <v>249</v>
      </c>
      <c r="J226" s="88" t="s">
        <v>393</v>
      </c>
      <c r="K226" s="83" t="s">
        <v>394</v>
      </c>
      <c r="L226" s="83" t="s">
        <v>395</v>
      </c>
      <c r="M226" s="88">
        <v>3</v>
      </c>
      <c r="N226" s="88">
        <v>3</v>
      </c>
      <c r="O226" s="88">
        <v>9</v>
      </c>
      <c r="P226" s="81" t="str">
        <f t="shared" ref="P226:P237" si="134">+IF(O226&gt;=24,"Muy Alto (MA)",IF(O226&gt;=10,"Alto (A)",IF(O226&gt;=6,"Medio (M)",IF(O226&gt;=2,"Bajo (B)"))))</f>
        <v>Medio (M)</v>
      </c>
      <c r="Q226" s="83">
        <v>25</v>
      </c>
      <c r="R226" s="83">
        <f t="shared" ref="R226:R234" si="135">+O226*Q226</f>
        <v>225</v>
      </c>
      <c r="S226" s="83" t="str">
        <f t="shared" ref="S226:S234" si="136">IF(R226&lt;=20,"IV",IF(R226&gt;=600,"I",IF(R226&gt;=150,"II",IF(R226&gt;=40,"III",IF(R226&gt;=20,"IV")*IF(R226&lt;=20,"IV")))))</f>
        <v>II</v>
      </c>
      <c r="T226" s="83" t="str">
        <f t="shared" ref="T226:T237" si="137">+IF(S226="I","No Aceptable",IF(S226="II","No Aceptable o Aceptable con control especifico",IF(S226="III","Mejorable",IF(S226="IV","Aceptable"))))</f>
        <v>No Aceptable o Aceptable con control especifico</v>
      </c>
      <c r="U226" s="115"/>
      <c r="V226" s="115"/>
      <c r="W226" s="115"/>
      <c r="X226" s="115"/>
      <c r="Y226" s="83" t="s">
        <v>272</v>
      </c>
      <c r="Z226" s="83" t="s">
        <v>396</v>
      </c>
      <c r="AA226" s="83" t="s">
        <v>215</v>
      </c>
      <c r="AB226" s="83" t="s">
        <v>216</v>
      </c>
      <c r="AC226" s="83" t="s">
        <v>216</v>
      </c>
      <c r="AD226" s="99" t="s">
        <v>397</v>
      </c>
      <c r="AE226" s="99" t="s">
        <v>398</v>
      </c>
    </row>
    <row r="227" spans="1:31" ht="107.25" customHeight="1" x14ac:dyDescent="0.2">
      <c r="A227" s="110" t="s">
        <v>314</v>
      </c>
      <c r="B227" s="110" t="s">
        <v>425</v>
      </c>
      <c r="C227" s="110" t="s">
        <v>414</v>
      </c>
      <c r="D227" s="110" t="s">
        <v>415</v>
      </c>
      <c r="E227" s="83" t="s">
        <v>220</v>
      </c>
      <c r="F227" s="83" t="s">
        <v>304</v>
      </c>
      <c r="G227" s="83" t="s">
        <v>221</v>
      </c>
      <c r="H227" s="81" t="s">
        <v>305</v>
      </c>
      <c r="I227" s="81" t="s">
        <v>306</v>
      </c>
      <c r="J227" s="83" t="s">
        <v>211</v>
      </c>
      <c r="K227" s="83" t="s">
        <v>212</v>
      </c>
      <c r="L227" s="81" t="s">
        <v>307</v>
      </c>
      <c r="M227" s="81">
        <v>2</v>
      </c>
      <c r="N227" s="81">
        <v>2</v>
      </c>
      <c r="O227" s="81">
        <f t="shared" ref="O227:O231" si="138">+M227*N227</f>
        <v>4</v>
      </c>
      <c r="P227" s="81" t="str">
        <f t="shared" si="134"/>
        <v>Bajo (B)</v>
      </c>
      <c r="Q227" s="81">
        <v>10</v>
      </c>
      <c r="R227" s="81">
        <f t="shared" si="135"/>
        <v>40</v>
      </c>
      <c r="S227" s="81" t="str">
        <f t="shared" si="136"/>
        <v>III</v>
      </c>
      <c r="T227" s="81" t="str">
        <f t="shared" si="137"/>
        <v>Mejorable</v>
      </c>
      <c r="U227" s="113">
        <v>0</v>
      </c>
      <c r="V227" s="113">
        <v>9</v>
      </c>
      <c r="W227" s="113">
        <v>0</v>
      </c>
      <c r="X227" s="113">
        <v>9</v>
      </c>
      <c r="Y227" s="81" t="s">
        <v>308</v>
      </c>
      <c r="Z227" s="81" t="s">
        <v>223</v>
      </c>
      <c r="AA227" s="83" t="s">
        <v>215</v>
      </c>
      <c r="AB227" s="83" t="s">
        <v>216</v>
      </c>
      <c r="AC227" s="83" t="s">
        <v>309</v>
      </c>
      <c r="AD227" s="83" t="s">
        <v>310</v>
      </c>
      <c r="AE227" s="83" t="s">
        <v>217</v>
      </c>
    </row>
    <row r="228" spans="1:31" ht="67.5" customHeight="1" x14ac:dyDescent="0.2">
      <c r="A228" s="111"/>
      <c r="B228" s="111"/>
      <c r="C228" s="111"/>
      <c r="D228" s="111"/>
      <c r="E228" s="83" t="s">
        <v>220</v>
      </c>
      <c r="F228" s="83" t="s">
        <v>416</v>
      </c>
      <c r="G228" s="83" t="s">
        <v>152</v>
      </c>
      <c r="H228" s="81" t="s">
        <v>417</v>
      </c>
      <c r="I228" s="81" t="s">
        <v>418</v>
      </c>
      <c r="J228" s="83" t="s">
        <v>419</v>
      </c>
      <c r="K228" s="83" t="s">
        <v>421</v>
      </c>
      <c r="L228" s="81" t="s">
        <v>420</v>
      </c>
      <c r="M228" s="102">
        <v>2</v>
      </c>
      <c r="N228" s="102">
        <v>3</v>
      </c>
      <c r="O228" s="103">
        <f t="shared" ref="O228" si="139">IF(OR(M228="",N228=""),"",IF((M228*N228=0),"N/A",M228*N228))</f>
        <v>6</v>
      </c>
      <c r="P228" s="104" t="str">
        <f t="shared" ref="P228" si="140">IF(O228="","",IF(ISTEXT(O228),"N/A",IF(OR(O228=2,O228=4),"Bajo",IF(OR(O228=6,O228=8),"Medio",IF(OR(O228=10,O228=12,O228=18,O228=20),"Alto",IF(OR(O228=24,O228=30,O228=40),"Muy Alto","Error"))))))</f>
        <v>Medio</v>
      </c>
      <c r="Q228" s="102">
        <v>60</v>
      </c>
      <c r="R228" s="104">
        <f t="shared" ref="R228" si="141">IF(OR(Q228="",O228=""),"",IF(ISTEXT(O228),"N/A",O228*Q228))</f>
        <v>360</v>
      </c>
      <c r="S228" s="81" t="str">
        <f t="shared" ref="S228" si="142">IF(R228&lt;=20,"IV",IF(R228&gt;=600,"I",IF(R228&gt;=150,"II",IF(R228&gt;=40,"III",IF(R228&gt;=20,"IV")*IF(R228&lt;=20,"IV")))))</f>
        <v>II</v>
      </c>
      <c r="T228" s="81" t="str">
        <f t="shared" ref="T228" si="143">+IF(S228="I","No Aceptable",IF(S228="II","No Aceptable o Aceptable con control especifico",IF(S228="III","Mejorable",IF(S228="IV","Aceptable"))))</f>
        <v>No Aceptable o Aceptable con control especifico</v>
      </c>
      <c r="U228" s="114"/>
      <c r="V228" s="114"/>
      <c r="W228" s="114"/>
      <c r="X228" s="114"/>
      <c r="Y228" s="81" t="s">
        <v>422</v>
      </c>
      <c r="Z228" s="81" t="s">
        <v>423</v>
      </c>
      <c r="AA228" s="105" t="s">
        <v>216</v>
      </c>
      <c r="AB228" s="105" t="s">
        <v>216</v>
      </c>
      <c r="AC228" s="105" t="s">
        <v>216</v>
      </c>
      <c r="AD228" s="83" t="s">
        <v>424</v>
      </c>
      <c r="AE228" s="83" t="s">
        <v>217</v>
      </c>
    </row>
    <row r="229" spans="1:31" ht="41.25" x14ac:dyDescent="0.2">
      <c r="A229" s="111"/>
      <c r="B229" s="111"/>
      <c r="C229" s="111"/>
      <c r="D229" s="111"/>
      <c r="E229" s="83" t="s">
        <v>220</v>
      </c>
      <c r="F229" s="82" t="s">
        <v>226</v>
      </c>
      <c r="G229" s="82" t="s">
        <v>152</v>
      </c>
      <c r="H229" s="82" t="s">
        <v>236</v>
      </c>
      <c r="I229" s="81" t="s">
        <v>244</v>
      </c>
      <c r="J229" s="81" t="s">
        <v>251</v>
      </c>
      <c r="K229" s="83" t="s">
        <v>256</v>
      </c>
      <c r="L229" s="80" t="s">
        <v>261</v>
      </c>
      <c r="M229" s="81">
        <v>3</v>
      </c>
      <c r="N229" s="81">
        <v>2</v>
      </c>
      <c r="O229" s="81">
        <f t="shared" si="138"/>
        <v>6</v>
      </c>
      <c r="P229" s="81" t="str">
        <f t="shared" si="134"/>
        <v>Medio (M)</v>
      </c>
      <c r="Q229" s="81">
        <v>25</v>
      </c>
      <c r="R229" s="81">
        <f t="shared" si="135"/>
        <v>150</v>
      </c>
      <c r="S229" s="81" t="str">
        <f t="shared" si="136"/>
        <v>II</v>
      </c>
      <c r="T229" s="81" t="str">
        <f t="shared" si="137"/>
        <v>No Aceptable o Aceptable con control especifico</v>
      </c>
      <c r="U229" s="114"/>
      <c r="V229" s="114"/>
      <c r="W229" s="114"/>
      <c r="X229" s="114"/>
      <c r="Y229" s="81" t="s">
        <v>269</v>
      </c>
      <c r="Z229" s="81" t="s">
        <v>277</v>
      </c>
      <c r="AA229" s="83" t="s">
        <v>215</v>
      </c>
      <c r="AB229" s="83" t="s">
        <v>216</v>
      </c>
      <c r="AC229" s="83" t="s">
        <v>216</v>
      </c>
      <c r="AD229" s="81" t="s">
        <v>280</v>
      </c>
      <c r="AE229" s="83" t="s">
        <v>217</v>
      </c>
    </row>
    <row r="230" spans="1:31" ht="103.5" customHeight="1" x14ac:dyDescent="0.2">
      <c r="A230" s="111"/>
      <c r="B230" s="111"/>
      <c r="C230" s="111"/>
      <c r="D230" s="111"/>
      <c r="E230" s="83" t="s">
        <v>220</v>
      </c>
      <c r="F230" s="82" t="s">
        <v>228</v>
      </c>
      <c r="G230" s="82" t="s">
        <v>221</v>
      </c>
      <c r="H230" s="82" t="s">
        <v>238</v>
      </c>
      <c r="I230" s="81" t="s">
        <v>246</v>
      </c>
      <c r="J230" s="81" t="s">
        <v>252</v>
      </c>
      <c r="K230" s="81" t="s">
        <v>257</v>
      </c>
      <c r="L230" s="80" t="s">
        <v>262</v>
      </c>
      <c r="M230" s="81">
        <v>2</v>
      </c>
      <c r="N230" s="81">
        <v>3</v>
      </c>
      <c r="O230" s="81">
        <f t="shared" si="138"/>
        <v>6</v>
      </c>
      <c r="P230" s="81" t="str">
        <f t="shared" si="134"/>
        <v>Medio (M)</v>
      </c>
      <c r="Q230" s="81">
        <v>10</v>
      </c>
      <c r="R230" s="81">
        <f t="shared" si="135"/>
        <v>60</v>
      </c>
      <c r="S230" s="81" t="str">
        <f t="shared" si="136"/>
        <v>III</v>
      </c>
      <c r="T230" s="81" t="str">
        <f t="shared" si="137"/>
        <v>Mejorable</v>
      </c>
      <c r="U230" s="114"/>
      <c r="V230" s="114"/>
      <c r="W230" s="114"/>
      <c r="X230" s="114"/>
      <c r="Y230" s="81" t="s">
        <v>273</v>
      </c>
      <c r="Z230" s="81" t="s">
        <v>283</v>
      </c>
      <c r="AA230" s="81" t="s">
        <v>285</v>
      </c>
      <c r="AB230" s="83" t="s">
        <v>216</v>
      </c>
      <c r="AC230" s="81" t="s">
        <v>287</v>
      </c>
      <c r="AD230" s="81" t="s">
        <v>286</v>
      </c>
      <c r="AE230" s="83" t="s">
        <v>413</v>
      </c>
    </row>
    <row r="231" spans="1:31" ht="115.5" x14ac:dyDescent="0.2">
      <c r="A231" s="111"/>
      <c r="B231" s="111"/>
      <c r="C231" s="111"/>
      <c r="D231" s="111"/>
      <c r="E231" s="83" t="s">
        <v>220</v>
      </c>
      <c r="F231" s="81" t="s">
        <v>230</v>
      </c>
      <c r="G231" s="82" t="s">
        <v>149</v>
      </c>
      <c r="H231" s="82" t="s">
        <v>240</v>
      </c>
      <c r="I231" s="82" t="s">
        <v>248</v>
      </c>
      <c r="J231" s="82" t="s">
        <v>254</v>
      </c>
      <c r="K231" s="82" t="s">
        <v>259</v>
      </c>
      <c r="L231" s="80" t="s">
        <v>264</v>
      </c>
      <c r="M231" s="83">
        <v>3</v>
      </c>
      <c r="N231" s="83">
        <v>3</v>
      </c>
      <c r="O231" s="83">
        <f t="shared" si="138"/>
        <v>9</v>
      </c>
      <c r="P231" s="83" t="str">
        <f t="shared" si="134"/>
        <v>Medio (M)</v>
      </c>
      <c r="Q231" s="83">
        <v>25</v>
      </c>
      <c r="R231" s="83">
        <f t="shared" si="135"/>
        <v>225</v>
      </c>
      <c r="S231" s="83" t="str">
        <f t="shared" si="136"/>
        <v>II</v>
      </c>
      <c r="T231" s="83" t="str">
        <f t="shared" si="137"/>
        <v>No Aceptable o Aceptable con control especifico</v>
      </c>
      <c r="U231" s="114"/>
      <c r="V231" s="114"/>
      <c r="W231" s="114"/>
      <c r="X231" s="114"/>
      <c r="Y231" s="83" t="s">
        <v>271</v>
      </c>
      <c r="Z231" s="83" t="s">
        <v>294</v>
      </c>
      <c r="AA231" s="83" t="s">
        <v>295</v>
      </c>
      <c r="AB231" s="83" t="s">
        <v>250</v>
      </c>
      <c r="AC231" s="83" t="s">
        <v>250</v>
      </c>
      <c r="AD231" s="83" t="s">
        <v>296</v>
      </c>
      <c r="AE231" s="83" t="s">
        <v>297</v>
      </c>
    </row>
    <row r="232" spans="1:31" ht="48.75" customHeight="1" x14ac:dyDescent="0.2">
      <c r="A232" s="111"/>
      <c r="B232" s="111"/>
      <c r="C232" s="111"/>
      <c r="D232" s="111"/>
      <c r="E232" s="83" t="s">
        <v>220</v>
      </c>
      <c r="F232" s="81" t="s">
        <v>227</v>
      </c>
      <c r="G232" s="82" t="s">
        <v>235</v>
      </c>
      <c r="H232" s="82" t="s">
        <v>426</v>
      </c>
      <c r="I232" s="82" t="s">
        <v>427</v>
      </c>
      <c r="J232" s="83" t="s">
        <v>211</v>
      </c>
      <c r="K232" s="83" t="s">
        <v>211</v>
      </c>
      <c r="L232" s="83" t="s">
        <v>211</v>
      </c>
      <c r="M232" s="106">
        <v>2</v>
      </c>
      <c r="N232" s="106">
        <v>1</v>
      </c>
      <c r="O232" s="107">
        <f t="shared" ref="O232" si="144">IF(OR(M232="",N232=""),"",IF((M232*N232=0),"N/A",M232*N232))</f>
        <v>2</v>
      </c>
      <c r="P232" s="83" t="str">
        <f t="shared" si="134"/>
        <v>Bajo (B)</v>
      </c>
      <c r="Q232" s="81">
        <v>10</v>
      </c>
      <c r="R232" s="81">
        <v>20</v>
      </c>
      <c r="S232" s="83" t="s">
        <v>135</v>
      </c>
      <c r="T232" s="81" t="str">
        <f t="shared" si="137"/>
        <v>Aceptable</v>
      </c>
      <c r="U232" s="114"/>
      <c r="V232" s="114"/>
      <c r="W232" s="114"/>
      <c r="X232" s="114"/>
      <c r="Y232" s="81" t="s">
        <v>312</v>
      </c>
      <c r="Z232" s="83" t="s">
        <v>428</v>
      </c>
      <c r="AA232" s="83" t="s">
        <v>250</v>
      </c>
      <c r="AB232" s="83" t="s">
        <v>250</v>
      </c>
      <c r="AC232" s="83" t="s">
        <v>250</v>
      </c>
      <c r="AD232" s="83" t="s">
        <v>429</v>
      </c>
      <c r="AE232" s="83" t="s">
        <v>217</v>
      </c>
    </row>
    <row r="233" spans="1:31" ht="49.5" x14ac:dyDescent="0.2">
      <c r="A233" s="111"/>
      <c r="B233" s="111"/>
      <c r="C233" s="111"/>
      <c r="D233" s="111"/>
      <c r="E233" s="83" t="s">
        <v>220</v>
      </c>
      <c r="F233" s="82" t="s">
        <v>231</v>
      </c>
      <c r="G233" s="82" t="s">
        <v>235</v>
      </c>
      <c r="H233" s="82" t="s">
        <v>241</v>
      </c>
      <c r="I233" s="82" t="s">
        <v>249</v>
      </c>
      <c r="J233" s="82" t="s">
        <v>250</v>
      </c>
      <c r="K233" s="82" t="s">
        <v>260</v>
      </c>
      <c r="L233" s="80" t="s">
        <v>265</v>
      </c>
      <c r="M233" s="81">
        <v>2</v>
      </c>
      <c r="N233" s="83">
        <v>3</v>
      </c>
      <c r="O233" s="81">
        <v>4</v>
      </c>
      <c r="P233" s="81" t="str">
        <f t="shared" si="134"/>
        <v>Bajo (B)</v>
      </c>
      <c r="Q233" s="81">
        <v>10</v>
      </c>
      <c r="R233" s="81">
        <f t="shared" si="135"/>
        <v>40</v>
      </c>
      <c r="S233" s="83" t="str">
        <f t="shared" si="136"/>
        <v>III</v>
      </c>
      <c r="T233" s="81" t="str">
        <f t="shared" si="137"/>
        <v>Mejorable</v>
      </c>
      <c r="U233" s="114"/>
      <c r="V233" s="114"/>
      <c r="W233" s="114"/>
      <c r="X233" s="114"/>
      <c r="Y233" s="81" t="s">
        <v>312</v>
      </c>
      <c r="Z233" s="81" t="s">
        <v>298</v>
      </c>
      <c r="AA233" s="81" t="s">
        <v>299</v>
      </c>
      <c r="AB233" s="83" t="s">
        <v>250</v>
      </c>
      <c r="AC233" s="83" t="s">
        <v>250</v>
      </c>
      <c r="AD233" s="81" t="s">
        <v>300</v>
      </c>
      <c r="AE233" s="83" t="s">
        <v>217</v>
      </c>
    </row>
    <row r="234" spans="1:31" ht="49.5" x14ac:dyDescent="0.2">
      <c r="A234" s="111"/>
      <c r="B234" s="111"/>
      <c r="C234" s="111"/>
      <c r="D234" s="111"/>
      <c r="E234" s="83" t="s">
        <v>220</v>
      </c>
      <c r="F234" s="83" t="s">
        <v>208</v>
      </c>
      <c r="G234" s="83" t="s">
        <v>209</v>
      </c>
      <c r="H234" s="80" t="s">
        <v>222</v>
      </c>
      <c r="I234" s="83" t="s">
        <v>210</v>
      </c>
      <c r="J234" s="83" t="s">
        <v>211</v>
      </c>
      <c r="K234" s="83" t="s">
        <v>212</v>
      </c>
      <c r="L234" s="83" t="s">
        <v>213</v>
      </c>
      <c r="M234" s="83">
        <v>2</v>
      </c>
      <c r="N234" s="83">
        <v>2</v>
      </c>
      <c r="O234" s="83">
        <f t="shared" ref="O234" si="145">+M234*N234</f>
        <v>4</v>
      </c>
      <c r="P234" s="83" t="str">
        <f t="shared" si="134"/>
        <v>Bajo (B)</v>
      </c>
      <c r="Q234" s="81">
        <v>10</v>
      </c>
      <c r="R234" s="83">
        <f t="shared" si="135"/>
        <v>40</v>
      </c>
      <c r="S234" s="83" t="str">
        <f t="shared" si="136"/>
        <v>III</v>
      </c>
      <c r="T234" s="83" t="str">
        <f t="shared" si="137"/>
        <v>Mejorable</v>
      </c>
      <c r="U234" s="114"/>
      <c r="V234" s="114"/>
      <c r="W234" s="114"/>
      <c r="X234" s="114"/>
      <c r="Y234" s="83" t="s">
        <v>214</v>
      </c>
      <c r="Z234" s="83" t="s">
        <v>223</v>
      </c>
      <c r="AA234" s="83" t="s">
        <v>215</v>
      </c>
      <c r="AB234" s="83" t="s">
        <v>216</v>
      </c>
      <c r="AC234" s="83" t="s">
        <v>224</v>
      </c>
      <c r="AD234" s="83" t="s">
        <v>279</v>
      </c>
      <c r="AE234" s="83" t="s">
        <v>217</v>
      </c>
    </row>
    <row r="235" spans="1:31" ht="57.75" x14ac:dyDescent="0.2">
      <c r="A235" s="111"/>
      <c r="B235" s="111"/>
      <c r="C235" s="111"/>
      <c r="D235" s="111"/>
      <c r="E235" s="83" t="s">
        <v>220</v>
      </c>
      <c r="F235" s="81" t="s">
        <v>227</v>
      </c>
      <c r="G235" s="88" t="s">
        <v>430</v>
      </c>
      <c r="H235" s="88" t="s">
        <v>431</v>
      </c>
      <c r="I235" s="83" t="s">
        <v>432</v>
      </c>
      <c r="J235" s="83" t="s">
        <v>433</v>
      </c>
      <c r="K235" s="83" t="s">
        <v>434</v>
      </c>
      <c r="L235" s="83" t="s">
        <v>435</v>
      </c>
      <c r="M235" s="106">
        <v>2</v>
      </c>
      <c r="N235" s="106">
        <v>1</v>
      </c>
      <c r="O235" s="107">
        <f t="shared" ref="O235" si="146">IF(OR(M235="",N235=""),"",IF((M235*N235=0),"N/A",M235*N235))</f>
        <v>2</v>
      </c>
      <c r="P235" s="83" t="str">
        <f t="shared" si="134"/>
        <v>Bajo (B)</v>
      </c>
      <c r="Q235" s="106">
        <v>10</v>
      </c>
      <c r="R235" s="107">
        <f t="shared" ref="R235" si="147">IF(OR(Q235="",O235=""),"",IF(ISTEXT(O235),"N/A",O235*Q235))</f>
        <v>20</v>
      </c>
      <c r="S235" s="83" t="s">
        <v>135</v>
      </c>
      <c r="T235" s="81" t="str">
        <f t="shared" si="137"/>
        <v>Aceptable</v>
      </c>
      <c r="U235" s="114"/>
      <c r="V235" s="114"/>
      <c r="W235" s="114"/>
      <c r="X235" s="114"/>
      <c r="Y235" s="83" t="s">
        <v>436</v>
      </c>
      <c r="Z235" s="83" t="s">
        <v>437</v>
      </c>
      <c r="AA235" s="83" t="s">
        <v>215</v>
      </c>
      <c r="AB235" s="83" t="s">
        <v>216</v>
      </c>
      <c r="AC235" s="83" t="s">
        <v>438</v>
      </c>
      <c r="AD235" s="83" t="s">
        <v>439</v>
      </c>
      <c r="AE235" s="83" t="s">
        <v>217</v>
      </c>
    </row>
    <row r="236" spans="1:31" ht="49.5" x14ac:dyDescent="0.2">
      <c r="A236" s="111"/>
      <c r="B236" s="111"/>
      <c r="C236" s="111"/>
      <c r="D236" s="111"/>
      <c r="E236" s="83" t="s">
        <v>220</v>
      </c>
      <c r="F236" s="83" t="s">
        <v>311</v>
      </c>
      <c r="G236" s="83" t="s">
        <v>152</v>
      </c>
      <c r="H236" s="82" t="s">
        <v>236</v>
      </c>
      <c r="I236" s="81" t="s">
        <v>244</v>
      </c>
      <c r="J236" s="81" t="s">
        <v>251</v>
      </c>
      <c r="K236" s="83" t="s">
        <v>256</v>
      </c>
      <c r="L236" s="80" t="s">
        <v>261</v>
      </c>
      <c r="M236" s="83">
        <v>3</v>
      </c>
      <c r="N236" s="83">
        <v>3</v>
      </c>
      <c r="O236" s="83">
        <f t="shared" ref="O236" si="148">+M236*N236</f>
        <v>9</v>
      </c>
      <c r="P236" s="83" t="str">
        <f t="shared" si="134"/>
        <v>Medio (M)</v>
      </c>
      <c r="Q236" s="83">
        <v>25</v>
      </c>
      <c r="R236" s="83">
        <f t="shared" ref="R236:R237" si="149">+O236*Q236</f>
        <v>225</v>
      </c>
      <c r="S236" s="83" t="str">
        <f t="shared" ref="S236:S237" si="150">IF(R236&lt;=20,"IV",IF(R236&gt;=600,"I",IF(R236&gt;=150,"II",IF(R236&gt;=40,"III",IF(R236&gt;=20,"IV")*IF(R236&lt;=20,"IV")))))</f>
        <v>II</v>
      </c>
      <c r="T236" s="83" t="str">
        <f t="shared" si="137"/>
        <v>No Aceptable o Aceptable con control especifico</v>
      </c>
      <c r="U236" s="114"/>
      <c r="V236" s="114"/>
      <c r="W236" s="114"/>
      <c r="X236" s="114"/>
      <c r="Y236" s="81" t="s">
        <v>269</v>
      </c>
      <c r="Z236" s="81" t="s">
        <v>277</v>
      </c>
      <c r="AA236" s="83" t="s">
        <v>215</v>
      </c>
      <c r="AB236" s="83" t="s">
        <v>216</v>
      </c>
      <c r="AC236" s="83" t="s">
        <v>216</v>
      </c>
      <c r="AD236" s="81" t="s">
        <v>280</v>
      </c>
      <c r="AE236" s="83" t="s">
        <v>217</v>
      </c>
    </row>
    <row r="237" spans="1:31" ht="115.5" x14ac:dyDescent="0.2">
      <c r="A237" s="111"/>
      <c r="B237" s="111"/>
      <c r="C237" s="111"/>
      <c r="D237" s="111"/>
      <c r="E237" s="83" t="s">
        <v>278</v>
      </c>
      <c r="F237" s="83" t="s">
        <v>227</v>
      </c>
      <c r="G237" s="83" t="s">
        <v>233</v>
      </c>
      <c r="H237" s="83" t="s">
        <v>237</v>
      </c>
      <c r="I237" s="83" t="s">
        <v>245</v>
      </c>
      <c r="J237" s="83" t="s">
        <v>250</v>
      </c>
      <c r="K237" s="83" t="s">
        <v>215</v>
      </c>
      <c r="L237" s="82" t="s">
        <v>266</v>
      </c>
      <c r="M237" s="83">
        <v>3</v>
      </c>
      <c r="N237" s="83">
        <v>3</v>
      </c>
      <c r="O237" s="83">
        <v>9</v>
      </c>
      <c r="P237" s="83" t="str">
        <f t="shared" si="134"/>
        <v>Medio (M)</v>
      </c>
      <c r="Q237" s="83">
        <v>25</v>
      </c>
      <c r="R237" s="83">
        <f t="shared" si="149"/>
        <v>225</v>
      </c>
      <c r="S237" s="83" t="str">
        <f t="shared" si="150"/>
        <v>II</v>
      </c>
      <c r="T237" s="83" t="str">
        <f t="shared" si="137"/>
        <v>No Aceptable o Aceptable con control especifico</v>
      </c>
      <c r="U237" s="114"/>
      <c r="V237" s="114"/>
      <c r="W237" s="114"/>
      <c r="X237" s="114"/>
      <c r="Y237" s="83" t="s">
        <v>272</v>
      </c>
      <c r="Z237" s="83" t="s">
        <v>281</v>
      </c>
      <c r="AA237" s="83" t="s">
        <v>215</v>
      </c>
      <c r="AB237" s="83" t="s">
        <v>216</v>
      </c>
      <c r="AC237" s="83" t="s">
        <v>216</v>
      </c>
      <c r="AD237" s="83" t="s">
        <v>282</v>
      </c>
      <c r="AE237" s="83" t="s">
        <v>217</v>
      </c>
    </row>
    <row r="238" spans="1:31" ht="66" x14ac:dyDescent="0.2">
      <c r="A238" s="112"/>
      <c r="B238" s="112"/>
      <c r="C238" s="112"/>
      <c r="D238" s="112"/>
      <c r="E238" s="88" t="s">
        <v>220</v>
      </c>
      <c r="F238" s="83" t="s">
        <v>441</v>
      </c>
      <c r="G238" s="108" t="s">
        <v>440</v>
      </c>
      <c r="H238" s="83" t="s">
        <v>443</v>
      </c>
      <c r="I238" s="83" t="s">
        <v>442</v>
      </c>
      <c r="J238" s="83" t="s">
        <v>250</v>
      </c>
      <c r="K238" s="83" t="s">
        <v>444</v>
      </c>
      <c r="L238" s="83" t="s">
        <v>445</v>
      </c>
      <c r="M238" s="88">
        <v>2</v>
      </c>
      <c r="N238" s="88">
        <v>1</v>
      </c>
      <c r="O238" s="88">
        <v>2</v>
      </c>
      <c r="P238" s="88" t="s">
        <v>446</v>
      </c>
      <c r="Q238" s="88">
        <v>25</v>
      </c>
      <c r="R238" s="88">
        <v>10</v>
      </c>
      <c r="S238" s="88" t="s">
        <v>135</v>
      </c>
      <c r="T238" s="88" t="s">
        <v>144</v>
      </c>
      <c r="U238" s="115"/>
      <c r="V238" s="115"/>
      <c r="W238" s="115"/>
      <c r="X238" s="115"/>
      <c r="Y238" s="83" t="s">
        <v>436</v>
      </c>
      <c r="Z238" s="83" t="s">
        <v>447</v>
      </c>
      <c r="AA238" s="83" t="s">
        <v>215</v>
      </c>
      <c r="AB238" s="83" t="s">
        <v>216</v>
      </c>
      <c r="AC238" s="83" t="s">
        <v>216</v>
      </c>
      <c r="AD238" s="83" t="s">
        <v>448</v>
      </c>
      <c r="AE238" s="83" t="s">
        <v>217</v>
      </c>
    </row>
    <row r="239" spans="1:31" x14ac:dyDescent="0.2">
      <c r="A239" s="98"/>
      <c r="B239" s="91"/>
      <c r="C239" s="91"/>
      <c r="D239" s="91"/>
      <c r="E239" s="91"/>
      <c r="F239" s="91"/>
      <c r="G239" s="91"/>
      <c r="H239" s="91"/>
      <c r="I239" s="91"/>
      <c r="J239" s="91"/>
      <c r="K239" s="83"/>
      <c r="L239" s="83"/>
      <c r="M239" s="88"/>
      <c r="N239" s="88"/>
      <c r="O239" s="88"/>
      <c r="P239" s="88"/>
      <c r="Q239" s="88"/>
      <c r="R239" s="88"/>
      <c r="S239" s="88"/>
      <c r="T239" s="88"/>
      <c r="U239" s="91"/>
      <c r="V239" s="91"/>
      <c r="W239" s="91"/>
      <c r="X239" s="91"/>
      <c r="Y239" s="91"/>
      <c r="Z239" s="91"/>
      <c r="AA239" s="91"/>
      <c r="AB239" s="91"/>
      <c r="AC239" s="91"/>
      <c r="AD239" s="91"/>
      <c r="AE239" s="91"/>
    </row>
    <row r="240" spans="1:31" x14ac:dyDescent="0.2">
      <c r="A240" s="98"/>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row>
    <row r="241" spans="1:31" x14ac:dyDescent="0.2">
      <c r="A241" s="98"/>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row>
    <row r="242" spans="1:31" x14ac:dyDescent="0.2">
      <c r="A242" s="98"/>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row>
    <row r="243" spans="1:31" x14ac:dyDescent="0.2">
      <c r="A243" s="98"/>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row>
    <row r="244" spans="1:31" x14ac:dyDescent="0.2">
      <c r="A244" s="98"/>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row>
    <row r="245" spans="1:31" x14ac:dyDescent="0.2">
      <c r="A245" s="98"/>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row>
    <row r="246" spans="1:31" x14ac:dyDescent="0.2">
      <c r="A246" s="98"/>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row>
    <row r="247" spans="1:31" x14ac:dyDescent="0.2">
      <c r="A247" s="98"/>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row>
    <row r="248" spans="1:31" x14ac:dyDescent="0.2">
      <c r="A248" s="98"/>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row>
    <row r="249" spans="1:31" x14ac:dyDescent="0.2">
      <c r="A249" s="98"/>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row>
    <row r="250" spans="1:31" x14ac:dyDescent="0.2">
      <c r="A250" s="98"/>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c r="AA250" s="91"/>
      <c r="AB250" s="91"/>
      <c r="AC250" s="91"/>
      <c r="AD250" s="91"/>
      <c r="AE250" s="91"/>
    </row>
    <row r="251" spans="1:31" x14ac:dyDescent="0.2">
      <c r="A251" s="98"/>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1"/>
      <c r="AB251" s="91"/>
      <c r="AC251" s="91"/>
      <c r="AD251" s="91"/>
      <c r="AE251" s="91"/>
    </row>
    <row r="252" spans="1:31" x14ac:dyDescent="0.2">
      <c r="A252" s="98"/>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row>
    <row r="253" spans="1:31" x14ac:dyDescent="0.2">
      <c r="A253" s="98"/>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row>
    <row r="254" spans="1:31" x14ac:dyDescent="0.2">
      <c r="A254" s="98"/>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row>
    <row r="255" spans="1:31" x14ac:dyDescent="0.2">
      <c r="A255" s="98"/>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row>
    <row r="256" spans="1:31" x14ac:dyDescent="0.2">
      <c r="A256" s="98"/>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row>
    <row r="257" spans="1:31" x14ac:dyDescent="0.2">
      <c r="A257" s="98"/>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row>
    <row r="258" spans="1:31" x14ac:dyDescent="0.2">
      <c r="A258" s="98"/>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row>
    <row r="259" spans="1:31" x14ac:dyDescent="0.2">
      <c r="A259" s="98"/>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row>
    <row r="260" spans="1:31" x14ac:dyDescent="0.2">
      <c r="A260" s="98"/>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row>
    <row r="261" spans="1:31" x14ac:dyDescent="0.2">
      <c r="A261" s="98"/>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row>
    <row r="262" spans="1:31" x14ac:dyDescent="0.2">
      <c r="A262" s="98"/>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row>
    <row r="263" spans="1:31" x14ac:dyDescent="0.2">
      <c r="A263" s="98"/>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row>
    <row r="264" spans="1:31" x14ac:dyDescent="0.2">
      <c r="A264" s="98"/>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row>
    <row r="265" spans="1:31" x14ac:dyDescent="0.2">
      <c r="A265" s="98"/>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row>
    <row r="266" spans="1:31" x14ac:dyDescent="0.2">
      <c r="A266" s="98"/>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row>
    <row r="267" spans="1:31" x14ac:dyDescent="0.2">
      <c r="A267" s="98"/>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row>
    <row r="268" spans="1:31" x14ac:dyDescent="0.2">
      <c r="A268" s="98"/>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row>
    <row r="269" spans="1:31" x14ac:dyDescent="0.2">
      <c r="A269" s="98"/>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row>
    <row r="270" spans="1:31" x14ac:dyDescent="0.2">
      <c r="A270" s="98"/>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row>
    <row r="271" spans="1:31" x14ac:dyDescent="0.2">
      <c r="A271" s="98"/>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row>
    <row r="272" spans="1:31" x14ac:dyDescent="0.2">
      <c r="A272" s="98"/>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row>
    <row r="273" spans="1:31" x14ac:dyDescent="0.2">
      <c r="A273" s="98"/>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row>
    <row r="274" spans="1:31" x14ac:dyDescent="0.2">
      <c r="A274" s="98"/>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c r="AA274" s="91"/>
      <c r="AB274" s="91"/>
      <c r="AC274" s="91"/>
      <c r="AD274" s="91"/>
      <c r="AE274" s="91"/>
    </row>
    <row r="275" spans="1:31" x14ac:dyDescent="0.2">
      <c r="A275" s="98"/>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c r="AA275" s="91"/>
      <c r="AB275" s="91"/>
      <c r="AC275" s="91"/>
      <c r="AD275" s="91"/>
      <c r="AE275" s="91"/>
    </row>
    <row r="276" spans="1:31" x14ac:dyDescent="0.2">
      <c r="A276" s="98"/>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row>
    <row r="277" spans="1:31" x14ac:dyDescent="0.2">
      <c r="A277" s="98"/>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row>
    <row r="278" spans="1:31" x14ac:dyDescent="0.2">
      <c r="A278" s="98"/>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row>
    <row r="279" spans="1:31" x14ac:dyDescent="0.2">
      <c r="A279" s="98"/>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row>
    <row r="280" spans="1:31" x14ac:dyDescent="0.2">
      <c r="A280" s="98"/>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row>
    <row r="281" spans="1:31" x14ac:dyDescent="0.2">
      <c r="A281" s="98"/>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row>
    <row r="282" spans="1:31" x14ac:dyDescent="0.2">
      <c r="A282" s="98"/>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c r="AA282" s="91"/>
      <c r="AB282" s="91"/>
      <c r="AC282" s="91"/>
      <c r="AD282" s="91"/>
      <c r="AE282" s="91"/>
    </row>
    <row r="283" spans="1:31" x14ac:dyDescent="0.2">
      <c r="A283" s="98"/>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c r="AA283" s="91"/>
      <c r="AB283" s="91"/>
      <c r="AC283" s="91"/>
      <c r="AD283" s="91"/>
      <c r="AE283" s="91"/>
    </row>
    <row r="284" spans="1:31" x14ac:dyDescent="0.2">
      <c r="A284" s="98"/>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row>
    <row r="285" spans="1:31" x14ac:dyDescent="0.2">
      <c r="A285" s="98"/>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row>
    <row r="286" spans="1:31" x14ac:dyDescent="0.2">
      <c r="A286" s="98"/>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row>
    <row r="287" spans="1:31" x14ac:dyDescent="0.2">
      <c r="A287" s="98"/>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row>
    <row r="288" spans="1:31" x14ac:dyDescent="0.2">
      <c r="A288" s="98"/>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row>
    <row r="289" spans="1:31" x14ac:dyDescent="0.2">
      <c r="A289" s="98"/>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row>
    <row r="290" spans="1:31" x14ac:dyDescent="0.2">
      <c r="A290" s="98"/>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c r="AA290" s="91"/>
      <c r="AB290" s="91"/>
      <c r="AC290" s="91"/>
      <c r="AD290" s="91"/>
      <c r="AE290" s="91"/>
    </row>
    <row r="291" spans="1:31" x14ac:dyDescent="0.2">
      <c r="A291" s="98"/>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c r="AA291" s="91"/>
      <c r="AB291" s="91"/>
      <c r="AC291" s="91"/>
      <c r="AD291" s="91"/>
      <c r="AE291" s="91"/>
    </row>
    <row r="292" spans="1:31" x14ac:dyDescent="0.2">
      <c r="A292" s="98"/>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row>
    <row r="293" spans="1:31" x14ac:dyDescent="0.2">
      <c r="A293" s="98"/>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row>
    <row r="294" spans="1:31" x14ac:dyDescent="0.2">
      <c r="A294" s="98"/>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row>
    <row r="295" spans="1:31" x14ac:dyDescent="0.2">
      <c r="A295" s="98"/>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row>
    <row r="296" spans="1:31" x14ac:dyDescent="0.2">
      <c r="A296" s="98"/>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row>
    <row r="297" spans="1:31" x14ac:dyDescent="0.2">
      <c r="A297" s="98"/>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row>
    <row r="298" spans="1:31" x14ac:dyDescent="0.2">
      <c r="A298" s="98"/>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c r="AA298" s="91"/>
      <c r="AB298" s="91"/>
      <c r="AC298" s="91"/>
      <c r="AD298" s="91"/>
      <c r="AE298" s="91"/>
    </row>
    <row r="299" spans="1:31" x14ac:dyDescent="0.2">
      <c r="A299" s="98"/>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c r="AA299" s="91"/>
      <c r="AB299" s="91"/>
      <c r="AC299" s="91"/>
      <c r="AD299" s="91"/>
      <c r="AE299" s="91"/>
    </row>
    <row r="300" spans="1:31" x14ac:dyDescent="0.2">
      <c r="A300" s="98"/>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row>
    <row r="301" spans="1:31" x14ac:dyDescent="0.2">
      <c r="A301" s="98"/>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row>
    <row r="302" spans="1:31" x14ac:dyDescent="0.2">
      <c r="A302" s="98"/>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row>
    <row r="303" spans="1:31" x14ac:dyDescent="0.2">
      <c r="A303" s="98"/>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row>
    <row r="304" spans="1:31" x14ac:dyDescent="0.2">
      <c r="A304" s="98"/>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row>
    <row r="305" spans="1:31" x14ac:dyDescent="0.2">
      <c r="A305" s="98"/>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row>
    <row r="306" spans="1:31" x14ac:dyDescent="0.2">
      <c r="A306" s="98"/>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1"/>
      <c r="AB306" s="91"/>
      <c r="AC306" s="91"/>
      <c r="AD306" s="91"/>
      <c r="AE306" s="91"/>
    </row>
    <row r="307" spans="1:31" x14ac:dyDescent="0.2">
      <c r="A307" s="98"/>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c r="AA307" s="91"/>
      <c r="AB307" s="91"/>
      <c r="AC307" s="91"/>
      <c r="AD307" s="91"/>
      <c r="AE307" s="91"/>
    </row>
    <row r="308" spans="1:31" x14ac:dyDescent="0.2">
      <c r="A308" s="98"/>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row>
    <row r="309" spans="1:31" x14ac:dyDescent="0.2">
      <c r="A309" s="98"/>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row>
    <row r="310" spans="1:31" x14ac:dyDescent="0.2">
      <c r="A310" s="98"/>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row>
    <row r="311" spans="1:31" x14ac:dyDescent="0.2">
      <c r="A311" s="98"/>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row>
    <row r="312" spans="1:31" x14ac:dyDescent="0.2">
      <c r="A312" s="98"/>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row>
    <row r="313" spans="1:31" x14ac:dyDescent="0.2">
      <c r="A313" s="98"/>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row>
    <row r="314" spans="1:31" x14ac:dyDescent="0.2">
      <c r="A314" s="98"/>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c r="AA314" s="91"/>
      <c r="AB314" s="91"/>
      <c r="AC314" s="91"/>
      <c r="AD314" s="91"/>
      <c r="AE314" s="91"/>
    </row>
    <row r="315" spans="1:31" x14ac:dyDescent="0.2">
      <c r="A315" s="98"/>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c r="AA315" s="91"/>
      <c r="AB315" s="91"/>
      <c r="AC315" s="91"/>
      <c r="AD315" s="91"/>
      <c r="AE315" s="91"/>
    </row>
    <row r="316" spans="1:31" x14ac:dyDescent="0.2">
      <c r="A316" s="98"/>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row>
    <row r="317" spans="1:31" x14ac:dyDescent="0.2">
      <c r="A317" s="98"/>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row>
    <row r="318" spans="1:31" x14ac:dyDescent="0.2">
      <c r="A318" s="98"/>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row>
    <row r="319" spans="1:31" x14ac:dyDescent="0.2">
      <c r="A319" s="98"/>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row>
    <row r="320" spans="1:31" x14ac:dyDescent="0.2">
      <c r="A320" s="98"/>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row>
    <row r="321" spans="1:31" x14ac:dyDescent="0.2">
      <c r="A321" s="98"/>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row>
    <row r="322" spans="1:31" x14ac:dyDescent="0.2">
      <c r="A322" s="98"/>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c r="AA322" s="91"/>
      <c r="AB322" s="91"/>
      <c r="AC322" s="91"/>
      <c r="AD322" s="91"/>
      <c r="AE322" s="91"/>
    </row>
    <row r="323" spans="1:31" x14ac:dyDescent="0.2">
      <c r="A323" s="98"/>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c r="AA323" s="91"/>
      <c r="AB323" s="91"/>
      <c r="AC323" s="91"/>
      <c r="AD323" s="91"/>
      <c r="AE323" s="91"/>
    </row>
    <row r="324" spans="1:31" x14ac:dyDescent="0.2">
      <c r="A324" s="98"/>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row>
    <row r="325" spans="1:31" x14ac:dyDescent="0.2">
      <c r="A325" s="98"/>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row>
    <row r="326" spans="1:31" x14ac:dyDescent="0.2">
      <c r="A326" s="98"/>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row>
    <row r="327" spans="1:31" x14ac:dyDescent="0.2">
      <c r="A327" s="98"/>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row>
    <row r="328" spans="1:31" x14ac:dyDescent="0.2">
      <c r="A328" s="98"/>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row>
    <row r="329" spans="1:31" x14ac:dyDescent="0.2">
      <c r="A329" s="98"/>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row>
    <row r="330" spans="1:31" x14ac:dyDescent="0.2">
      <c r="A330" s="98"/>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row>
    <row r="331" spans="1:31" x14ac:dyDescent="0.2">
      <c r="A331" s="98"/>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row>
    <row r="332" spans="1:31" x14ac:dyDescent="0.2">
      <c r="A332" s="98"/>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row>
    <row r="333" spans="1:31" x14ac:dyDescent="0.2">
      <c r="A333" s="98"/>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row>
    <row r="334" spans="1:31" x14ac:dyDescent="0.2">
      <c r="A334" s="98"/>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row>
    <row r="335" spans="1:31" x14ac:dyDescent="0.2">
      <c r="A335" s="98"/>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c r="AA335" s="91"/>
      <c r="AB335" s="91"/>
      <c r="AC335" s="91"/>
      <c r="AD335" s="91"/>
      <c r="AE335" s="91"/>
    </row>
    <row r="336" spans="1:31" x14ac:dyDescent="0.2">
      <c r="A336" s="98"/>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1"/>
      <c r="AB336" s="91"/>
      <c r="AC336" s="91"/>
      <c r="AD336" s="91"/>
      <c r="AE336" s="91"/>
    </row>
    <row r="337" spans="1:31" x14ac:dyDescent="0.2">
      <c r="A337" s="98"/>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c r="AA337" s="91"/>
      <c r="AB337" s="91"/>
      <c r="AC337" s="91"/>
      <c r="AD337" s="91"/>
      <c r="AE337" s="91"/>
    </row>
    <row r="338" spans="1:31" x14ac:dyDescent="0.2">
      <c r="A338" s="98"/>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c r="AA338" s="91"/>
      <c r="AB338" s="91"/>
      <c r="AC338" s="91"/>
      <c r="AD338" s="91"/>
      <c r="AE338" s="91"/>
    </row>
    <row r="339" spans="1:31" x14ac:dyDescent="0.2">
      <c r="A339" s="98"/>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c r="AA339" s="91"/>
      <c r="AB339" s="91"/>
      <c r="AC339" s="91"/>
      <c r="AD339" s="91"/>
      <c r="AE339" s="91"/>
    </row>
    <row r="340" spans="1:31" x14ac:dyDescent="0.2">
      <c r="A340" s="98"/>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c r="AA340" s="91"/>
      <c r="AB340" s="91"/>
      <c r="AC340" s="91"/>
      <c r="AD340" s="91"/>
      <c r="AE340" s="91"/>
    </row>
    <row r="341" spans="1:31" x14ac:dyDescent="0.2">
      <c r="A341" s="98"/>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c r="AA341" s="91"/>
      <c r="AB341" s="91"/>
      <c r="AC341" s="91"/>
      <c r="AD341" s="91"/>
      <c r="AE341" s="91"/>
    </row>
    <row r="342" spans="1:31" x14ac:dyDescent="0.2">
      <c r="A342" s="98"/>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c r="AA342" s="91"/>
      <c r="AB342" s="91"/>
      <c r="AC342" s="91"/>
      <c r="AD342" s="91"/>
      <c r="AE342" s="91"/>
    </row>
    <row r="343" spans="1:31" x14ac:dyDescent="0.2">
      <c r="A343" s="98"/>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c r="AA343" s="91"/>
      <c r="AB343" s="91"/>
      <c r="AC343" s="91"/>
      <c r="AD343" s="91"/>
      <c r="AE343" s="91"/>
    </row>
    <row r="344" spans="1:31" x14ac:dyDescent="0.2">
      <c r="A344" s="98"/>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row>
    <row r="345" spans="1:31" x14ac:dyDescent="0.2">
      <c r="A345" s="98"/>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c r="AA345" s="91"/>
      <c r="AB345" s="91"/>
      <c r="AC345" s="91"/>
      <c r="AD345" s="91"/>
      <c r="AE345" s="91"/>
    </row>
    <row r="346" spans="1:31" x14ac:dyDescent="0.2">
      <c r="A346" s="98"/>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c r="AA346" s="91"/>
      <c r="AB346" s="91"/>
      <c r="AC346" s="91"/>
      <c r="AD346" s="91"/>
      <c r="AE346" s="91"/>
    </row>
    <row r="347" spans="1:31" x14ac:dyDescent="0.2">
      <c r="A347" s="98"/>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c r="AA347" s="91"/>
      <c r="AB347" s="91"/>
      <c r="AC347" s="91"/>
      <c r="AD347" s="91"/>
      <c r="AE347" s="91"/>
    </row>
    <row r="348" spans="1:31" x14ac:dyDescent="0.2">
      <c r="A348" s="98"/>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c r="AA348" s="91"/>
      <c r="AB348" s="91"/>
      <c r="AC348" s="91"/>
      <c r="AD348" s="91"/>
      <c r="AE348" s="91"/>
    </row>
    <row r="349" spans="1:31" x14ac:dyDescent="0.2">
      <c r="A349" s="98"/>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c r="AA349" s="91"/>
      <c r="AB349" s="91"/>
      <c r="AC349" s="91"/>
      <c r="AD349" s="91"/>
      <c r="AE349" s="91"/>
    </row>
    <row r="350" spans="1:31" x14ac:dyDescent="0.2">
      <c r="A350" s="98"/>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c r="AA350" s="91"/>
      <c r="AB350" s="91"/>
      <c r="AC350" s="91"/>
      <c r="AD350" s="91"/>
      <c r="AE350" s="91"/>
    </row>
    <row r="351" spans="1:31" x14ac:dyDescent="0.2">
      <c r="A351" s="98"/>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c r="AA351" s="91"/>
      <c r="AB351" s="91"/>
      <c r="AC351" s="91"/>
      <c r="AD351" s="91"/>
      <c r="AE351" s="91"/>
    </row>
    <row r="352" spans="1:31" x14ac:dyDescent="0.2">
      <c r="A352" s="98"/>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c r="AA352" s="91"/>
      <c r="AB352" s="91"/>
      <c r="AC352" s="91"/>
      <c r="AD352" s="91"/>
      <c r="AE352" s="91"/>
    </row>
    <row r="353" spans="1:31" x14ac:dyDescent="0.2">
      <c r="A353" s="98"/>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c r="AA353" s="91"/>
      <c r="AB353" s="91"/>
      <c r="AC353" s="91"/>
      <c r="AD353" s="91"/>
      <c r="AE353" s="91"/>
    </row>
    <row r="354" spans="1:31" x14ac:dyDescent="0.2">
      <c r="A354" s="98"/>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c r="AA354" s="91"/>
      <c r="AB354" s="91"/>
      <c r="AC354" s="91"/>
      <c r="AD354" s="91"/>
      <c r="AE354" s="91"/>
    </row>
    <row r="355" spans="1:31" x14ac:dyDescent="0.2">
      <c r="A355" s="98"/>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c r="AA355" s="91"/>
      <c r="AB355" s="91"/>
      <c r="AC355" s="91"/>
      <c r="AD355" s="91"/>
      <c r="AE355" s="91"/>
    </row>
    <row r="356" spans="1:31" x14ac:dyDescent="0.2">
      <c r="A356" s="98"/>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c r="AA356" s="91"/>
      <c r="AB356" s="91"/>
      <c r="AC356" s="91"/>
      <c r="AD356" s="91"/>
      <c r="AE356" s="91"/>
    </row>
    <row r="357" spans="1:31" x14ac:dyDescent="0.2">
      <c r="A357" s="98"/>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row>
    <row r="358" spans="1:31" x14ac:dyDescent="0.2">
      <c r="A358" s="98"/>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c r="AA358" s="91"/>
      <c r="AB358" s="91"/>
      <c r="AC358" s="91"/>
      <c r="AD358" s="91"/>
      <c r="AE358" s="91"/>
    </row>
    <row r="359" spans="1:31" x14ac:dyDescent="0.2">
      <c r="A359" s="98"/>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c r="AA359" s="91"/>
      <c r="AB359" s="91"/>
      <c r="AC359" s="91"/>
      <c r="AD359" s="91"/>
      <c r="AE359" s="91"/>
    </row>
    <row r="360" spans="1:31" x14ac:dyDescent="0.2">
      <c r="A360" s="98"/>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c r="AA360" s="91"/>
      <c r="AB360" s="91"/>
      <c r="AC360" s="91"/>
      <c r="AD360" s="91"/>
      <c r="AE360" s="91"/>
    </row>
    <row r="361" spans="1:31" x14ac:dyDescent="0.2">
      <c r="A361" s="98"/>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c r="AA361" s="91"/>
      <c r="AB361" s="91"/>
      <c r="AC361" s="91"/>
      <c r="AD361" s="91"/>
      <c r="AE361" s="91"/>
    </row>
    <row r="362" spans="1:31" x14ac:dyDescent="0.2">
      <c r="A362" s="98"/>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c r="AA362" s="91"/>
      <c r="AB362" s="91"/>
      <c r="AC362" s="91"/>
      <c r="AD362" s="91"/>
      <c r="AE362" s="91"/>
    </row>
    <row r="363" spans="1:31" x14ac:dyDescent="0.2">
      <c r="A363" s="98"/>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c r="AA363" s="91"/>
      <c r="AB363" s="91"/>
      <c r="AC363" s="91"/>
      <c r="AD363" s="91"/>
      <c r="AE363" s="91"/>
    </row>
    <row r="364" spans="1:31" x14ac:dyDescent="0.2">
      <c r="A364" s="98"/>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c r="AA364" s="91"/>
      <c r="AB364" s="91"/>
      <c r="AC364" s="91"/>
      <c r="AD364" s="91"/>
      <c r="AE364" s="91"/>
    </row>
    <row r="365" spans="1:31" x14ac:dyDescent="0.2">
      <c r="A365" s="98"/>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c r="AA365" s="91"/>
      <c r="AB365" s="91"/>
      <c r="AC365" s="91"/>
      <c r="AD365" s="91"/>
      <c r="AE365" s="91"/>
    </row>
    <row r="366" spans="1:31" x14ac:dyDescent="0.2">
      <c r="A366" s="98"/>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c r="AA366" s="91"/>
      <c r="AB366" s="91"/>
      <c r="AC366" s="91"/>
      <c r="AD366" s="91"/>
      <c r="AE366" s="91"/>
    </row>
    <row r="367" spans="1:31" x14ac:dyDescent="0.2">
      <c r="A367" s="98"/>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c r="AA367" s="91"/>
      <c r="AB367" s="91"/>
      <c r="AC367" s="91"/>
      <c r="AD367" s="91"/>
      <c r="AE367" s="91"/>
    </row>
    <row r="368" spans="1:31" x14ac:dyDescent="0.2">
      <c r="A368" s="98"/>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c r="AA368" s="91"/>
      <c r="AB368" s="91"/>
      <c r="AC368" s="91"/>
      <c r="AD368" s="91"/>
      <c r="AE368" s="91"/>
    </row>
    <row r="369" spans="1:31" x14ac:dyDescent="0.2">
      <c r="A369" s="98"/>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c r="AA369" s="91"/>
      <c r="AB369" s="91"/>
      <c r="AC369" s="91"/>
      <c r="AD369" s="91"/>
      <c r="AE369" s="91"/>
    </row>
    <row r="370" spans="1:31" x14ac:dyDescent="0.2">
      <c r="A370" s="98"/>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c r="AA370" s="91"/>
      <c r="AB370" s="91"/>
      <c r="AC370" s="91"/>
      <c r="AD370" s="91"/>
      <c r="AE370" s="91"/>
    </row>
    <row r="371" spans="1:31" x14ac:dyDescent="0.2">
      <c r="A371" s="98"/>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c r="AA371" s="91"/>
      <c r="AB371" s="91"/>
      <c r="AC371" s="91"/>
      <c r="AD371" s="91"/>
      <c r="AE371" s="91"/>
    </row>
    <row r="372" spans="1:31" x14ac:dyDescent="0.2">
      <c r="A372" s="98"/>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c r="AA372" s="91"/>
      <c r="AB372" s="91"/>
      <c r="AC372" s="91"/>
      <c r="AD372" s="91"/>
      <c r="AE372" s="91"/>
    </row>
    <row r="373" spans="1:31" x14ac:dyDescent="0.2">
      <c r="A373" s="98"/>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c r="AA373" s="91"/>
      <c r="AB373" s="91"/>
      <c r="AC373" s="91"/>
      <c r="AD373" s="91"/>
      <c r="AE373" s="91"/>
    </row>
    <row r="374" spans="1:31" x14ac:dyDescent="0.2">
      <c r="A374" s="98"/>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c r="AA374" s="91"/>
      <c r="AB374" s="91"/>
      <c r="AC374" s="91"/>
      <c r="AD374" s="91"/>
      <c r="AE374" s="91"/>
    </row>
    <row r="375" spans="1:31" x14ac:dyDescent="0.2">
      <c r="A375" s="98"/>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c r="AA375" s="91"/>
      <c r="AB375" s="91"/>
      <c r="AC375" s="91"/>
      <c r="AD375" s="91"/>
      <c r="AE375" s="91"/>
    </row>
    <row r="376" spans="1:31" x14ac:dyDescent="0.2">
      <c r="A376" s="98"/>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c r="AA376" s="91"/>
      <c r="AB376" s="91"/>
      <c r="AC376" s="91"/>
      <c r="AD376" s="91"/>
      <c r="AE376" s="91"/>
    </row>
    <row r="377" spans="1:31" x14ac:dyDescent="0.2">
      <c r="A377" s="98"/>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c r="AA377" s="91"/>
      <c r="AB377" s="91"/>
      <c r="AC377" s="91"/>
      <c r="AD377" s="91"/>
      <c r="AE377" s="91"/>
    </row>
    <row r="378" spans="1:31" x14ac:dyDescent="0.2">
      <c r="A378" s="98"/>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c r="AA378" s="91"/>
      <c r="AB378" s="91"/>
      <c r="AC378" s="91"/>
      <c r="AD378" s="91"/>
      <c r="AE378" s="91"/>
    </row>
    <row r="379" spans="1:31" x14ac:dyDescent="0.2">
      <c r="A379" s="98"/>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c r="AA379" s="91"/>
      <c r="AB379" s="91"/>
      <c r="AC379" s="91"/>
      <c r="AD379" s="91"/>
      <c r="AE379" s="91"/>
    </row>
    <row r="380" spans="1:31" x14ac:dyDescent="0.2">
      <c r="A380" s="98"/>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c r="AA380" s="91"/>
      <c r="AB380" s="91"/>
      <c r="AC380" s="91"/>
      <c r="AD380" s="91"/>
      <c r="AE380" s="91"/>
    </row>
    <row r="381" spans="1:31" x14ac:dyDescent="0.2">
      <c r="A381" s="98"/>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1"/>
      <c r="AB381" s="91"/>
      <c r="AC381" s="91"/>
      <c r="AD381" s="91"/>
      <c r="AE381" s="91"/>
    </row>
    <row r="382" spans="1:31" x14ac:dyDescent="0.2">
      <c r="A382" s="98"/>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c r="AA382" s="91"/>
      <c r="AB382" s="91"/>
      <c r="AC382" s="91"/>
      <c r="AD382" s="91"/>
      <c r="AE382" s="91"/>
    </row>
    <row r="383" spans="1:31" x14ac:dyDescent="0.2">
      <c r="A383" s="98"/>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c r="AA383" s="91"/>
      <c r="AB383" s="91"/>
      <c r="AC383" s="91"/>
      <c r="AD383" s="91"/>
      <c r="AE383" s="91"/>
    </row>
    <row r="384" spans="1:31" x14ac:dyDescent="0.2">
      <c r="A384" s="98"/>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1"/>
      <c r="AB384" s="91"/>
      <c r="AC384" s="91"/>
      <c r="AD384" s="91"/>
      <c r="AE384" s="91"/>
    </row>
    <row r="385" spans="1:31" x14ac:dyDescent="0.2">
      <c r="A385" s="98"/>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c r="AA385" s="91"/>
      <c r="AB385" s="91"/>
      <c r="AC385" s="91"/>
      <c r="AD385" s="91"/>
      <c r="AE385" s="91"/>
    </row>
    <row r="386" spans="1:31" x14ac:dyDescent="0.2">
      <c r="A386" s="98"/>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c r="AA386" s="91"/>
      <c r="AB386" s="91"/>
      <c r="AC386" s="91"/>
      <c r="AD386" s="91"/>
      <c r="AE386" s="91"/>
    </row>
    <row r="387" spans="1:31" x14ac:dyDescent="0.2">
      <c r="A387" s="98"/>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c r="AA387" s="91"/>
      <c r="AB387" s="91"/>
      <c r="AC387" s="91"/>
      <c r="AD387" s="91"/>
      <c r="AE387" s="91"/>
    </row>
    <row r="388" spans="1:31" x14ac:dyDescent="0.2">
      <c r="A388" s="98"/>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c r="AA388" s="91"/>
      <c r="AB388" s="91"/>
      <c r="AC388" s="91"/>
      <c r="AD388" s="91"/>
      <c r="AE388" s="91"/>
    </row>
    <row r="389" spans="1:31" x14ac:dyDescent="0.2">
      <c r="A389" s="98"/>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c r="AA389" s="91"/>
      <c r="AB389" s="91"/>
      <c r="AC389" s="91"/>
      <c r="AD389" s="91"/>
      <c r="AE389" s="91"/>
    </row>
    <row r="390" spans="1:31" x14ac:dyDescent="0.2">
      <c r="A390" s="98"/>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c r="AA390" s="91"/>
      <c r="AB390" s="91"/>
      <c r="AC390" s="91"/>
      <c r="AD390" s="91"/>
      <c r="AE390" s="91"/>
    </row>
    <row r="391" spans="1:31" x14ac:dyDescent="0.2">
      <c r="A391" s="98"/>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c r="AA391" s="91"/>
      <c r="AB391" s="91"/>
      <c r="AC391" s="91"/>
      <c r="AD391" s="91"/>
      <c r="AE391" s="91"/>
    </row>
    <row r="392" spans="1:31" x14ac:dyDescent="0.2">
      <c r="A392" s="98"/>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c r="AA392" s="91"/>
      <c r="AB392" s="91"/>
      <c r="AC392" s="91"/>
      <c r="AD392" s="91"/>
      <c r="AE392" s="91"/>
    </row>
    <row r="393" spans="1:31" x14ac:dyDescent="0.2">
      <c r="A393" s="98"/>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c r="AA393" s="91"/>
      <c r="AB393" s="91"/>
      <c r="AC393" s="91"/>
      <c r="AD393" s="91"/>
      <c r="AE393" s="91"/>
    </row>
    <row r="394" spans="1:31" x14ac:dyDescent="0.2">
      <c r="A394" s="98"/>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c r="AA394" s="91"/>
      <c r="AB394" s="91"/>
      <c r="AC394" s="91"/>
      <c r="AD394" s="91"/>
      <c r="AE394" s="91"/>
    </row>
    <row r="395" spans="1:31" x14ac:dyDescent="0.2">
      <c r="A395" s="98"/>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c r="AA395" s="91"/>
      <c r="AB395" s="91"/>
      <c r="AC395" s="91"/>
      <c r="AD395" s="91"/>
      <c r="AE395" s="91"/>
    </row>
    <row r="396" spans="1:31" x14ac:dyDescent="0.2">
      <c r="A396" s="98"/>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c r="AA396" s="91"/>
      <c r="AB396" s="91"/>
      <c r="AC396" s="91"/>
      <c r="AD396" s="91"/>
      <c r="AE396" s="91"/>
    </row>
    <row r="397" spans="1:31" x14ac:dyDescent="0.2">
      <c r="A397" s="98"/>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c r="AA397" s="91"/>
      <c r="AB397" s="91"/>
      <c r="AC397" s="91"/>
      <c r="AD397" s="91"/>
      <c r="AE397" s="91"/>
    </row>
    <row r="398" spans="1:31" x14ac:dyDescent="0.2">
      <c r="A398" s="98"/>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c r="AA398" s="91"/>
      <c r="AB398" s="91"/>
      <c r="AC398" s="91"/>
      <c r="AD398" s="91"/>
      <c r="AE398" s="91"/>
    </row>
    <row r="399" spans="1:31" x14ac:dyDescent="0.2">
      <c r="A399" s="98"/>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c r="AA399" s="91"/>
      <c r="AB399" s="91"/>
      <c r="AC399" s="91"/>
      <c r="AD399" s="91"/>
      <c r="AE399" s="91"/>
    </row>
    <row r="400" spans="1:31" x14ac:dyDescent="0.2">
      <c r="A400" s="98"/>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c r="AA400" s="91"/>
      <c r="AB400" s="91"/>
      <c r="AC400" s="91"/>
      <c r="AD400" s="91"/>
      <c r="AE400" s="91"/>
    </row>
    <row r="401" spans="1:31" x14ac:dyDescent="0.2">
      <c r="A401" s="98"/>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c r="AA401" s="91"/>
      <c r="AB401" s="91"/>
      <c r="AC401" s="91"/>
      <c r="AD401" s="91"/>
      <c r="AE401" s="91"/>
    </row>
    <row r="402" spans="1:31" x14ac:dyDescent="0.2">
      <c r="A402" s="98"/>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c r="AA402" s="91"/>
      <c r="AB402" s="91"/>
      <c r="AC402" s="91"/>
      <c r="AD402" s="91"/>
      <c r="AE402" s="91"/>
    </row>
    <row r="403" spans="1:31" x14ac:dyDescent="0.2">
      <c r="A403" s="98"/>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c r="AA403" s="91"/>
      <c r="AB403" s="91"/>
      <c r="AC403" s="91"/>
      <c r="AD403" s="91"/>
      <c r="AE403" s="91"/>
    </row>
    <row r="404" spans="1:31" x14ac:dyDescent="0.2">
      <c r="A404" s="98"/>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c r="AA404" s="91"/>
      <c r="AB404" s="91"/>
      <c r="AC404" s="91"/>
      <c r="AD404" s="91"/>
      <c r="AE404" s="91"/>
    </row>
    <row r="405" spans="1:31" x14ac:dyDescent="0.2">
      <c r="A405" s="98"/>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c r="AA405" s="91"/>
      <c r="AB405" s="91"/>
      <c r="AC405" s="91"/>
      <c r="AD405" s="91"/>
      <c r="AE405" s="91"/>
    </row>
    <row r="406" spans="1:31" x14ac:dyDescent="0.2">
      <c r="A406" s="98"/>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c r="AA406" s="91"/>
      <c r="AB406" s="91"/>
      <c r="AC406" s="91"/>
      <c r="AD406" s="91"/>
      <c r="AE406" s="91"/>
    </row>
    <row r="407" spans="1:31" x14ac:dyDescent="0.2">
      <c r="A407" s="98"/>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c r="AA407" s="91"/>
      <c r="AB407" s="91"/>
      <c r="AC407" s="91"/>
      <c r="AD407" s="91"/>
      <c r="AE407" s="91"/>
    </row>
    <row r="408" spans="1:31" x14ac:dyDescent="0.2">
      <c r="A408" s="98"/>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c r="AA408" s="91"/>
      <c r="AB408" s="91"/>
      <c r="AC408" s="91"/>
      <c r="AD408" s="91"/>
      <c r="AE408" s="91"/>
    </row>
    <row r="409" spans="1:31" x14ac:dyDescent="0.2">
      <c r="A409" s="98"/>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c r="AA409" s="91"/>
      <c r="AB409" s="91"/>
      <c r="AC409" s="91"/>
      <c r="AD409" s="91"/>
      <c r="AE409" s="91"/>
    </row>
    <row r="410" spans="1:31" x14ac:dyDescent="0.2">
      <c r="A410" s="98"/>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c r="AA410" s="91"/>
      <c r="AB410" s="91"/>
      <c r="AC410" s="91"/>
      <c r="AD410" s="91"/>
      <c r="AE410" s="91"/>
    </row>
    <row r="411" spans="1:31" x14ac:dyDescent="0.2">
      <c r="A411" s="98"/>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c r="AA411" s="91"/>
      <c r="AB411" s="91"/>
      <c r="AC411" s="91"/>
      <c r="AD411" s="91"/>
      <c r="AE411" s="91"/>
    </row>
    <row r="412" spans="1:31" x14ac:dyDescent="0.2">
      <c r="A412" s="98"/>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c r="AA412" s="91"/>
      <c r="AB412" s="91"/>
      <c r="AC412" s="91"/>
      <c r="AD412" s="91"/>
      <c r="AE412" s="91"/>
    </row>
    <row r="413" spans="1:31" x14ac:dyDescent="0.2">
      <c r="A413" s="98"/>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c r="AA413" s="91"/>
      <c r="AB413" s="91"/>
      <c r="AC413" s="91"/>
      <c r="AD413" s="91"/>
      <c r="AE413" s="91"/>
    </row>
    <row r="414" spans="1:31" x14ac:dyDescent="0.2">
      <c r="A414" s="98"/>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c r="AA414" s="91"/>
      <c r="AB414" s="91"/>
      <c r="AC414" s="91"/>
      <c r="AD414" s="91"/>
      <c r="AE414" s="91"/>
    </row>
    <row r="415" spans="1:31" x14ac:dyDescent="0.2">
      <c r="A415" s="98"/>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c r="AA415" s="91"/>
      <c r="AB415" s="91"/>
      <c r="AC415" s="91"/>
      <c r="AD415" s="91"/>
      <c r="AE415" s="91"/>
    </row>
    <row r="416" spans="1:31" x14ac:dyDescent="0.2">
      <c r="A416" s="98"/>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c r="AA416" s="91"/>
      <c r="AB416" s="91"/>
      <c r="AC416" s="91"/>
      <c r="AD416" s="91"/>
      <c r="AE416" s="91"/>
    </row>
    <row r="417" spans="1:31" x14ac:dyDescent="0.2">
      <c r="A417" s="98"/>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c r="AA417" s="91"/>
      <c r="AB417" s="91"/>
      <c r="AC417" s="91"/>
      <c r="AD417" s="91"/>
      <c r="AE417" s="91"/>
    </row>
    <row r="418" spans="1:31" x14ac:dyDescent="0.2">
      <c r="A418" s="98"/>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c r="AA418" s="91"/>
      <c r="AB418" s="91"/>
      <c r="AC418" s="91"/>
      <c r="AD418" s="91"/>
      <c r="AE418" s="91"/>
    </row>
    <row r="419" spans="1:31" x14ac:dyDescent="0.2">
      <c r="A419" s="98"/>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c r="AA419" s="91"/>
      <c r="AB419" s="91"/>
      <c r="AC419" s="91"/>
      <c r="AD419" s="91"/>
      <c r="AE419" s="91"/>
    </row>
    <row r="420" spans="1:31" x14ac:dyDescent="0.2">
      <c r="A420" s="98"/>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c r="AA420" s="91"/>
      <c r="AB420" s="91"/>
      <c r="AC420" s="91"/>
      <c r="AD420" s="91"/>
      <c r="AE420" s="91"/>
    </row>
    <row r="421" spans="1:31" x14ac:dyDescent="0.2">
      <c r="A421" s="98"/>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c r="AA421" s="91"/>
      <c r="AB421" s="91"/>
      <c r="AC421" s="91"/>
      <c r="AD421" s="91"/>
      <c r="AE421" s="91"/>
    </row>
    <row r="422" spans="1:31" x14ac:dyDescent="0.2">
      <c r="A422" s="98"/>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c r="AA422" s="91"/>
      <c r="AB422" s="91"/>
      <c r="AC422" s="91"/>
      <c r="AD422" s="91"/>
      <c r="AE422" s="91"/>
    </row>
    <row r="423" spans="1:31" x14ac:dyDescent="0.2">
      <c r="A423" s="98"/>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c r="AA423" s="91"/>
      <c r="AB423" s="91"/>
      <c r="AC423" s="91"/>
      <c r="AD423" s="91"/>
      <c r="AE423" s="91"/>
    </row>
    <row r="424" spans="1:31" x14ac:dyDescent="0.2">
      <c r="A424" s="98"/>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c r="AA424" s="91"/>
      <c r="AB424" s="91"/>
      <c r="AC424" s="91"/>
      <c r="AD424" s="91"/>
      <c r="AE424" s="91"/>
    </row>
    <row r="425" spans="1:31" x14ac:dyDescent="0.2">
      <c r="A425" s="98"/>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c r="AA425" s="91"/>
      <c r="AB425" s="91"/>
      <c r="AC425" s="91"/>
      <c r="AD425" s="91"/>
      <c r="AE425" s="91"/>
    </row>
    <row r="426" spans="1:31" x14ac:dyDescent="0.2">
      <c r="A426" s="98"/>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c r="AA426" s="91"/>
      <c r="AB426" s="91"/>
      <c r="AC426" s="91"/>
      <c r="AD426" s="91"/>
      <c r="AE426" s="91"/>
    </row>
    <row r="427" spans="1:31" x14ac:dyDescent="0.2">
      <c r="A427" s="98"/>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c r="AA427" s="91"/>
      <c r="AB427" s="91"/>
      <c r="AC427" s="91"/>
      <c r="AD427" s="91"/>
      <c r="AE427" s="91"/>
    </row>
    <row r="428" spans="1:31" x14ac:dyDescent="0.2">
      <c r="A428" s="98"/>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c r="AA428" s="91"/>
      <c r="AB428" s="91"/>
      <c r="AC428" s="91"/>
      <c r="AD428" s="91"/>
      <c r="AE428" s="91"/>
    </row>
    <row r="429" spans="1:31" x14ac:dyDescent="0.2">
      <c r="A429" s="98"/>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1"/>
      <c r="AB429" s="91"/>
      <c r="AC429" s="91"/>
      <c r="AD429" s="91"/>
      <c r="AE429" s="91"/>
    </row>
    <row r="430" spans="1:31" x14ac:dyDescent="0.2">
      <c r="A430" s="98"/>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c r="AA430" s="91"/>
      <c r="AB430" s="91"/>
      <c r="AC430" s="91"/>
      <c r="AD430" s="91"/>
      <c r="AE430" s="91"/>
    </row>
    <row r="431" spans="1:31" x14ac:dyDescent="0.2">
      <c r="A431" s="98"/>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row>
    <row r="432" spans="1:31" x14ac:dyDescent="0.2">
      <c r="A432" s="98"/>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c r="AA432" s="91"/>
      <c r="AB432" s="91"/>
      <c r="AC432" s="91"/>
      <c r="AD432" s="91"/>
      <c r="AE432" s="91"/>
    </row>
    <row r="433" spans="1:31" x14ac:dyDescent="0.2">
      <c r="A433" s="98"/>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c r="AA433" s="91"/>
      <c r="AB433" s="91"/>
      <c r="AC433" s="91"/>
      <c r="AD433" s="91"/>
      <c r="AE433" s="91"/>
    </row>
    <row r="434" spans="1:31" x14ac:dyDescent="0.2">
      <c r="A434" s="98"/>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1"/>
      <c r="AB434" s="91"/>
      <c r="AC434" s="91"/>
      <c r="AD434" s="91"/>
      <c r="AE434" s="91"/>
    </row>
    <row r="435" spans="1:31" x14ac:dyDescent="0.2">
      <c r="A435" s="98"/>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c r="AA435" s="91"/>
      <c r="AB435" s="91"/>
      <c r="AC435" s="91"/>
      <c r="AD435" s="91"/>
      <c r="AE435" s="91"/>
    </row>
    <row r="436" spans="1:31" x14ac:dyDescent="0.2">
      <c r="A436" s="98"/>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c r="AA436" s="91"/>
      <c r="AB436" s="91"/>
      <c r="AC436" s="91"/>
      <c r="AD436" s="91"/>
      <c r="AE436" s="91"/>
    </row>
    <row r="437" spans="1:31" x14ac:dyDescent="0.2">
      <c r="A437" s="98"/>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c r="AA437" s="91"/>
      <c r="AB437" s="91"/>
      <c r="AC437" s="91"/>
      <c r="AD437" s="91"/>
      <c r="AE437" s="91"/>
    </row>
    <row r="438" spans="1:31" x14ac:dyDescent="0.2">
      <c r="A438" s="98"/>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c r="AA438" s="91"/>
      <c r="AB438" s="91"/>
      <c r="AC438" s="91"/>
      <c r="AD438" s="91"/>
      <c r="AE438" s="91"/>
    </row>
    <row r="439" spans="1:31" x14ac:dyDescent="0.2">
      <c r="A439" s="98"/>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c r="AA439" s="91"/>
      <c r="AB439" s="91"/>
      <c r="AC439" s="91"/>
      <c r="AD439" s="91"/>
      <c r="AE439" s="91"/>
    </row>
    <row r="440" spans="1:31" x14ac:dyDescent="0.2">
      <c r="A440" s="98"/>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c r="AA440" s="91"/>
      <c r="AB440" s="91"/>
      <c r="AC440" s="91"/>
      <c r="AD440" s="91"/>
      <c r="AE440" s="91"/>
    </row>
    <row r="441" spans="1:31" x14ac:dyDescent="0.2">
      <c r="A441" s="98"/>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c r="AA441" s="91"/>
      <c r="AB441" s="91"/>
      <c r="AC441" s="91"/>
      <c r="AD441" s="91"/>
      <c r="AE441" s="91"/>
    </row>
    <row r="442" spans="1:31" x14ac:dyDescent="0.2">
      <c r="A442" s="98"/>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c r="AA442" s="91"/>
      <c r="AB442" s="91"/>
      <c r="AC442" s="91"/>
      <c r="AD442" s="91"/>
      <c r="AE442" s="91"/>
    </row>
    <row r="443" spans="1:31" x14ac:dyDescent="0.2">
      <c r="A443" s="98"/>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c r="AA443" s="91"/>
      <c r="AB443" s="91"/>
      <c r="AC443" s="91"/>
      <c r="AD443" s="91"/>
      <c r="AE443" s="91"/>
    </row>
    <row r="444" spans="1:31" x14ac:dyDescent="0.2">
      <c r="A444" s="98"/>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c r="AA444" s="91"/>
      <c r="AB444" s="91"/>
      <c r="AC444" s="91"/>
      <c r="AD444" s="91"/>
      <c r="AE444" s="91"/>
    </row>
    <row r="445" spans="1:31" x14ac:dyDescent="0.2">
      <c r="A445" s="98"/>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c r="AA445" s="91"/>
      <c r="AB445" s="91"/>
      <c r="AC445" s="91"/>
      <c r="AD445" s="91"/>
      <c r="AE445" s="91"/>
    </row>
    <row r="446" spans="1:31" x14ac:dyDescent="0.2">
      <c r="A446" s="98"/>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c r="AA446" s="91"/>
      <c r="AB446" s="91"/>
      <c r="AC446" s="91"/>
      <c r="AD446" s="91"/>
      <c r="AE446" s="91"/>
    </row>
    <row r="447" spans="1:31" x14ac:dyDescent="0.2">
      <c r="A447" s="98"/>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c r="AA447" s="91"/>
      <c r="AB447" s="91"/>
      <c r="AC447" s="91"/>
      <c r="AD447" s="91"/>
      <c r="AE447" s="91"/>
    </row>
    <row r="448" spans="1:31" x14ac:dyDescent="0.2">
      <c r="A448" s="98"/>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c r="AA448" s="91"/>
      <c r="AB448" s="91"/>
      <c r="AC448" s="91"/>
      <c r="AD448" s="91"/>
      <c r="AE448" s="91"/>
    </row>
    <row r="449" spans="1:31" x14ac:dyDescent="0.2">
      <c r="A449" s="98"/>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c r="AA449" s="91"/>
      <c r="AB449" s="91"/>
      <c r="AC449" s="91"/>
      <c r="AD449" s="91"/>
      <c r="AE449" s="91"/>
    </row>
    <row r="450" spans="1:31" x14ac:dyDescent="0.2">
      <c r="A450" s="98"/>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c r="AA450" s="91"/>
      <c r="AB450" s="91"/>
      <c r="AC450" s="91"/>
      <c r="AD450" s="91"/>
      <c r="AE450" s="91"/>
    </row>
    <row r="451" spans="1:31" x14ac:dyDescent="0.2">
      <c r="A451" s="98"/>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c r="AA451" s="91"/>
      <c r="AB451" s="91"/>
      <c r="AC451" s="91"/>
      <c r="AD451" s="91"/>
      <c r="AE451" s="91"/>
    </row>
    <row r="452" spans="1:31" x14ac:dyDescent="0.2">
      <c r="A452" s="98"/>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c r="AA452" s="91"/>
      <c r="AB452" s="91"/>
      <c r="AC452" s="91"/>
      <c r="AD452" s="91"/>
      <c r="AE452" s="91"/>
    </row>
    <row r="453" spans="1:31" x14ac:dyDescent="0.2">
      <c r="A453" s="98"/>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c r="AA453" s="91"/>
      <c r="AB453" s="91"/>
      <c r="AC453" s="91"/>
      <c r="AD453" s="91"/>
      <c r="AE453" s="91"/>
    </row>
    <row r="454" spans="1:31" x14ac:dyDescent="0.2">
      <c r="A454" s="98"/>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c r="AA454" s="91"/>
      <c r="AB454" s="91"/>
      <c r="AC454" s="91"/>
      <c r="AD454" s="91"/>
      <c r="AE454" s="91"/>
    </row>
  </sheetData>
  <mergeCells count="255">
    <mergeCell ref="U177:U186"/>
    <mergeCell ref="V177:V186"/>
    <mergeCell ref="W177:W186"/>
    <mergeCell ref="X177:X186"/>
    <mergeCell ref="B177:B186"/>
    <mergeCell ref="C177:C186"/>
    <mergeCell ref="D177:D186"/>
    <mergeCell ref="A177:A186"/>
    <mergeCell ref="A187:A196"/>
    <mergeCell ref="B187:B196"/>
    <mergeCell ref="C187:C196"/>
    <mergeCell ref="D187:D196"/>
    <mergeCell ref="U163:U169"/>
    <mergeCell ref="V163:V169"/>
    <mergeCell ref="W163:W169"/>
    <mergeCell ref="X163:X169"/>
    <mergeCell ref="A163:A169"/>
    <mergeCell ref="B163:B169"/>
    <mergeCell ref="C163:C169"/>
    <mergeCell ref="D163:D169"/>
    <mergeCell ref="U170:U176"/>
    <mergeCell ref="V170:V176"/>
    <mergeCell ref="W170:W176"/>
    <mergeCell ref="X170:X176"/>
    <mergeCell ref="A170:A176"/>
    <mergeCell ref="B170:B176"/>
    <mergeCell ref="C170:C176"/>
    <mergeCell ref="D170:D176"/>
    <mergeCell ref="U149:U155"/>
    <mergeCell ref="V149:V155"/>
    <mergeCell ref="W149:W155"/>
    <mergeCell ref="X149:X155"/>
    <mergeCell ref="A149:A155"/>
    <mergeCell ref="B149:B155"/>
    <mergeCell ref="C149:C155"/>
    <mergeCell ref="D149:D155"/>
    <mergeCell ref="A156:A162"/>
    <mergeCell ref="B156:B162"/>
    <mergeCell ref="C156:C162"/>
    <mergeCell ref="D156:D162"/>
    <mergeCell ref="D133:D141"/>
    <mergeCell ref="C133:C141"/>
    <mergeCell ref="B133:B141"/>
    <mergeCell ref="A133:A141"/>
    <mergeCell ref="U133:U141"/>
    <mergeCell ref="V133:V141"/>
    <mergeCell ref="W133:W141"/>
    <mergeCell ref="X133:X141"/>
    <mergeCell ref="A142:A148"/>
    <mergeCell ref="B142:B148"/>
    <mergeCell ref="C142:C148"/>
    <mergeCell ref="D142:D148"/>
    <mergeCell ref="U142:U148"/>
    <mergeCell ref="V142:V148"/>
    <mergeCell ref="W142:W148"/>
    <mergeCell ref="X142:X148"/>
    <mergeCell ref="U117:U125"/>
    <mergeCell ref="V117:V125"/>
    <mergeCell ref="W117:W125"/>
    <mergeCell ref="X117:X125"/>
    <mergeCell ref="A117:A125"/>
    <mergeCell ref="B117:B125"/>
    <mergeCell ref="C117:C125"/>
    <mergeCell ref="D117:D125"/>
    <mergeCell ref="U126:U132"/>
    <mergeCell ref="V126:V132"/>
    <mergeCell ref="W126:W132"/>
    <mergeCell ref="X126:X132"/>
    <mergeCell ref="B126:B132"/>
    <mergeCell ref="A126:A132"/>
    <mergeCell ref="C126:C132"/>
    <mergeCell ref="D126:D132"/>
    <mergeCell ref="W8:W15"/>
    <mergeCell ref="X8:X15"/>
    <mergeCell ref="U8:U15"/>
    <mergeCell ref="A8:A15"/>
    <mergeCell ref="B8:B15"/>
    <mergeCell ref="C8:C15"/>
    <mergeCell ref="D8:D15"/>
    <mergeCell ref="V8:V15"/>
    <mergeCell ref="A89:A98"/>
    <mergeCell ref="B89:B98"/>
    <mergeCell ref="C89:C98"/>
    <mergeCell ref="U16:U22"/>
    <mergeCell ref="V16:V22"/>
    <mergeCell ref="W16:W22"/>
    <mergeCell ref="X16:X22"/>
    <mergeCell ref="U23:U29"/>
    <mergeCell ref="D89:D98"/>
    <mergeCell ref="U89:U98"/>
    <mergeCell ref="V89:V98"/>
    <mergeCell ref="W89:W98"/>
    <mergeCell ref="X89:X98"/>
    <mergeCell ref="V23:V29"/>
    <mergeCell ref="W23:W29"/>
    <mergeCell ref="X23:X29"/>
    <mergeCell ref="AB6:AB7"/>
    <mergeCell ref="AC6:AC7"/>
    <mergeCell ref="AD6:AD7"/>
    <mergeCell ref="AE6:AE7"/>
    <mergeCell ref="G1:AC1"/>
    <mergeCell ref="A4:AE4"/>
    <mergeCell ref="T6:T7"/>
    <mergeCell ref="U6:X6"/>
    <mergeCell ref="Y6:Y7"/>
    <mergeCell ref="Z6:Z7"/>
    <mergeCell ref="AA6:AA7"/>
    <mergeCell ref="M5:S5"/>
    <mergeCell ref="U5:Z5"/>
    <mergeCell ref="AA5:AE5"/>
    <mergeCell ref="F6:F7"/>
    <mergeCell ref="R6:R7"/>
    <mergeCell ref="S6:S7"/>
    <mergeCell ref="AD1:AE1"/>
    <mergeCell ref="A1:B1"/>
    <mergeCell ref="A2:AE2"/>
    <mergeCell ref="A3:AE3"/>
    <mergeCell ref="A5:A7"/>
    <mergeCell ref="B5:B7"/>
    <mergeCell ref="P6:P7"/>
    <mergeCell ref="Q6:Q7"/>
    <mergeCell ref="G6:G7"/>
    <mergeCell ref="H6:H7"/>
    <mergeCell ref="J6:J7"/>
    <mergeCell ref="K6:K7"/>
    <mergeCell ref="L6:L7"/>
    <mergeCell ref="A30:A36"/>
    <mergeCell ref="B30:B36"/>
    <mergeCell ref="C30:C36"/>
    <mergeCell ref="D30:D36"/>
    <mergeCell ref="A23:A29"/>
    <mergeCell ref="C5:C7"/>
    <mergeCell ref="D5:D7"/>
    <mergeCell ref="E5:E7"/>
    <mergeCell ref="F5:H5"/>
    <mergeCell ref="I5:I7"/>
    <mergeCell ref="J5:L5"/>
    <mergeCell ref="M6:M7"/>
    <mergeCell ref="N6:N7"/>
    <mergeCell ref="O6:O7"/>
    <mergeCell ref="B23:B29"/>
    <mergeCell ref="C23:C29"/>
    <mergeCell ref="D23:D29"/>
    <mergeCell ref="D16:D22"/>
    <mergeCell ref="C16:C22"/>
    <mergeCell ref="A16:A22"/>
    <mergeCell ref="B16:B22"/>
    <mergeCell ref="A45:A53"/>
    <mergeCell ref="B45:B53"/>
    <mergeCell ref="C45:C53"/>
    <mergeCell ref="D45:D53"/>
    <mergeCell ref="A37:A44"/>
    <mergeCell ref="B37:B44"/>
    <mergeCell ref="C37:C44"/>
    <mergeCell ref="D37:D44"/>
    <mergeCell ref="U45:U53"/>
    <mergeCell ref="A54:A62"/>
    <mergeCell ref="U54:U62"/>
    <mergeCell ref="V54:V62"/>
    <mergeCell ref="W54:W62"/>
    <mergeCell ref="X54:X62"/>
    <mergeCell ref="B54:B62"/>
    <mergeCell ref="C54:C62"/>
    <mergeCell ref="D54:D62"/>
    <mergeCell ref="U30:U36"/>
    <mergeCell ref="V30:V36"/>
    <mergeCell ref="W30:W36"/>
    <mergeCell ref="X30:X36"/>
    <mergeCell ref="U156:U162"/>
    <mergeCell ref="V156:V162"/>
    <mergeCell ref="W156:W162"/>
    <mergeCell ref="X156:X162"/>
    <mergeCell ref="U187:U196"/>
    <mergeCell ref="V187:V196"/>
    <mergeCell ref="W187:W196"/>
    <mergeCell ref="X187:X196"/>
    <mergeCell ref="U80:U88"/>
    <mergeCell ref="V80:V88"/>
    <mergeCell ref="W80:W88"/>
    <mergeCell ref="X80:X88"/>
    <mergeCell ref="U37:U44"/>
    <mergeCell ref="V37:V44"/>
    <mergeCell ref="W37:W44"/>
    <mergeCell ref="X37:X44"/>
    <mergeCell ref="V45:V53"/>
    <mergeCell ref="W45:W53"/>
    <mergeCell ref="X45:X53"/>
    <mergeCell ref="U108:U116"/>
    <mergeCell ref="V197:V206"/>
    <mergeCell ref="W197:W206"/>
    <mergeCell ref="X197:X206"/>
    <mergeCell ref="A197:A206"/>
    <mergeCell ref="B197:B206"/>
    <mergeCell ref="C197:C206"/>
    <mergeCell ref="D197:D206"/>
    <mergeCell ref="A207:A216"/>
    <mergeCell ref="B207:B216"/>
    <mergeCell ref="C207:C216"/>
    <mergeCell ref="D207:D216"/>
    <mergeCell ref="U207:U216"/>
    <mergeCell ref="V207:V216"/>
    <mergeCell ref="W207:W216"/>
    <mergeCell ref="X207:X216"/>
    <mergeCell ref="U63:U70"/>
    <mergeCell ref="V63:V70"/>
    <mergeCell ref="W63:W70"/>
    <mergeCell ref="X63:X70"/>
    <mergeCell ref="B63:B70"/>
    <mergeCell ref="C63:C70"/>
    <mergeCell ref="A63:A70"/>
    <mergeCell ref="B80:B88"/>
    <mergeCell ref="C80:C88"/>
    <mergeCell ref="D80:D88"/>
    <mergeCell ref="B71:B79"/>
    <mergeCell ref="C71:C79"/>
    <mergeCell ref="D71:D79"/>
    <mergeCell ref="A71:A79"/>
    <mergeCell ref="D63:D70"/>
    <mergeCell ref="U71:U79"/>
    <mergeCell ref="V71:V79"/>
    <mergeCell ref="W71:W79"/>
    <mergeCell ref="X71:X79"/>
    <mergeCell ref="A99:A107"/>
    <mergeCell ref="B99:B107"/>
    <mergeCell ref="C99:C107"/>
    <mergeCell ref="D99:D107"/>
    <mergeCell ref="U99:U107"/>
    <mergeCell ref="V99:V107"/>
    <mergeCell ref="W99:W107"/>
    <mergeCell ref="X99:X107"/>
    <mergeCell ref="A80:A88"/>
    <mergeCell ref="A227:A238"/>
    <mergeCell ref="B227:B238"/>
    <mergeCell ref="C227:C238"/>
    <mergeCell ref="D227:D238"/>
    <mergeCell ref="U227:U238"/>
    <mergeCell ref="V227:V238"/>
    <mergeCell ref="W227:W238"/>
    <mergeCell ref="X227:X238"/>
    <mergeCell ref="A108:A116"/>
    <mergeCell ref="B108:B116"/>
    <mergeCell ref="C108:C116"/>
    <mergeCell ref="D108:D116"/>
    <mergeCell ref="W108:W116"/>
    <mergeCell ref="X108:X116"/>
    <mergeCell ref="V108:V116"/>
    <mergeCell ref="A217:A226"/>
    <mergeCell ref="B217:B226"/>
    <mergeCell ref="C217:C226"/>
    <mergeCell ref="D217:D226"/>
    <mergeCell ref="U217:U226"/>
    <mergeCell ref="V217:V226"/>
    <mergeCell ref="W217:W226"/>
    <mergeCell ref="X217:X226"/>
    <mergeCell ref="U197:U206"/>
  </mergeCells>
  <phoneticPr fontId="9" type="noConversion"/>
  <dataValidations count="3">
    <dataValidation allowBlank="1" showDropDown="1" showInputMessage="1" showErrorMessage="1" sqref="T8:T35 T37:T237"/>
    <dataValidation operator="equal" allowBlank="1" showErrorMessage="1" sqref="Z12 Z9 Z15 Z19 Z22 Z26 Z29 Z35 Z41 Z38 Z44 Z48 Z51 Z57 Z60 Z67 Z64 Z70 Z74 Z77 Z83 Z86 Z93 Z90 Z96 Z102 Z105 Z111 Z114 Z120 Z123 Z129 Z132 Z136 Z139 Z145 Z148 Z152 Z155 Z159 Z162 Z166 Z169 Z173 Z176 Z180 Z183 Z190 Z193 Z200 Z203 Z210 Z213 Z220 Z223 Z230 Z233">
      <formula1>#REF!</formula1>
      <formula2>0</formula2>
    </dataValidation>
    <dataValidation type="list" allowBlank="1" showInputMessage="1" showErrorMessage="1" errorTitle="Error" error="Seleccione uno de los valor indicado" promptTitle="Seleccione NE" prompt="4 - Continua (EC)_x000a_3 - Frecuente (EF)_x000a_2 - Ocasional (EO)_x000a_1 - Esporádica (EE)" sqref="N228 N232 N235">
      <formula1>NE</formula1>
    </dataValidation>
  </dataValidations>
  <pageMargins left="0.59055118110236227" right="0.59055118110236227" top="0.39370078740157483" bottom="0.39370078740157483" header="0.31496062992125984" footer="0.31496062992125984"/>
  <pageSetup scale="29" fitToHeight="0" orientation="landscape" r:id="rId1"/>
  <headerFooter alignWithMargins="0"/>
  <rowBreaks count="4" manualBreakCount="4">
    <brk id="90" max="30" man="1"/>
    <brk id="150" max="30" man="1"/>
    <brk id="171" max="30" man="1"/>
    <brk id="23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16" zoomScaleNormal="100" workbookViewId="0">
      <selection activeCell="C32" sqref="C32"/>
    </sheetView>
  </sheetViews>
  <sheetFormatPr baseColWidth="10" defaultRowHeight="12.75" x14ac:dyDescent="0.2"/>
  <cols>
    <col min="1" max="1" width="21" style="4" customWidth="1"/>
    <col min="2" max="2" width="11.42578125" style="4"/>
    <col min="3" max="3" width="74.5703125" style="4" customWidth="1"/>
    <col min="4" max="7" width="11.42578125" style="4"/>
    <col min="8" max="8" width="12.5703125" style="4" customWidth="1"/>
    <col min="9" max="9" width="13.140625" style="4" customWidth="1"/>
    <col min="10" max="10" width="15" style="4" customWidth="1"/>
    <col min="11" max="256" width="11.42578125" style="4"/>
    <col min="257" max="257" width="21" style="4" customWidth="1"/>
    <col min="258" max="258" width="11.42578125" style="4"/>
    <col min="259" max="259" width="74.5703125" style="4" customWidth="1"/>
    <col min="260" max="263" width="11.42578125" style="4"/>
    <col min="264" max="264" width="12.5703125" style="4" customWidth="1"/>
    <col min="265" max="265" width="13.140625" style="4" customWidth="1"/>
    <col min="266" max="266" width="15" style="4" customWidth="1"/>
    <col min="267" max="512" width="11.42578125" style="4"/>
    <col min="513" max="513" width="21" style="4" customWidth="1"/>
    <col min="514" max="514" width="11.42578125" style="4"/>
    <col min="515" max="515" width="74.5703125" style="4" customWidth="1"/>
    <col min="516" max="519" width="11.42578125" style="4"/>
    <col min="520" max="520" width="12.5703125" style="4" customWidth="1"/>
    <col min="521" max="521" width="13.140625" style="4" customWidth="1"/>
    <col min="522" max="522" width="15" style="4" customWidth="1"/>
    <col min="523" max="768" width="11.42578125" style="4"/>
    <col min="769" max="769" width="21" style="4" customWidth="1"/>
    <col min="770" max="770" width="11.42578125" style="4"/>
    <col min="771" max="771" width="74.5703125" style="4" customWidth="1"/>
    <col min="772" max="775" width="11.42578125" style="4"/>
    <col min="776" max="776" width="12.5703125" style="4" customWidth="1"/>
    <col min="777" max="777" width="13.140625" style="4" customWidth="1"/>
    <col min="778" max="778" width="15" style="4" customWidth="1"/>
    <col min="779" max="1024" width="11.42578125" style="4"/>
    <col min="1025" max="1025" width="21" style="4" customWidth="1"/>
    <col min="1026" max="1026" width="11.42578125" style="4"/>
    <col min="1027" max="1027" width="74.5703125" style="4" customWidth="1"/>
    <col min="1028" max="1031" width="11.42578125" style="4"/>
    <col min="1032" max="1032" width="12.5703125" style="4" customWidth="1"/>
    <col min="1033" max="1033" width="13.140625" style="4" customWidth="1"/>
    <col min="1034" max="1034" width="15" style="4" customWidth="1"/>
    <col min="1035" max="1280" width="11.42578125" style="4"/>
    <col min="1281" max="1281" width="21" style="4" customWidth="1"/>
    <col min="1282" max="1282" width="11.42578125" style="4"/>
    <col min="1283" max="1283" width="74.5703125" style="4" customWidth="1"/>
    <col min="1284" max="1287" width="11.42578125" style="4"/>
    <col min="1288" max="1288" width="12.5703125" style="4" customWidth="1"/>
    <col min="1289" max="1289" width="13.140625" style="4" customWidth="1"/>
    <col min="1290" max="1290" width="15" style="4" customWidth="1"/>
    <col min="1291" max="1536" width="11.42578125" style="4"/>
    <col min="1537" max="1537" width="21" style="4" customWidth="1"/>
    <col min="1538" max="1538" width="11.42578125" style="4"/>
    <col min="1539" max="1539" width="74.5703125" style="4" customWidth="1"/>
    <col min="1540" max="1543" width="11.42578125" style="4"/>
    <col min="1544" max="1544" width="12.5703125" style="4" customWidth="1"/>
    <col min="1545" max="1545" width="13.140625" style="4" customWidth="1"/>
    <col min="1546" max="1546" width="15" style="4" customWidth="1"/>
    <col min="1547" max="1792" width="11.42578125" style="4"/>
    <col min="1793" max="1793" width="21" style="4" customWidth="1"/>
    <col min="1794" max="1794" width="11.42578125" style="4"/>
    <col min="1795" max="1795" width="74.5703125" style="4" customWidth="1"/>
    <col min="1796" max="1799" width="11.42578125" style="4"/>
    <col min="1800" max="1800" width="12.5703125" style="4" customWidth="1"/>
    <col min="1801" max="1801" width="13.140625" style="4" customWidth="1"/>
    <col min="1802" max="1802" width="15" style="4" customWidth="1"/>
    <col min="1803" max="2048" width="11.42578125" style="4"/>
    <col min="2049" max="2049" width="21" style="4" customWidth="1"/>
    <col min="2050" max="2050" width="11.42578125" style="4"/>
    <col min="2051" max="2051" width="74.5703125" style="4" customWidth="1"/>
    <col min="2052" max="2055" width="11.42578125" style="4"/>
    <col min="2056" max="2056" width="12.5703125" style="4" customWidth="1"/>
    <col min="2057" max="2057" width="13.140625" style="4" customWidth="1"/>
    <col min="2058" max="2058" width="15" style="4" customWidth="1"/>
    <col min="2059" max="2304" width="11.42578125" style="4"/>
    <col min="2305" max="2305" width="21" style="4" customWidth="1"/>
    <col min="2306" max="2306" width="11.42578125" style="4"/>
    <col min="2307" max="2307" width="74.5703125" style="4" customWidth="1"/>
    <col min="2308" max="2311" width="11.42578125" style="4"/>
    <col min="2312" max="2312" width="12.5703125" style="4" customWidth="1"/>
    <col min="2313" max="2313" width="13.140625" style="4" customWidth="1"/>
    <col min="2314" max="2314" width="15" style="4" customWidth="1"/>
    <col min="2315" max="2560" width="11.42578125" style="4"/>
    <col min="2561" max="2561" width="21" style="4" customWidth="1"/>
    <col min="2562" max="2562" width="11.42578125" style="4"/>
    <col min="2563" max="2563" width="74.5703125" style="4" customWidth="1"/>
    <col min="2564" max="2567" width="11.42578125" style="4"/>
    <col min="2568" max="2568" width="12.5703125" style="4" customWidth="1"/>
    <col min="2569" max="2569" width="13.140625" style="4" customWidth="1"/>
    <col min="2570" max="2570" width="15" style="4" customWidth="1"/>
    <col min="2571" max="2816" width="11.42578125" style="4"/>
    <col min="2817" max="2817" width="21" style="4" customWidth="1"/>
    <col min="2818" max="2818" width="11.42578125" style="4"/>
    <col min="2819" max="2819" width="74.5703125" style="4" customWidth="1"/>
    <col min="2820" max="2823" width="11.42578125" style="4"/>
    <col min="2824" max="2824" width="12.5703125" style="4" customWidth="1"/>
    <col min="2825" max="2825" width="13.140625" style="4" customWidth="1"/>
    <col min="2826" max="2826" width="15" style="4" customWidth="1"/>
    <col min="2827" max="3072" width="11.42578125" style="4"/>
    <col min="3073" max="3073" width="21" style="4" customWidth="1"/>
    <col min="3074" max="3074" width="11.42578125" style="4"/>
    <col min="3075" max="3075" width="74.5703125" style="4" customWidth="1"/>
    <col min="3076" max="3079" width="11.42578125" style="4"/>
    <col min="3080" max="3080" width="12.5703125" style="4" customWidth="1"/>
    <col min="3081" max="3081" width="13.140625" style="4" customWidth="1"/>
    <col min="3082" max="3082" width="15" style="4" customWidth="1"/>
    <col min="3083" max="3328" width="11.42578125" style="4"/>
    <col min="3329" max="3329" width="21" style="4" customWidth="1"/>
    <col min="3330" max="3330" width="11.42578125" style="4"/>
    <col min="3331" max="3331" width="74.5703125" style="4" customWidth="1"/>
    <col min="3332" max="3335" width="11.42578125" style="4"/>
    <col min="3336" max="3336" width="12.5703125" style="4" customWidth="1"/>
    <col min="3337" max="3337" width="13.140625" style="4" customWidth="1"/>
    <col min="3338" max="3338" width="15" style="4" customWidth="1"/>
    <col min="3339" max="3584" width="11.42578125" style="4"/>
    <col min="3585" max="3585" width="21" style="4" customWidth="1"/>
    <col min="3586" max="3586" width="11.42578125" style="4"/>
    <col min="3587" max="3587" width="74.5703125" style="4" customWidth="1"/>
    <col min="3588" max="3591" width="11.42578125" style="4"/>
    <col min="3592" max="3592" width="12.5703125" style="4" customWidth="1"/>
    <col min="3593" max="3593" width="13.140625" style="4" customWidth="1"/>
    <col min="3594" max="3594" width="15" style="4" customWidth="1"/>
    <col min="3595" max="3840" width="11.42578125" style="4"/>
    <col min="3841" max="3841" width="21" style="4" customWidth="1"/>
    <col min="3842" max="3842" width="11.42578125" style="4"/>
    <col min="3843" max="3843" width="74.5703125" style="4" customWidth="1"/>
    <col min="3844" max="3847" width="11.42578125" style="4"/>
    <col min="3848" max="3848" width="12.5703125" style="4" customWidth="1"/>
    <col min="3849" max="3849" width="13.140625" style="4" customWidth="1"/>
    <col min="3850" max="3850" width="15" style="4" customWidth="1"/>
    <col min="3851" max="4096" width="11.42578125" style="4"/>
    <col min="4097" max="4097" width="21" style="4" customWidth="1"/>
    <col min="4098" max="4098" width="11.42578125" style="4"/>
    <col min="4099" max="4099" width="74.5703125" style="4" customWidth="1"/>
    <col min="4100" max="4103" width="11.42578125" style="4"/>
    <col min="4104" max="4104" width="12.5703125" style="4" customWidth="1"/>
    <col min="4105" max="4105" width="13.140625" style="4" customWidth="1"/>
    <col min="4106" max="4106" width="15" style="4" customWidth="1"/>
    <col min="4107" max="4352" width="11.42578125" style="4"/>
    <col min="4353" max="4353" width="21" style="4" customWidth="1"/>
    <col min="4354" max="4354" width="11.42578125" style="4"/>
    <col min="4355" max="4355" width="74.5703125" style="4" customWidth="1"/>
    <col min="4356" max="4359" width="11.42578125" style="4"/>
    <col min="4360" max="4360" width="12.5703125" style="4" customWidth="1"/>
    <col min="4361" max="4361" width="13.140625" style="4" customWidth="1"/>
    <col min="4362" max="4362" width="15" style="4" customWidth="1"/>
    <col min="4363" max="4608" width="11.42578125" style="4"/>
    <col min="4609" max="4609" width="21" style="4" customWidth="1"/>
    <col min="4610" max="4610" width="11.42578125" style="4"/>
    <col min="4611" max="4611" width="74.5703125" style="4" customWidth="1"/>
    <col min="4612" max="4615" width="11.42578125" style="4"/>
    <col min="4616" max="4616" width="12.5703125" style="4" customWidth="1"/>
    <col min="4617" max="4617" width="13.140625" style="4" customWidth="1"/>
    <col min="4618" max="4618" width="15" style="4" customWidth="1"/>
    <col min="4619" max="4864" width="11.42578125" style="4"/>
    <col min="4865" max="4865" width="21" style="4" customWidth="1"/>
    <col min="4866" max="4866" width="11.42578125" style="4"/>
    <col min="4867" max="4867" width="74.5703125" style="4" customWidth="1"/>
    <col min="4868" max="4871" width="11.42578125" style="4"/>
    <col min="4872" max="4872" width="12.5703125" style="4" customWidth="1"/>
    <col min="4873" max="4873" width="13.140625" style="4" customWidth="1"/>
    <col min="4874" max="4874" width="15" style="4" customWidth="1"/>
    <col min="4875" max="5120" width="11.42578125" style="4"/>
    <col min="5121" max="5121" width="21" style="4" customWidth="1"/>
    <col min="5122" max="5122" width="11.42578125" style="4"/>
    <col min="5123" max="5123" width="74.5703125" style="4" customWidth="1"/>
    <col min="5124" max="5127" width="11.42578125" style="4"/>
    <col min="5128" max="5128" width="12.5703125" style="4" customWidth="1"/>
    <col min="5129" max="5129" width="13.140625" style="4" customWidth="1"/>
    <col min="5130" max="5130" width="15" style="4" customWidth="1"/>
    <col min="5131" max="5376" width="11.42578125" style="4"/>
    <col min="5377" max="5377" width="21" style="4" customWidth="1"/>
    <col min="5378" max="5378" width="11.42578125" style="4"/>
    <col min="5379" max="5379" width="74.5703125" style="4" customWidth="1"/>
    <col min="5380" max="5383" width="11.42578125" style="4"/>
    <col min="5384" max="5384" width="12.5703125" style="4" customWidth="1"/>
    <col min="5385" max="5385" width="13.140625" style="4" customWidth="1"/>
    <col min="5386" max="5386" width="15" style="4" customWidth="1"/>
    <col min="5387" max="5632" width="11.42578125" style="4"/>
    <col min="5633" max="5633" width="21" style="4" customWidth="1"/>
    <col min="5634" max="5634" width="11.42578125" style="4"/>
    <col min="5635" max="5635" width="74.5703125" style="4" customWidth="1"/>
    <col min="5636" max="5639" width="11.42578125" style="4"/>
    <col min="5640" max="5640" width="12.5703125" style="4" customWidth="1"/>
    <col min="5641" max="5641" width="13.140625" style="4" customWidth="1"/>
    <col min="5642" max="5642" width="15" style="4" customWidth="1"/>
    <col min="5643" max="5888" width="11.42578125" style="4"/>
    <col min="5889" max="5889" width="21" style="4" customWidth="1"/>
    <col min="5890" max="5890" width="11.42578125" style="4"/>
    <col min="5891" max="5891" width="74.5703125" style="4" customWidth="1"/>
    <col min="5892" max="5895" width="11.42578125" style="4"/>
    <col min="5896" max="5896" width="12.5703125" style="4" customWidth="1"/>
    <col min="5897" max="5897" width="13.140625" style="4" customWidth="1"/>
    <col min="5898" max="5898" width="15" style="4" customWidth="1"/>
    <col min="5899" max="6144" width="11.42578125" style="4"/>
    <col min="6145" max="6145" width="21" style="4" customWidth="1"/>
    <col min="6146" max="6146" width="11.42578125" style="4"/>
    <col min="6147" max="6147" width="74.5703125" style="4" customWidth="1"/>
    <col min="6148" max="6151" width="11.42578125" style="4"/>
    <col min="6152" max="6152" width="12.5703125" style="4" customWidth="1"/>
    <col min="6153" max="6153" width="13.140625" style="4" customWidth="1"/>
    <col min="6154" max="6154" width="15" style="4" customWidth="1"/>
    <col min="6155" max="6400" width="11.42578125" style="4"/>
    <col min="6401" max="6401" width="21" style="4" customWidth="1"/>
    <col min="6402" max="6402" width="11.42578125" style="4"/>
    <col min="6403" max="6403" width="74.5703125" style="4" customWidth="1"/>
    <col min="6404" max="6407" width="11.42578125" style="4"/>
    <col min="6408" max="6408" width="12.5703125" style="4" customWidth="1"/>
    <col min="6409" max="6409" width="13.140625" style="4" customWidth="1"/>
    <col min="6410" max="6410" width="15" style="4" customWidth="1"/>
    <col min="6411" max="6656" width="11.42578125" style="4"/>
    <col min="6657" max="6657" width="21" style="4" customWidth="1"/>
    <col min="6658" max="6658" width="11.42578125" style="4"/>
    <col min="6659" max="6659" width="74.5703125" style="4" customWidth="1"/>
    <col min="6660" max="6663" width="11.42578125" style="4"/>
    <col min="6664" max="6664" width="12.5703125" style="4" customWidth="1"/>
    <col min="6665" max="6665" width="13.140625" style="4" customWidth="1"/>
    <col min="6666" max="6666" width="15" style="4" customWidth="1"/>
    <col min="6667" max="6912" width="11.42578125" style="4"/>
    <col min="6913" max="6913" width="21" style="4" customWidth="1"/>
    <col min="6914" max="6914" width="11.42578125" style="4"/>
    <col min="6915" max="6915" width="74.5703125" style="4" customWidth="1"/>
    <col min="6916" max="6919" width="11.42578125" style="4"/>
    <col min="6920" max="6920" width="12.5703125" style="4" customWidth="1"/>
    <col min="6921" max="6921" width="13.140625" style="4" customWidth="1"/>
    <col min="6922" max="6922" width="15" style="4" customWidth="1"/>
    <col min="6923" max="7168" width="11.42578125" style="4"/>
    <col min="7169" max="7169" width="21" style="4" customWidth="1"/>
    <col min="7170" max="7170" width="11.42578125" style="4"/>
    <col min="7171" max="7171" width="74.5703125" style="4" customWidth="1"/>
    <col min="7172" max="7175" width="11.42578125" style="4"/>
    <col min="7176" max="7176" width="12.5703125" style="4" customWidth="1"/>
    <col min="7177" max="7177" width="13.140625" style="4" customWidth="1"/>
    <col min="7178" max="7178" width="15" style="4" customWidth="1"/>
    <col min="7179" max="7424" width="11.42578125" style="4"/>
    <col min="7425" max="7425" width="21" style="4" customWidth="1"/>
    <col min="7426" max="7426" width="11.42578125" style="4"/>
    <col min="7427" max="7427" width="74.5703125" style="4" customWidth="1"/>
    <col min="7428" max="7431" width="11.42578125" style="4"/>
    <col min="7432" max="7432" width="12.5703125" style="4" customWidth="1"/>
    <col min="7433" max="7433" width="13.140625" style="4" customWidth="1"/>
    <col min="7434" max="7434" width="15" style="4" customWidth="1"/>
    <col min="7435" max="7680" width="11.42578125" style="4"/>
    <col min="7681" max="7681" width="21" style="4" customWidth="1"/>
    <col min="7682" max="7682" width="11.42578125" style="4"/>
    <col min="7683" max="7683" width="74.5703125" style="4" customWidth="1"/>
    <col min="7684" max="7687" width="11.42578125" style="4"/>
    <col min="7688" max="7688" width="12.5703125" style="4" customWidth="1"/>
    <col min="7689" max="7689" width="13.140625" style="4" customWidth="1"/>
    <col min="7690" max="7690" width="15" style="4" customWidth="1"/>
    <col min="7691" max="7936" width="11.42578125" style="4"/>
    <col min="7937" max="7937" width="21" style="4" customWidth="1"/>
    <col min="7938" max="7938" width="11.42578125" style="4"/>
    <col min="7939" max="7939" width="74.5703125" style="4" customWidth="1"/>
    <col min="7940" max="7943" width="11.42578125" style="4"/>
    <col min="7944" max="7944" width="12.5703125" style="4" customWidth="1"/>
    <col min="7945" max="7945" width="13.140625" style="4" customWidth="1"/>
    <col min="7946" max="7946" width="15" style="4" customWidth="1"/>
    <col min="7947" max="8192" width="11.42578125" style="4"/>
    <col min="8193" max="8193" width="21" style="4" customWidth="1"/>
    <col min="8194" max="8194" width="11.42578125" style="4"/>
    <col min="8195" max="8195" width="74.5703125" style="4" customWidth="1"/>
    <col min="8196" max="8199" width="11.42578125" style="4"/>
    <col min="8200" max="8200" width="12.5703125" style="4" customWidth="1"/>
    <col min="8201" max="8201" width="13.140625" style="4" customWidth="1"/>
    <col min="8202" max="8202" width="15" style="4" customWidth="1"/>
    <col min="8203" max="8448" width="11.42578125" style="4"/>
    <col min="8449" max="8449" width="21" style="4" customWidth="1"/>
    <col min="8450" max="8450" width="11.42578125" style="4"/>
    <col min="8451" max="8451" width="74.5703125" style="4" customWidth="1"/>
    <col min="8452" max="8455" width="11.42578125" style="4"/>
    <col min="8456" max="8456" width="12.5703125" style="4" customWidth="1"/>
    <col min="8457" max="8457" width="13.140625" style="4" customWidth="1"/>
    <col min="8458" max="8458" width="15" style="4" customWidth="1"/>
    <col min="8459" max="8704" width="11.42578125" style="4"/>
    <col min="8705" max="8705" width="21" style="4" customWidth="1"/>
    <col min="8706" max="8706" width="11.42578125" style="4"/>
    <col min="8707" max="8707" width="74.5703125" style="4" customWidth="1"/>
    <col min="8708" max="8711" width="11.42578125" style="4"/>
    <col min="8712" max="8712" width="12.5703125" style="4" customWidth="1"/>
    <col min="8713" max="8713" width="13.140625" style="4" customWidth="1"/>
    <col min="8714" max="8714" width="15" style="4" customWidth="1"/>
    <col min="8715" max="8960" width="11.42578125" style="4"/>
    <col min="8961" max="8961" width="21" style="4" customWidth="1"/>
    <col min="8962" max="8962" width="11.42578125" style="4"/>
    <col min="8963" max="8963" width="74.5703125" style="4" customWidth="1"/>
    <col min="8964" max="8967" width="11.42578125" style="4"/>
    <col min="8968" max="8968" width="12.5703125" style="4" customWidth="1"/>
    <col min="8969" max="8969" width="13.140625" style="4" customWidth="1"/>
    <col min="8970" max="8970" width="15" style="4" customWidth="1"/>
    <col min="8971" max="9216" width="11.42578125" style="4"/>
    <col min="9217" max="9217" width="21" style="4" customWidth="1"/>
    <col min="9218" max="9218" width="11.42578125" style="4"/>
    <col min="9219" max="9219" width="74.5703125" style="4" customWidth="1"/>
    <col min="9220" max="9223" width="11.42578125" style="4"/>
    <col min="9224" max="9224" width="12.5703125" style="4" customWidth="1"/>
    <col min="9225" max="9225" width="13.140625" style="4" customWidth="1"/>
    <col min="9226" max="9226" width="15" style="4" customWidth="1"/>
    <col min="9227" max="9472" width="11.42578125" style="4"/>
    <col min="9473" max="9473" width="21" style="4" customWidth="1"/>
    <col min="9474" max="9474" width="11.42578125" style="4"/>
    <col min="9475" max="9475" width="74.5703125" style="4" customWidth="1"/>
    <col min="9476" max="9479" width="11.42578125" style="4"/>
    <col min="9480" max="9480" width="12.5703125" style="4" customWidth="1"/>
    <col min="9481" max="9481" width="13.140625" style="4" customWidth="1"/>
    <col min="9482" max="9482" width="15" style="4" customWidth="1"/>
    <col min="9483" max="9728" width="11.42578125" style="4"/>
    <col min="9729" max="9729" width="21" style="4" customWidth="1"/>
    <col min="9730" max="9730" width="11.42578125" style="4"/>
    <col min="9731" max="9731" width="74.5703125" style="4" customWidth="1"/>
    <col min="9732" max="9735" width="11.42578125" style="4"/>
    <col min="9736" max="9736" width="12.5703125" style="4" customWidth="1"/>
    <col min="9737" max="9737" width="13.140625" style="4" customWidth="1"/>
    <col min="9738" max="9738" width="15" style="4" customWidth="1"/>
    <col min="9739" max="9984" width="11.42578125" style="4"/>
    <col min="9985" max="9985" width="21" style="4" customWidth="1"/>
    <col min="9986" max="9986" width="11.42578125" style="4"/>
    <col min="9987" max="9987" width="74.5703125" style="4" customWidth="1"/>
    <col min="9988" max="9991" width="11.42578125" style="4"/>
    <col min="9992" max="9992" width="12.5703125" style="4" customWidth="1"/>
    <col min="9993" max="9993" width="13.140625" style="4" customWidth="1"/>
    <col min="9994" max="9994" width="15" style="4" customWidth="1"/>
    <col min="9995" max="10240" width="11.42578125" style="4"/>
    <col min="10241" max="10241" width="21" style="4" customWidth="1"/>
    <col min="10242" max="10242" width="11.42578125" style="4"/>
    <col min="10243" max="10243" width="74.5703125" style="4" customWidth="1"/>
    <col min="10244" max="10247" width="11.42578125" style="4"/>
    <col min="10248" max="10248" width="12.5703125" style="4" customWidth="1"/>
    <col min="10249" max="10249" width="13.140625" style="4" customWidth="1"/>
    <col min="10250" max="10250" width="15" style="4" customWidth="1"/>
    <col min="10251" max="10496" width="11.42578125" style="4"/>
    <col min="10497" max="10497" width="21" style="4" customWidth="1"/>
    <col min="10498" max="10498" width="11.42578125" style="4"/>
    <col min="10499" max="10499" width="74.5703125" style="4" customWidth="1"/>
    <col min="10500" max="10503" width="11.42578125" style="4"/>
    <col min="10504" max="10504" width="12.5703125" style="4" customWidth="1"/>
    <col min="10505" max="10505" width="13.140625" style="4" customWidth="1"/>
    <col min="10506" max="10506" width="15" style="4" customWidth="1"/>
    <col min="10507" max="10752" width="11.42578125" style="4"/>
    <col min="10753" max="10753" width="21" style="4" customWidth="1"/>
    <col min="10754" max="10754" width="11.42578125" style="4"/>
    <col min="10755" max="10755" width="74.5703125" style="4" customWidth="1"/>
    <col min="10756" max="10759" width="11.42578125" style="4"/>
    <col min="10760" max="10760" width="12.5703125" style="4" customWidth="1"/>
    <col min="10761" max="10761" width="13.140625" style="4" customWidth="1"/>
    <col min="10762" max="10762" width="15" style="4" customWidth="1"/>
    <col min="10763" max="11008" width="11.42578125" style="4"/>
    <col min="11009" max="11009" width="21" style="4" customWidth="1"/>
    <col min="11010" max="11010" width="11.42578125" style="4"/>
    <col min="11011" max="11011" width="74.5703125" style="4" customWidth="1"/>
    <col min="11012" max="11015" width="11.42578125" style="4"/>
    <col min="11016" max="11016" width="12.5703125" style="4" customWidth="1"/>
    <col min="11017" max="11017" width="13.140625" style="4" customWidth="1"/>
    <col min="11018" max="11018" width="15" style="4" customWidth="1"/>
    <col min="11019" max="11264" width="11.42578125" style="4"/>
    <col min="11265" max="11265" width="21" style="4" customWidth="1"/>
    <col min="11266" max="11266" width="11.42578125" style="4"/>
    <col min="11267" max="11267" width="74.5703125" style="4" customWidth="1"/>
    <col min="11268" max="11271" width="11.42578125" style="4"/>
    <col min="11272" max="11272" width="12.5703125" style="4" customWidth="1"/>
    <col min="11273" max="11273" width="13.140625" style="4" customWidth="1"/>
    <col min="11274" max="11274" width="15" style="4" customWidth="1"/>
    <col min="11275" max="11520" width="11.42578125" style="4"/>
    <col min="11521" max="11521" width="21" style="4" customWidth="1"/>
    <col min="11522" max="11522" width="11.42578125" style="4"/>
    <col min="11523" max="11523" width="74.5703125" style="4" customWidth="1"/>
    <col min="11524" max="11527" width="11.42578125" style="4"/>
    <col min="11528" max="11528" width="12.5703125" style="4" customWidth="1"/>
    <col min="11529" max="11529" width="13.140625" style="4" customWidth="1"/>
    <col min="11530" max="11530" width="15" style="4" customWidth="1"/>
    <col min="11531" max="11776" width="11.42578125" style="4"/>
    <col min="11777" max="11777" width="21" style="4" customWidth="1"/>
    <col min="11778" max="11778" width="11.42578125" style="4"/>
    <col min="11779" max="11779" width="74.5703125" style="4" customWidth="1"/>
    <col min="11780" max="11783" width="11.42578125" style="4"/>
    <col min="11784" max="11784" width="12.5703125" style="4" customWidth="1"/>
    <col min="11785" max="11785" width="13.140625" style="4" customWidth="1"/>
    <col min="11786" max="11786" width="15" style="4" customWidth="1"/>
    <col min="11787" max="12032" width="11.42578125" style="4"/>
    <col min="12033" max="12033" width="21" style="4" customWidth="1"/>
    <col min="12034" max="12034" width="11.42578125" style="4"/>
    <col min="12035" max="12035" width="74.5703125" style="4" customWidth="1"/>
    <col min="12036" max="12039" width="11.42578125" style="4"/>
    <col min="12040" max="12040" width="12.5703125" style="4" customWidth="1"/>
    <col min="12041" max="12041" width="13.140625" style="4" customWidth="1"/>
    <col min="12042" max="12042" width="15" style="4" customWidth="1"/>
    <col min="12043" max="12288" width="11.42578125" style="4"/>
    <col min="12289" max="12289" width="21" style="4" customWidth="1"/>
    <col min="12290" max="12290" width="11.42578125" style="4"/>
    <col min="12291" max="12291" width="74.5703125" style="4" customWidth="1"/>
    <col min="12292" max="12295" width="11.42578125" style="4"/>
    <col min="12296" max="12296" width="12.5703125" style="4" customWidth="1"/>
    <col min="12297" max="12297" width="13.140625" style="4" customWidth="1"/>
    <col min="12298" max="12298" width="15" style="4" customWidth="1"/>
    <col min="12299" max="12544" width="11.42578125" style="4"/>
    <col min="12545" max="12545" width="21" style="4" customWidth="1"/>
    <col min="12546" max="12546" width="11.42578125" style="4"/>
    <col min="12547" max="12547" width="74.5703125" style="4" customWidth="1"/>
    <col min="12548" max="12551" width="11.42578125" style="4"/>
    <col min="12552" max="12552" width="12.5703125" style="4" customWidth="1"/>
    <col min="12553" max="12553" width="13.140625" style="4" customWidth="1"/>
    <col min="12554" max="12554" width="15" style="4" customWidth="1"/>
    <col min="12555" max="12800" width="11.42578125" style="4"/>
    <col min="12801" max="12801" width="21" style="4" customWidth="1"/>
    <col min="12802" max="12802" width="11.42578125" style="4"/>
    <col min="12803" max="12803" width="74.5703125" style="4" customWidth="1"/>
    <col min="12804" max="12807" width="11.42578125" style="4"/>
    <col min="12808" max="12808" width="12.5703125" style="4" customWidth="1"/>
    <col min="12809" max="12809" width="13.140625" style="4" customWidth="1"/>
    <col min="12810" max="12810" width="15" style="4" customWidth="1"/>
    <col min="12811" max="13056" width="11.42578125" style="4"/>
    <col min="13057" max="13057" width="21" style="4" customWidth="1"/>
    <col min="13058" max="13058" width="11.42578125" style="4"/>
    <col min="13059" max="13059" width="74.5703125" style="4" customWidth="1"/>
    <col min="13060" max="13063" width="11.42578125" style="4"/>
    <col min="13064" max="13064" width="12.5703125" style="4" customWidth="1"/>
    <col min="13065" max="13065" width="13.140625" style="4" customWidth="1"/>
    <col min="13066" max="13066" width="15" style="4" customWidth="1"/>
    <col min="13067" max="13312" width="11.42578125" style="4"/>
    <col min="13313" max="13313" width="21" style="4" customWidth="1"/>
    <col min="13314" max="13314" width="11.42578125" style="4"/>
    <col min="13315" max="13315" width="74.5703125" style="4" customWidth="1"/>
    <col min="13316" max="13319" width="11.42578125" style="4"/>
    <col min="13320" max="13320" width="12.5703125" style="4" customWidth="1"/>
    <col min="13321" max="13321" width="13.140625" style="4" customWidth="1"/>
    <col min="13322" max="13322" width="15" style="4" customWidth="1"/>
    <col min="13323" max="13568" width="11.42578125" style="4"/>
    <col min="13569" max="13569" width="21" style="4" customWidth="1"/>
    <col min="13570" max="13570" width="11.42578125" style="4"/>
    <col min="13571" max="13571" width="74.5703125" style="4" customWidth="1"/>
    <col min="13572" max="13575" width="11.42578125" style="4"/>
    <col min="13576" max="13576" width="12.5703125" style="4" customWidth="1"/>
    <col min="13577" max="13577" width="13.140625" style="4" customWidth="1"/>
    <col min="13578" max="13578" width="15" style="4" customWidth="1"/>
    <col min="13579" max="13824" width="11.42578125" style="4"/>
    <col min="13825" max="13825" width="21" style="4" customWidth="1"/>
    <col min="13826" max="13826" width="11.42578125" style="4"/>
    <col min="13827" max="13827" width="74.5703125" style="4" customWidth="1"/>
    <col min="13828" max="13831" width="11.42578125" style="4"/>
    <col min="13832" max="13832" width="12.5703125" style="4" customWidth="1"/>
    <col min="13833" max="13833" width="13.140625" style="4" customWidth="1"/>
    <col min="13834" max="13834" width="15" style="4" customWidth="1"/>
    <col min="13835" max="14080" width="11.42578125" style="4"/>
    <col min="14081" max="14081" width="21" style="4" customWidth="1"/>
    <col min="14082" max="14082" width="11.42578125" style="4"/>
    <col min="14083" max="14083" width="74.5703125" style="4" customWidth="1"/>
    <col min="14084" max="14087" width="11.42578125" style="4"/>
    <col min="14088" max="14088" width="12.5703125" style="4" customWidth="1"/>
    <col min="14089" max="14089" width="13.140625" style="4" customWidth="1"/>
    <col min="14090" max="14090" width="15" style="4" customWidth="1"/>
    <col min="14091" max="14336" width="11.42578125" style="4"/>
    <col min="14337" max="14337" width="21" style="4" customWidth="1"/>
    <col min="14338" max="14338" width="11.42578125" style="4"/>
    <col min="14339" max="14339" width="74.5703125" style="4" customWidth="1"/>
    <col min="14340" max="14343" width="11.42578125" style="4"/>
    <col min="14344" max="14344" width="12.5703125" style="4" customWidth="1"/>
    <col min="14345" max="14345" width="13.140625" style="4" customWidth="1"/>
    <col min="14346" max="14346" width="15" style="4" customWidth="1"/>
    <col min="14347" max="14592" width="11.42578125" style="4"/>
    <col min="14593" max="14593" width="21" style="4" customWidth="1"/>
    <col min="14594" max="14594" width="11.42578125" style="4"/>
    <col min="14595" max="14595" width="74.5703125" style="4" customWidth="1"/>
    <col min="14596" max="14599" width="11.42578125" style="4"/>
    <col min="14600" max="14600" width="12.5703125" style="4" customWidth="1"/>
    <col min="14601" max="14601" width="13.140625" style="4" customWidth="1"/>
    <col min="14602" max="14602" width="15" style="4" customWidth="1"/>
    <col min="14603" max="14848" width="11.42578125" style="4"/>
    <col min="14849" max="14849" width="21" style="4" customWidth="1"/>
    <col min="14850" max="14850" width="11.42578125" style="4"/>
    <col min="14851" max="14851" width="74.5703125" style="4" customWidth="1"/>
    <col min="14852" max="14855" width="11.42578125" style="4"/>
    <col min="14856" max="14856" width="12.5703125" style="4" customWidth="1"/>
    <col min="14857" max="14857" width="13.140625" style="4" customWidth="1"/>
    <col min="14858" max="14858" width="15" style="4" customWidth="1"/>
    <col min="14859" max="15104" width="11.42578125" style="4"/>
    <col min="15105" max="15105" width="21" style="4" customWidth="1"/>
    <col min="15106" max="15106" width="11.42578125" style="4"/>
    <col min="15107" max="15107" width="74.5703125" style="4" customWidth="1"/>
    <col min="15108" max="15111" width="11.42578125" style="4"/>
    <col min="15112" max="15112" width="12.5703125" style="4" customWidth="1"/>
    <col min="15113" max="15113" width="13.140625" style="4" customWidth="1"/>
    <col min="15114" max="15114" width="15" style="4" customWidth="1"/>
    <col min="15115" max="15360" width="11.42578125" style="4"/>
    <col min="15361" max="15361" width="21" style="4" customWidth="1"/>
    <col min="15362" max="15362" width="11.42578125" style="4"/>
    <col min="15363" max="15363" width="74.5703125" style="4" customWidth="1"/>
    <col min="15364" max="15367" width="11.42578125" style="4"/>
    <col min="15368" max="15368" width="12.5703125" style="4" customWidth="1"/>
    <col min="15369" max="15369" width="13.140625" style="4" customWidth="1"/>
    <col min="15370" max="15370" width="15" style="4" customWidth="1"/>
    <col min="15371" max="15616" width="11.42578125" style="4"/>
    <col min="15617" max="15617" width="21" style="4" customWidth="1"/>
    <col min="15618" max="15618" width="11.42578125" style="4"/>
    <col min="15619" max="15619" width="74.5703125" style="4" customWidth="1"/>
    <col min="15620" max="15623" width="11.42578125" style="4"/>
    <col min="15624" max="15624" width="12.5703125" style="4" customWidth="1"/>
    <col min="15625" max="15625" width="13.140625" style="4" customWidth="1"/>
    <col min="15626" max="15626" width="15" style="4" customWidth="1"/>
    <col min="15627" max="15872" width="11.42578125" style="4"/>
    <col min="15873" max="15873" width="21" style="4" customWidth="1"/>
    <col min="15874" max="15874" width="11.42578125" style="4"/>
    <col min="15875" max="15875" width="74.5703125" style="4" customWidth="1"/>
    <col min="15876" max="15879" width="11.42578125" style="4"/>
    <col min="15880" max="15880" width="12.5703125" style="4" customWidth="1"/>
    <col min="15881" max="15881" width="13.140625" style="4" customWidth="1"/>
    <col min="15882" max="15882" width="15" style="4" customWidth="1"/>
    <col min="15883" max="16128" width="11.42578125" style="4"/>
    <col min="16129" max="16129" width="21" style="4" customWidth="1"/>
    <col min="16130" max="16130" width="11.42578125" style="4"/>
    <col min="16131" max="16131" width="74.5703125" style="4" customWidth="1"/>
    <col min="16132" max="16135" width="11.42578125" style="4"/>
    <col min="16136" max="16136" width="12.5703125" style="4" customWidth="1"/>
    <col min="16137" max="16137" width="13.140625" style="4" customWidth="1"/>
    <col min="16138" max="16138" width="15" style="4" customWidth="1"/>
    <col min="16139" max="16384" width="11.42578125" style="4"/>
  </cols>
  <sheetData>
    <row r="1" spans="1:10" x14ac:dyDescent="0.2">
      <c r="A1" s="137" t="s">
        <v>38</v>
      </c>
      <c r="B1" s="138"/>
      <c r="C1" s="138"/>
      <c r="D1" s="138"/>
      <c r="E1" s="138"/>
      <c r="F1" s="138"/>
      <c r="G1" s="138"/>
      <c r="H1" s="138"/>
      <c r="I1" s="138"/>
      <c r="J1" s="139"/>
    </row>
    <row r="2" spans="1:10" x14ac:dyDescent="0.2">
      <c r="A2" s="140"/>
      <c r="B2" s="141"/>
      <c r="C2" s="141"/>
      <c r="D2" s="141"/>
      <c r="E2" s="141"/>
      <c r="F2" s="141"/>
      <c r="G2" s="141"/>
      <c r="H2" s="141"/>
      <c r="I2" s="141"/>
      <c r="J2" s="142"/>
    </row>
    <row r="3" spans="1:10" ht="13.5" thickBot="1" x14ac:dyDescent="0.25">
      <c r="A3" s="143"/>
      <c r="B3" s="144"/>
      <c r="C3" s="144"/>
      <c r="D3" s="144"/>
      <c r="E3" s="144"/>
      <c r="F3" s="144"/>
      <c r="G3" s="144"/>
      <c r="H3" s="144"/>
      <c r="I3" s="144"/>
      <c r="J3" s="145"/>
    </row>
    <row r="4" spans="1:10" x14ac:dyDescent="0.2">
      <c r="A4" s="5"/>
      <c r="B4" s="6"/>
      <c r="C4" s="7"/>
      <c r="D4" s="7"/>
      <c r="E4" s="5"/>
      <c r="F4" s="5"/>
      <c r="G4" s="5"/>
      <c r="H4" s="5"/>
      <c r="I4" s="5"/>
      <c r="J4" s="5"/>
    </row>
    <row r="5" spans="1:10" x14ac:dyDescent="0.2">
      <c r="A5" s="146" t="s">
        <v>39</v>
      </c>
      <c r="B5" s="146"/>
      <c r="C5" s="146"/>
      <c r="D5" s="7"/>
      <c r="E5" s="5"/>
      <c r="F5" s="5"/>
      <c r="G5" s="5"/>
      <c r="H5" s="5"/>
      <c r="I5" s="5"/>
      <c r="J5" s="5"/>
    </row>
    <row r="6" spans="1:10" ht="13.5" thickBot="1" x14ac:dyDescent="0.25">
      <c r="A6" s="7"/>
      <c r="B6" s="7"/>
      <c r="C6" s="7"/>
      <c r="D6" s="7"/>
      <c r="E6" s="5"/>
      <c r="F6" s="5"/>
      <c r="G6" s="5"/>
      <c r="H6" s="5"/>
      <c r="I6" s="5"/>
      <c r="J6" s="5"/>
    </row>
    <row r="7" spans="1:10" ht="13.5" thickBot="1" x14ac:dyDescent="0.25">
      <c r="A7" s="8" t="s">
        <v>40</v>
      </c>
      <c r="B7" s="9" t="s">
        <v>41</v>
      </c>
      <c r="C7" s="10" t="s">
        <v>42</v>
      </c>
      <c r="D7" s="11"/>
      <c r="E7" s="5"/>
      <c r="F7" s="5"/>
      <c r="G7" s="5"/>
      <c r="H7" s="5"/>
      <c r="I7" s="5"/>
      <c r="J7" s="5"/>
    </row>
    <row r="8" spans="1:10" ht="45.75" customHeight="1" x14ac:dyDescent="0.2">
      <c r="A8" s="12" t="s">
        <v>43</v>
      </c>
      <c r="B8" s="13">
        <v>10</v>
      </c>
      <c r="C8" s="14" t="s">
        <v>44</v>
      </c>
      <c r="D8" s="15"/>
      <c r="E8" s="5"/>
      <c r="F8" s="5"/>
      <c r="G8" s="5"/>
      <c r="H8" s="5"/>
      <c r="I8" s="5"/>
      <c r="J8" s="5"/>
    </row>
    <row r="9" spans="1:10" ht="30.75" customHeight="1" x14ac:dyDescent="0.2">
      <c r="A9" s="16" t="s">
        <v>45</v>
      </c>
      <c r="B9" s="17">
        <v>6</v>
      </c>
      <c r="C9" s="18" t="s">
        <v>46</v>
      </c>
      <c r="D9" s="15"/>
      <c r="E9" s="5"/>
      <c r="F9" s="5"/>
      <c r="G9" s="5"/>
      <c r="H9" s="5"/>
      <c r="I9" s="5"/>
      <c r="J9" s="5"/>
    </row>
    <row r="10" spans="1:10" ht="41.25" customHeight="1" x14ac:dyDescent="0.2">
      <c r="A10" s="16" t="s">
        <v>47</v>
      </c>
      <c r="B10" s="17">
        <v>2</v>
      </c>
      <c r="C10" s="18" t="s">
        <v>48</v>
      </c>
      <c r="D10" s="15"/>
      <c r="E10" s="5"/>
      <c r="F10" s="5"/>
      <c r="G10" s="5"/>
      <c r="H10" s="5"/>
      <c r="I10" s="5"/>
      <c r="J10" s="5"/>
    </row>
    <row r="11" spans="1:10" ht="31.5" customHeight="1" thickBot="1" x14ac:dyDescent="0.25">
      <c r="A11" s="19" t="s">
        <v>49</v>
      </c>
      <c r="B11" s="20">
        <v>0</v>
      </c>
      <c r="C11" s="21" t="s">
        <v>50</v>
      </c>
      <c r="D11" s="15"/>
      <c r="E11" s="5"/>
      <c r="F11" s="5"/>
      <c r="G11" s="5"/>
      <c r="H11" s="5"/>
      <c r="I11" s="5"/>
      <c r="J11" s="5"/>
    </row>
    <row r="12" spans="1:10" x14ac:dyDescent="0.2">
      <c r="A12" s="15"/>
      <c r="B12" s="22"/>
      <c r="C12" s="6"/>
      <c r="D12" s="15"/>
      <c r="E12" s="5"/>
      <c r="F12" s="5"/>
      <c r="G12" s="5"/>
      <c r="H12" s="5"/>
      <c r="I12" s="5"/>
      <c r="J12" s="5"/>
    </row>
    <row r="13" spans="1:10" x14ac:dyDescent="0.2">
      <c r="A13" s="146" t="s">
        <v>51</v>
      </c>
      <c r="B13" s="146"/>
      <c r="C13" s="146"/>
      <c r="D13" s="5"/>
      <c r="E13" s="146" t="s">
        <v>52</v>
      </c>
      <c r="F13" s="146"/>
      <c r="G13" s="146"/>
      <c r="H13" s="146"/>
      <c r="I13" s="146"/>
      <c r="J13" s="146"/>
    </row>
    <row r="14" spans="1:10" ht="13.5" thickBot="1" x14ac:dyDescent="0.25">
      <c r="A14" s="5"/>
      <c r="B14" s="5"/>
      <c r="C14" s="5"/>
      <c r="D14" s="5"/>
      <c r="E14" s="5"/>
      <c r="F14" s="5"/>
      <c r="G14" s="5"/>
      <c r="H14" s="5"/>
      <c r="I14" s="5"/>
      <c r="J14" s="5"/>
    </row>
    <row r="15" spans="1:10" ht="13.5" thickBot="1" x14ac:dyDescent="0.25">
      <c r="A15" s="8" t="s">
        <v>53</v>
      </c>
      <c r="B15" s="9" t="s">
        <v>54</v>
      </c>
      <c r="C15" s="10" t="s">
        <v>42</v>
      </c>
      <c r="D15" s="5"/>
      <c r="E15" s="147" t="s">
        <v>55</v>
      </c>
      <c r="F15" s="148"/>
      <c r="G15" s="147" t="s">
        <v>56</v>
      </c>
      <c r="H15" s="151"/>
      <c r="I15" s="151"/>
      <c r="J15" s="152"/>
    </row>
    <row r="16" spans="1:10" ht="26.25" customHeight="1" thickBot="1" x14ac:dyDescent="0.25">
      <c r="A16" s="23" t="s">
        <v>57</v>
      </c>
      <c r="B16" s="24">
        <v>4</v>
      </c>
      <c r="C16" s="25" t="s">
        <v>58</v>
      </c>
      <c r="D16" s="5"/>
      <c r="E16" s="149"/>
      <c r="F16" s="150"/>
      <c r="G16" s="26">
        <v>4</v>
      </c>
      <c r="H16" s="27">
        <v>3</v>
      </c>
      <c r="I16" s="27">
        <v>2</v>
      </c>
      <c r="J16" s="28">
        <v>1</v>
      </c>
    </row>
    <row r="17" spans="1:10" ht="25.5" customHeight="1" x14ac:dyDescent="0.2">
      <c r="A17" s="29" t="s">
        <v>59</v>
      </c>
      <c r="B17" s="30">
        <v>3</v>
      </c>
      <c r="C17" s="31" t="s">
        <v>60</v>
      </c>
      <c r="D17" s="5"/>
      <c r="E17" s="147" t="s">
        <v>40</v>
      </c>
      <c r="F17" s="32">
        <v>10</v>
      </c>
      <c r="G17" s="33" t="s">
        <v>61</v>
      </c>
      <c r="H17" s="34" t="s">
        <v>62</v>
      </c>
      <c r="I17" s="35" t="s">
        <v>63</v>
      </c>
      <c r="J17" s="36" t="s">
        <v>64</v>
      </c>
    </row>
    <row r="18" spans="1:10" ht="34.5" customHeight="1" x14ac:dyDescent="0.2">
      <c r="A18" s="29" t="s">
        <v>65</v>
      </c>
      <c r="B18" s="30">
        <v>2</v>
      </c>
      <c r="C18" s="31" t="s">
        <v>66</v>
      </c>
      <c r="D18" s="5"/>
      <c r="E18" s="155"/>
      <c r="F18" s="37">
        <v>6</v>
      </c>
      <c r="G18" s="38" t="s">
        <v>67</v>
      </c>
      <c r="H18" s="39" t="s">
        <v>68</v>
      </c>
      <c r="I18" s="39" t="s">
        <v>69</v>
      </c>
      <c r="J18" s="40" t="s">
        <v>70</v>
      </c>
    </row>
    <row r="19" spans="1:10" ht="26.25" customHeight="1" thickBot="1" x14ac:dyDescent="0.25">
      <c r="A19" s="41" t="s">
        <v>71</v>
      </c>
      <c r="B19" s="42">
        <v>1</v>
      </c>
      <c r="C19" s="43" t="s">
        <v>72</v>
      </c>
      <c r="D19" s="5"/>
      <c r="E19" s="149"/>
      <c r="F19" s="28">
        <v>2</v>
      </c>
      <c r="G19" s="44" t="s">
        <v>73</v>
      </c>
      <c r="H19" s="45" t="s">
        <v>70</v>
      </c>
      <c r="I19" s="46" t="s">
        <v>74</v>
      </c>
      <c r="J19" s="47" t="s">
        <v>75</v>
      </c>
    </row>
    <row r="20" spans="1:10" ht="13.5" thickBot="1" x14ac:dyDescent="0.25">
      <c r="A20" s="5"/>
      <c r="B20" s="5"/>
      <c r="C20" s="5"/>
      <c r="D20" s="5"/>
      <c r="E20" s="156" t="s">
        <v>76</v>
      </c>
      <c r="F20" s="157"/>
      <c r="G20" s="157"/>
      <c r="H20" s="157"/>
      <c r="I20" s="157"/>
      <c r="J20" s="158"/>
    </row>
    <row r="21" spans="1:10" x14ac:dyDescent="0.2">
      <c r="A21" s="146" t="s">
        <v>77</v>
      </c>
      <c r="B21" s="146"/>
      <c r="C21" s="146"/>
      <c r="D21" s="5"/>
      <c r="E21" s="5"/>
      <c r="F21" s="5"/>
      <c r="G21" s="5"/>
      <c r="H21" s="5"/>
      <c r="I21" s="5"/>
      <c r="J21" s="5"/>
    </row>
    <row r="22" spans="1:10" ht="13.5" thickBot="1" x14ac:dyDescent="0.25">
      <c r="A22" s="5"/>
      <c r="B22" s="5"/>
      <c r="C22" s="5"/>
      <c r="D22" s="5"/>
      <c r="E22" s="5"/>
      <c r="F22" s="5"/>
      <c r="G22" s="5"/>
      <c r="H22" s="5"/>
      <c r="I22" s="5"/>
      <c r="J22" s="5"/>
    </row>
    <row r="23" spans="1:10" ht="13.5" thickBot="1" x14ac:dyDescent="0.25">
      <c r="A23" s="48" t="s">
        <v>78</v>
      </c>
      <c r="B23" s="49" t="s">
        <v>79</v>
      </c>
      <c r="C23" s="50" t="s">
        <v>42</v>
      </c>
      <c r="D23" s="5"/>
      <c r="E23" s="5"/>
      <c r="F23" s="5"/>
      <c r="G23" s="5"/>
      <c r="H23" s="5"/>
      <c r="I23" s="5"/>
      <c r="J23" s="5"/>
    </row>
    <row r="24" spans="1:10" ht="33.75" customHeight="1" x14ac:dyDescent="0.2">
      <c r="A24" s="12" t="s">
        <v>43</v>
      </c>
      <c r="B24" s="13" t="s">
        <v>80</v>
      </c>
      <c r="C24" s="14" t="s">
        <v>81</v>
      </c>
      <c r="D24" s="5"/>
      <c r="E24" s="5"/>
      <c r="F24" s="5"/>
      <c r="G24" s="5"/>
      <c r="H24" s="5"/>
      <c r="I24" s="5"/>
      <c r="J24" s="5"/>
    </row>
    <row r="25" spans="1:10" ht="42.75" customHeight="1" x14ac:dyDescent="0.2">
      <c r="A25" s="16" t="s">
        <v>45</v>
      </c>
      <c r="B25" s="17" t="s">
        <v>82</v>
      </c>
      <c r="C25" s="18" t="s">
        <v>83</v>
      </c>
      <c r="D25" s="5"/>
      <c r="E25" s="5"/>
      <c r="F25" s="5"/>
      <c r="G25" s="5"/>
      <c r="H25" s="5"/>
      <c r="I25" s="5"/>
      <c r="J25" s="5"/>
    </row>
    <row r="26" spans="1:10" ht="35.25" customHeight="1" x14ac:dyDescent="0.2">
      <c r="A26" s="16" t="s">
        <v>47</v>
      </c>
      <c r="B26" s="17" t="s">
        <v>84</v>
      </c>
      <c r="C26" s="18" t="s">
        <v>85</v>
      </c>
      <c r="D26" s="5"/>
      <c r="E26" s="5"/>
      <c r="F26" s="5"/>
      <c r="G26" s="5"/>
      <c r="H26" s="5"/>
      <c r="I26" s="5"/>
      <c r="J26" s="5"/>
    </row>
    <row r="27" spans="1:10" ht="37.5" customHeight="1" thickBot="1" x14ac:dyDescent="0.25">
      <c r="A27" s="19" t="s">
        <v>49</v>
      </c>
      <c r="B27" s="20" t="s">
        <v>86</v>
      </c>
      <c r="C27" s="21" t="s">
        <v>87</v>
      </c>
      <c r="D27" s="5"/>
      <c r="E27" s="5"/>
      <c r="F27" s="5"/>
      <c r="G27" s="5"/>
      <c r="H27" s="5"/>
      <c r="I27" s="5"/>
      <c r="J27" s="5"/>
    </row>
    <row r="28" spans="1:10" x14ac:dyDescent="0.2">
      <c r="A28" s="5"/>
      <c r="B28" s="5"/>
      <c r="C28" s="5"/>
      <c r="D28" s="5"/>
      <c r="E28" s="146" t="s">
        <v>88</v>
      </c>
      <c r="F28" s="146"/>
      <c r="G28" s="146"/>
      <c r="H28" s="146"/>
      <c r="I28" s="146"/>
      <c r="J28" s="146"/>
    </row>
    <row r="29" spans="1:10" ht="13.5" thickBot="1" x14ac:dyDescent="0.25">
      <c r="A29" s="146" t="s">
        <v>89</v>
      </c>
      <c r="B29" s="146"/>
      <c r="C29" s="146"/>
      <c r="D29" s="5"/>
      <c r="E29" s="5"/>
      <c r="F29" s="5"/>
      <c r="G29" s="5"/>
      <c r="H29" s="5"/>
      <c r="I29" s="5"/>
      <c r="J29" s="5"/>
    </row>
    <row r="30" spans="1:10" ht="13.5" thickBot="1" x14ac:dyDescent="0.25">
      <c r="A30" s="5"/>
      <c r="B30" s="5"/>
      <c r="C30" s="5"/>
      <c r="D30" s="5"/>
      <c r="E30" s="159" t="s">
        <v>90</v>
      </c>
      <c r="F30" s="160"/>
      <c r="G30" s="159" t="s">
        <v>78</v>
      </c>
      <c r="H30" s="163"/>
      <c r="I30" s="163"/>
      <c r="J30" s="164"/>
    </row>
    <row r="31" spans="1:10" ht="13.5" thickBot="1" x14ac:dyDescent="0.25">
      <c r="A31" s="48" t="s">
        <v>91</v>
      </c>
      <c r="B31" s="49" t="s">
        <v>92</v>
      </c>
      <c r="C31" s="50" t="s">
        <v>42</v>
      </c>
      <c r="D31" s="5"/>
      <c r="E31" s="161"/>
      <c r="F31" s="162"/>
      <c r="G31" s="51" t="s">
        <v>93</v>
      </c>
      <c r="H31" s="52" t="s">
        <v>94</v>
      </c>
      <c r="I31" s="52" t="s">
        <v>95</v>
      </c>
      <c r="J31" s="53" t="s">
        <v>96</v>
      </c>
    </row>
    <row r="32" spans="1:10" ht="22.5" x14ac:dyDescent="0.2">
      <c r="A32" s="23" t="s">
        <v>97</v>
      </c>
      <c r="B32" s="24">
        <v>100</v>
      </c>
      <c r="C32" s="25" t="s">
        <v>98</v>
      </c>
      <c r="D32" s="5"/>
      <c r="E32" s="165" t="s">
        <v>91</v>
      </c>
      <c r="F32" s="54">
        <v>100</v>
      </c>
      <c r="G32" s="55" t="s">
        <v>99</v>
      </c>
      <c r="H32" s="56" t="s">
        <v>100</v>
      </c>
      <c r="I32" s="56" t="s">
        <v>101</v>
      </c>
      <c r="J32" s="57" t="s">
        <v>102</v>
      </c>
    </row>
    <row r="33" spans="1:10" ht="34.5" customHeight="1" x14ac:dyDescent="0.2">
      <c r="A33" s="16" t="s">
        <v>103</v>
      </c>
      <c r="B33" s="17">
        <v>60</v>
      </c>
      <c r="C33" s="18" t="s">
        <v>104</v>
      </c>
      <c r="D33" s="5"/>
      <c r="E33" s="166"/>
      <c r="F33" s="58">
        <v>60</v>
      </c>
      <c r="G33" s="59" t="s">
        <v>105</v>
      </c>
      <c r="H33" s="60" t="s">
        <v>106</v>
      </c>
      <c r="I33" s="61" t="s">
        <v>107</v>
      </c>
      <c r="J33" s="62" t="s">
        <v>108</v>
      </c>
    </row>
    <row r="34" spans="1:10" ht="33.75" customHeight="1" x14ac:dyDescent="0.2">
      <c r="A34" s="16" t="s">
        <v>109</v>
      </c>
      <c r="B34" s="17">
        <v>25</v>
      </c>
      <c r="C34" s="18" t="s">
        <v>110</v>
      </c>
      <c r="D34" s="5"/>
      <c r="E34" s="166"/>
      <c r="F34" s="63">
        <v>25</v>
      </c>
      <c r="G34" s="64" t="s">
        <v>111</v>
      </c>
      <c r="H34" s="61" t="s">
        <v>112</v>
      </c>
      <c r="I34" s="61" t="s">
        <v>113</v>
      </c>
      <c r="J34" s="65" t="s">
        <v>114</v>
      </c>
    </row>
    <row r="35" spans="1:10" ht="33" customHeight="1" thickBot="1" x14ac:dyDescent="0.25">
      <c r="A35" s="19" t="s">
        <v>115</v>
      </c>
      <c r="B35" s="20">
        <v>10</v>
      </c>
      <c r="C35" s="21" t="s">
        <v>116</v>
      </c>
      <c r="D35" s="5"/>
      <c r="E35" s="167"/>
      <c r="F35" s="66">
        <v>10</v>
      </c>
      <c r="G35" s="67" t="s">
        <v>117</v>
      </c>
      <c r="H35" s="68" t="s">
        <v>118</v>
      </c>
      <c r="I35" s="69" t="s">
        <v>119</v>
      </c>
      <c r="J35" s="70" t="s">
        <v>120</v>
      </c>
    </row>
    <row r="36" spans="1:10" ht="13.5" thickBot="1" x14ac:dyDescent="0.25">
      <c r="A36" s="156" t="s">
        <v>121</v>
      </c>
      <c r="B36" s="157"/>
      <c r="C36" s="158"/>
      <c r="D36" s="5"/>
      <c r="E36" s="168" t="s">
        <v>122</v>
      </c>
      <c r="F36" s="169"/>
      <c r="G36" s="169"/>
      <c r="H36" s="169"/>
      <c r="I36" s="169"/>
      <c r="J36" s="170"/>
    </row>
    <row r="37" spans="1:10" x14ac:dyDescent="0.2">
      <c r="A37" s="5"/>
      <c r="B37" s="5"/>
      <c r="C37" s="5"/>
      <c r="D37" s="5"/>
      <c r="E37" s="5"/>
      <c r="F37" s="5"/>
      <c r="G37" s="5"/>
      <c r="H37" s="5"/>
      <c r="I37" s="5"/>
      <c r="J37" s="5"/>
    </row>
    <row r="38" spans="1:10" x14ac:dyDescent="0.2">
      <c r="A38" s="146" t="s">
        <v>123</v>
      </c>
      <c r="B38" s="146"/>
      <c r="C38" s="146"/>
      <c r="D38" s="5"/>
      <c r="E38" s="5"/>
      <c r="F38" s="5"/>
      <c r="G38" s="5"/>
      <c r="H38" s="5"/>
      <c r="I38" s="5"/>
      <c r="J38" s="5"/>
    </row>
    <row r="39" spans="1:10" ht="13.5" thickBot="1" x14ac:dyDescent="0.25">
      <c r="A39" s="5"/>
      <c r="B39" s="5"/>
      <c r="C39" s="5"/>
      <c r="D39" s="5"/>
      <c r="E39" s="5"/>
      <c r="F39" s="5"/>
      <c r="G39" s="5"/>
      <c r="H39" s="5"/>
      <c r="I39" s="5"/>
      <c r="J39" s="5"/>
    </row>
    <row r="40" spans="1:10" ht="13.5" thickBot="1" x14ac:dyDescent="0.25">
      <c r="A40" s="48" t="s">
        <v>124</v>
      </c>
      <c r="B40" s="49" t="s">
        <v>125</v>
      </c>
      <c r="C40" s="50" t="s">
        <v>42</v>
      </c>
      <c r="D40" s="5"/>
      <c r="E40" s="5"/>
      <c r="F40" s="5"/>
      <c r="G40" s="5"/>
      <c r="H40" s="5"/>
      <c r="I40" s="5"/>
      <c r="J40" s="5"/>
    </row>
    <row r="41" spans="1:10" ht="36" customHeight="1" x14ac:dyDescent="0.2">
      <c r="A41" s="71" t="s">
        <v>126</v>
      </c>
      <c r="B41" s="13" t="s">
        <v>127</v>
      </c>
      <c r="C41" s="14" t="s">
        <v>128</v>
      </c>
      <c r="D41" s="5"/>
      <c r="E41" s="5"/>
      <c r="F41" s="5"/>
      <c r="G41" s="5"/>
      <c r="H41" s="5"/>
      <c r="I41" s="5"/>
      <c r="J41" s="5"/>
    </row>
    <row r="42" spans="1:10" ht="24.75" customHeight="1" x14ac:dyDescent="0.2">
      <c r="A42" s="72" t="s">
        <v>129</v>
      </c>
      <c r="B42" s="17" t="s">
        <v>130</v>
      </c>
      <c r="C42" s="18" t="s">
        <v>131</v>
      </c>
      <c r="D42" s="5"/>
      <c r="E42" s="5"/>
      <c r="F42" s="5"/>
      <c r="G42" s="5"/>
      <c r="H42" s="5"/>
      <c r="I42" s="5"/>
      <c r="J42" s="5"/>
    </row>
    <row r="43" spans="1:10" ht="30.75" customHeight="1" x14ac:dyDescent="0.2">
      <c r="A43" s="72" t="s">
        <v>132</v>
      </c>
      <c r="B43" s="17" t="s">
        <v>133</v>
      </c>
      <c r="C43" s="18" t="s">
        <v>134</v>
      </c>
      <c r="D43" s="5"/>
      <c r="E43" s="5"/>
      <c r="F43" s="5"/>
      <c r="G43" s="5"/>
      <c r="H43" s="5"/>
      <c r="I43" s="5"/>
      <c r="J43" s="5"/>
    </row>
    <row r="44" spans="1:10" ht="35.25" customHeight="1" thickBot="1" x14ac:dyDescent="0.25">
      <c r="A44" s="73" t="s">
        <v>135</v>
      </c>
      <c r="B44" s="20">
        <v>20</v>
      </c>
      <c r="C44" s="21" t="s">
        <v>136</v>
      </c>
      <c r="D44" s="5"/>
      <c r="E44" s="5"/>
      <c r="F44" s="5"/>
      <c r="G44" s="5"/>
      <c r="H44" s="5"/>
      <c r="I44" s="5"/>
      <c r="J44" s="5"/>
    </row>
    <row r="45" spans="1:10" x14ac:dyDescent="0.2">
      <c r="A45" s="5"/>
      <c r="B45" s="5"/>
      <c r="C45" s="5"/>
      <c r="D45" s="5"/>
      <c r="E45" s="5"/>
      <c r="F45" s="5"/>
      <c r="G45" s="5"/>
      <c r="H45" s="5"/>
      <c r="I45" s="5"/>
      <c r="J45" s="5"/>
    </row>
    <row r="46" spans="1:10" x14ac:dyDescent="0.2">
      <c r="A46" s="146" t="s">
        <v>137</v>
      </c>
      <c r="B46" s="146"/>
      <c r="C46" s="146"/>
      <c r="D46" s="5"/>
      <c r="E46" s="5"/>
      <c r="F46" s="5"/>
      <c r="G46" s="5"/>
      <c r="H46" s="5"/>
      <c r="I46" s="5"/>
      <c r="J46" s="5"/>
    </row>
    <row r="47" spans="1:10" ht="13.5" thickBot="1" x14ac:dyDescent="0.25">
      <c r="A47" s="5"/>
      <c r="B47" s="5"/>
      <c r="C47" s="5"/>
      <c r="D47" s="5"/>
      <c r="E47" s="5"/>
      <c r="F47" s="5"/>
      <c r="G47" s="5"/>
      <c r="H47" s="5"/>
      <c r="I47" s="5"/>
      <c r="J47" s="5"/>
    </row>
    <row r="48" spans="1:10" ht="13.5" thickBot="1" x14ac:dyDescent="0.25">
      <c r="A48" s="48" t="s">
        <v>124</v>
      </c>
      <c r="B48" s="153" t="s">
        <v>42</v>
      </c>
      <c r="C48" s="154"/>
      <c r="D48" s="5"/>
      <c r="E48" s="5"/>
      <c r="F48" s="5"/>
      <c r="G48" s="5"/>
      <c r="H48" s="5"/>
      <c r="I48" s="5"/>
      <c r="J48" s="5"/>
    </row>
    <row r="49" spans="1:10" ht="27.75" customHeight="1" x14ac:dyDescent="0.2">
      <c r="A49" s="71" t="s">
        <v>126</v>
      </c>
      <c r="B49" s="24" t="s">
        <v>138</v>
      </c>
      <c r="C49" s="25" t="s">
        <v>139</v>
      </c>
      <c r="D49" s="5"/>
      <c r="E49" s="5"/>
      <c r="F49" s="5"/>
      <c r="G49" s="5"/>
      <c r="H49" s="5"/>
      <c r="I49" s="5"/>
      <c r="J49" s="5"/>
    </row>
    <row r="50" spans="1:10" ht="48" customHeight="1" x14ac:dyDescent="0.2">
      <c r="A50" s="72" t="s">
        <v>129</v>
      </c>
      <c r="B50" s="74" t="s">
        <v>140</v>
      </c>
      <c r="C50" s="31" t="s">
        <v>141</v>
      </c>
      <c r="D50" s="5"/>
      <c r="E50" s="5"/>
      <c r="F50" s="5"/>
      <c r="G50" s="5"/>
      <c r="H50" s="5"/>
      <c r="I50" s="5"/>
      <c r="J50" s="5"/>
    </row>
    <row r="51" spans="1:10" ht="24" customHeight="1" x14ac:dyDescent="0.2">
      <c r="A51" s="72" t="s">
        <v>132</v>
      </c>
      <c r="B51" s="30" t="s">
        <v>142</v>
      </c>
      <c r="C51" s="31" t="s">
        <v>143</v>
      </c>
      <c r="D51" s="5"/>
      <c r="E51" s="5"/>
      <c r="F51" s="5"/>
      <c r="G51" s="5"/>
      <c r="H51" s="5"/>
      <c r="I51" s="5"/>
      <c r="J51" s="5"/>
    </row>
    <row r="52" spans="1:10" ht="27.75" customHeight="1" thickBot="1" x14ac:dyDescent="0.25">
      <c r="A52" s="73" t="s">
        <v>135</v>
      </c>
      <c r="B52" s="42" t="s">
        <v>144</v>
      </c>
      <c r="C52" s="43" t="s">
        <v>145</v>
      </c>
      <c r="D52" s="5"/>
      <c r="E52" s="5"/>
      <c r="F52" s="5"/>
      <c r="G52" s="5"/>
      <c r="H52" s="5"/>
      <c r="I52" s="5"/>
      <c r="J52" s="5"/>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G6" sqref="G6"/>
    </sheetView>
  </sheetViews>
  <sheetFormatPr baseColWidth="10" defaultColWidth="30.5703125" defaultRowHeight="12.75" x14ac:dyDescent="0.2"/>
  <cols>
    <col min="1" max="1" width="4.42578125" style="4" customWidth="1"/>
    <col min="2" max="2" width="15.28515625" style="4" customWidth="1"/>
    <col min="3" max="3" width="23.140625" style="4" customWidth="1"/>
    <col min="4" max="4" width="17.85546875" style="4" customWidth="1"/>
    <col min="5" max="5" width="35" style="4" customWidth="1"/>
    <col min="6" max="6" width="21.7109375" style="4" customWidth="1"/>
    <col min="7" max="7" width="31.7109375" style="4" customWidth="1"/>
    <col min="8" max="8" width="18.7109375" style="4" customWidth="1"/>
    <col min="9" max="256" width="30.5703125" style="4"/>
    <col min="257" max="257" width="4.42578125" style="4" customWidth="1"/>
    <col min="258" max="258" width="15.28515625" style="4" customWidth="1"/>
    <col min="259" max="259" width="23.140625" style="4" customWidth="1"/>
    <col min="260" max="260" width="17.85546875" style="4" customWidth="1"/>
    <col min="261" max="261" width="35" style="4" customWidth="1"/>
    <col min="262" max="262" width="21.7109375" style="4" customWidth="1"/>
    <col min="263" max="263" width="31.7109375" style="4" customWidth="1"/>
    <col min="264" max="264" width="18.7109375" style="4" customWidth="1"/>
    <col min="265" max="512" width="30.5703125" style="4"/>
    <col min="513" max="513" width="4.42578125" style="4" customWidth="1"/>
    <col min="514" max="514" width="15.28515625" style="4" customWidth="1"/>
    <col min="515" max="515" width="23.140625" style="4" customWidth="1"/>
    <col min="516" max="516" width="17.85546875" style="4" customWidth="1"/>
    <col min="517" max="517" width="35" style="4" customWidth="1"/>
    <col min="518" max="518" width="21.7109375" style="4" customWidth="1"/>
    <col min="519" max="519" width="31.7109375" style="4" customWidth="1"/>
    <col min="520" max="520" width="18.7109375" style="4" customWidth="1"/>
    <col min="521" max="768" width="30.5703125" style="4"/>
    <col min="769" max="769" width="4.42578125" style="4" customWidth="1"/>
    <col min="770" max="770" width="15.28515625" style="4" customWidth="1"/>
    <col min="771" max="771" width="23.140625" style="4" customWidth="1"/>
    <col min="772" max="772" width="17.85546875" style="4" customWidth="1"/>
    <col min="773" max="773" width="35" style="4" customWidth="1"/>
    <col min="774" max="774" width="21.7109375" style="4" customWidth="1"/>
    <col min="775" max="775" width="31.7109375" style="4" customWidth="1"/>
    <col min="776" max="776" width="18.7109375" style="4" customWidth="1"/>
    <col min="777" max="1024" width="30.5703125" style="4"/>
    <col min="1025" max="1025" width="4.42578125" style="4" customWidth="1"/>
    <col min="1026" max="1026" width="15.28515625" style="4" customWidth="1"/>
    <col min="1027" max="1027" width="23.140625" style="4" customWidth="1"/>
    <col min="1028" max="1028" width="17.85546875" style="4" customWidth="1"/>
    <col min="1029" max="1029" width="35" style="4" customWidth="1"/>
    <col min="1030" max="1030" width="21.7109375" style="4" customWidth="1"/>
    <col min="1031" max="1031" width="31.7109375" style="4" customWidth="1"/>
    <col min="1032" max="1032" width="18.7109375" style="4" customWidth="1"/>
    <col min="1033" max="1280" width="30.5703125" style="4"/>
    <col min="1281" max="1281" width="4.42578125" style="4" customWidth="1"/>
    <col min="1282" max="1282" width="15.28515625" style="4" customWidth="1"/>
    <col min="1283" max="1283" width="23.140625" style="4" customWidth="1"/>
    <col min="1284" max="1284" width="17.85546875" style="4" customWidth="1"/>
    <col min="1285" max="1285" width="35" style="4" customWidth="1"/>
    <col min="1286" max="1286" width="21.7109375" style="4" customWidth="1"/>
    <col min="1287" max="1287" width="31.7109375" style="4" customWidth="1"/>
    <col min="1288" max="1288" width="18.7109375" style="4" customWidth="1"/>
    <col min="1289" max="1536" width="30.5703125" style="4"/>
    <col min="1537" max="1537" width="4.42578125" style="4" customWidth="1"/>
    <col min="1538" max="1538" width="15.28515625" style="4" customWidth="1"/>
    <col min="1539" max="1539" width="23.140625" style="4" customWidth="1"/>
    <col min="1540" max="1540" width="17.85546875" style="4" customWidth="1"/>
    <col min="1541" max="1541" width="35" style="4" customWidth="1"/>
    <col min="1542" max="1542" width="21.7109375" style="4" customWidth="1"/>
    <col min="1543" max="1543" width="31.7109375" style="4" customWidth="1"/>
    <col min="1544" max="1544" width="18.7109375" style="4" customWidth="1"/>
    <col min="1545" max="1792" width="30.5703125" style="4"/>
    <col min="1793" max="1793" width="4.42578125" style="4" customWidth="1"/>
    <col min="1794" max="1794" width="15.28515625" style="4" customWidth="1"/>
    <col min="1795" max="1795" width="23.140625" style="4" customWidth="1"/>
    <col min="1796" max="1796" width="17.85546875" style="4" customWidth="1"/>
    <col min="1797" max="1797" width="35" style="4" customWidth="1"/>
    <col min="1798" max="1798" width="21.7109375" style="4" customWidth="1"/>
    <col min="1799" max="1799" width="31.7109375" style="4" customWidth="1"/>
    <col min="1800" max="1800" width="18.7109375" style="4" customWidth="1"/>
    <col min="1801" max="2048" width="30.5703125" style="4"/>
    <col min="2049" max="2049" width="4.42578125" style="4" customWidth="1"/>
    <col min="2050" max="2050" width="15.28515625" style="4" customWidth="1"/>
    <col min="2051" max="2051" width="23.140625" style="4" customWidth="1"/>
    <col min="2052" max="2052" width="17.85546875" style="4" customWidth="1"/>
    <col min="2053" max="2053" width="35" style="4" customWidth="1"/>
    <col min="2054" max="2054" width="21.7109375" style="4" customWidth="1"/>
    <col min="2055" max="2055" width="31.7109375" style="4" customWidth="1"/>
    <col min="2056" max="2056" width="18.7109375" style="4" customWidth="1"/>
    <col min="2057" max="2304" width="30.5703125" style="4"/>
    <col min="2305" max="2305" width="4.42578125" style="4" customWidth="1"/>
    <col min="2306" max="2306" width="15.28515625" style="4" customWidth="1"/>
    <col min="2307" max="2307" width="23.140625" style="4" customWidth="1"/>
    <col min="2308" max="2308" width="17.85546875" style="4" customWidth="1"/>
    <col min="2309" max="2309" width="35" style="4" customWidth="1"/>
    <col min="2310" max="2310" width="21.7109375" style="4" customWidth="1"/>
    <col min="2311" max="2311" width="31.7109375" style="4" customWidth="1"/>
    <col min="2312" max="2312" width="18.7109375" style="4" customWidth="1"/>
    <col min="2313" max="2560" width="30.5703125" style="4"/>
    <col min="2561" max="2561" width="4.42578125" style="4" customWidth="1"/>
    <col min="2562" max="2562" width="15.28515625" style="4" customWidth="1"/>
    <col min="2563" max="2563" width="23.140625" style="4" customWidth="1"/>
    <col min="2564" max="2564" width="17.85546875" style="4" customWidth="1"/>
    <col min="2565" max="2565" width="35" style="4" customWidth="1"/>
    <col min="2566" max="2566" width="21.7109375" style="4" customWidth="1"/>
    <col min="2567" max="2567" width="31.7109375" style="4" customWidth="1"/>
    <col min="2568" max="2568" width="18.7109375" style="4" customWidth="1"/>
    <col min="2569" max="2816" width="30.5703125" style="4"/>
    <col min="2817" max="2817" width="4.42578125" style="4" customWidth="1"/>
    <col min="2818" max="2818" width="15.28515625" style="4" customWidth="1"/>
    <col min="2819" max="2819" width="23.140625" style="4" customWidth="1"/>
    <col min="2820" max="2820" width="17.85546875" style="4" customWidth="1"/>
    <col min="2821" max="2821" width="35" style="4" customWidth="1"/>
    <col min="2822" max="2822" width="21.7109375" style="4" customWidth="1"/>
    <col min="2823" max="2823" width="31.7109375" style="4" customWidth="1"/>
    <col min="2824" max="2824" width="18.7109375" style="4" customWidth="1"/>
    <col min="2825" max="3072" width="30.5703125" style="4"/>
    <col min="3073" max="3073" width="4.42578125" style="4" customWidth="1"/>
    <col min="3074" max="3074" width="15.28515625" style="4" customWidth="1"/>
    <col min="3075" max="3075" width="23.140625" style="4" customWidth="1"/>
    <col min="3076" max="3076" width="17.85546875" style="4" customWidth="1"/>
    <col min="3077" max="3077" width="35" style="4" customWidth="1"/>
    <col min="3078" max="3078" width="21.7109375" style="4" customWidth="1"/>
    <col min="3079" max="3079" width="31.7109375" style="4" customWidth="1"/>
    <col min="3080" max="3080" width="18.7109375" style="4" customWidth="1"/>
    <col min="3081" max="3328" width="30.5703125" style="4"/>
    <col min="3329" max="3329" width="4.42578125" style="4" customWidth="1"/>
    <col min="3330" max="3330" width="15.28515625" style="4" customWidth="1"/>
    <col min="3331" max="3331" width="23.140625" style="4" customWidth="1"/>
    <col min="3332" max="3332" width="17.85546875" style="4" customWidth="1"/>
    <col min="3333" max="3333" width="35" style="4" customWidth="1"/>
    <col min="3334" max="3334" width="21.7109375" style="4" customWidth="1"/>
    <col min="3335" max="3335" width="31.7109375" style="4" customWidth="1"/>
    <col min="3336" max="3336" width="18.7109375" style="4" customWidth="1"/>
    <col min="3337" max="3584" width="30.5703125" style="4"/>
    <col min="3585" max="3585" width="4.42578125" style="4" customWidth="1"/>
    <col min="3586" max="3586" width="15.28515625" style="4" customWidth="1"/>
    <col min="3587" max="3587" width="23.140625" style="4" customWidth="1"/>
    <col min="3588" max="3588" width="17.85546875" style="4" customWidth="1"/>
    <col min="3589" max="3589" width="35" style="4" customWidth="1"/>
    <col min="3590" max="3590" width="21.7109375" style="4" customWidth="1"/>
    <col min="3591" max="3591" width="31.7109375" style="4" customWidth="1"/>
    <col min="3592" max="3592" width="18.7109375" style="4" customWidth="1"/>
    <col min="3593" max="3840" width="30.5703125" style="4"/>
    <col min="3841" max="3841" width="4.42578125" style="4" customWidth="1"/>
    <col min="3842" max="3842" width="15.28515625" style="4" customWidth="1"/>
    <col min="3843" max="3843" width="23.140625" style="4" customWidth="1"/>
    <col min="3844" max="3844" width="17.85546875" style="4" customWidth="1"/>
    <col min="3845" max="3845" width="35" style="4" customWidth="1"/>
    <col min="3846" max="3846" width="21.7109375" style="4" customWidth="1"/>
    <col min="3847" max="3847" width="31.7109375" style="4" customWidth="1"/>
    <col min="3848" max="3848" width="18.7109375" style="4" customWidth="1"/>
    <col min="3849" max="4096" width="30.5703125" style="4"/>
    <col min="4097" max="4097" width="4.42578125" style="4" customWidth="1"/>
    <col min="4098" max="4098" width="15.28515625" style="4" customWidth="1"/>
    <col min="4099" max="4099" width="23.140625" style="4" customWidth="1"/>
    <col min="4100" max="4100" width="17.85546875" style="4" customWidth="1"/>
    <col min="4101" max="4101" width="35" style="4" customWidth="1"/>
    <col min="4102" max="4102" width="21.7109375" style="4" customWidth="1"/>
    <col min="4103" max="4103" width="31.7109375" style="4" customWidth="1"/>
    <col min="4104" max="4104" width="18.7109375" style="4" customWidth="1"/>
    <col min="4105" max="4352" width="30.5703125" style="4"/>
    <col min="4353" max="4353" width="4.42578125" style="4" customWidth="1"/>
    <col min="4354" max="4354" width="15.28515625" style="4" customWidth="1"/>
    <col min="4355" max="4355" width="23.140625" style="4" customWidth="1"/>
    <col min="4356" max="4356" width="17.85546875" style="4" customWidth="1"/>
    <col min="4357" max="4357" width="35" style="4" customWidth="1"/>
    <col min="4358" max="4358" width="21.7109375" style="4" customWidth="1"/>
    <col min="4359" max="4359" width="31.7109375" style="4" customWidth="1"/>
    <col min="4360" max="4360" width="18.7109375" style="4" customWidth="1"/>
    <col min="4361" max="4608" width="30.5703125" style="4"/>
    <col min="4609" max="4609" width="4.42578125" style="4" customWidth="1"/>
    <col min="4610" max="4610" width="15.28515625" style="4" customWidth="1"/>
    <col min="4611" max="4611" width="23.140625" style="4" customWidth="1"/>
    <col min="4612" max="4612" width="17.85546875" style="4" customWidth="1"/>
    <col min="4613" max="4613" width="35" style="4" customWidth="1"/>
    <col min="4614" max="4614" width="21.7109375" style="4" customWidth="1"/>
    <col min="4615" max="4615" width="31.7109375" style="4" customWidth="1"/>
    <col min="4616" max="4616" width="18.7109375" style="4" customWidth="1"/>
    <col min="4617" max="4864" width="30.5703125" style="4"/>
    <col min="4865" max="4865" width="4.42578125" style="4" customWidth="1"/>
    <col min="4866" max="4866" width="15.28515625" style="4" customWidth="1"/>
    <col min="4867" max="4867" width="23.140625" style="4" customWidth="1"/>
    <col min="4868" max="4868" width="17.85546875" style="4" customWidth="1"/>
    <col min="4869" max="4869" width="35" style="4" customWidth="1"/>
    <col min="4870" max="4870" width="21.7109375" style="4" customWidth="1"/>
    <col min="4871" max="4871" width="31.7109375" style="4" customWidth="1"/>
    <col min="4872" max="4872" width="18.7109375" style="4" customWidth="1"/>
    <col min="4873" max="5120" width="30.5703125" style="4"/>
    <col min="5121" max="5121" width="4.42578125" style="4" customWidth="1"/>
    <col min="5122" max="5122" width="15.28515625" style="4" customWidth="1"/>
    <col min="5123" max="5123" width="23.140625" style="4" customWidth="1"/>
    <col min="5124" max="5124" width="17.85546875" style="4" customWidth="1"/>
    <col min="5125" max="5125" width="35" style="4" customWidth="1"/>
    <col min="5126" max="5126" width="21.7109375" style="4" customWidth="1"/>
    <col min="5127" max="5127" width="31.7109375" style="4" customWidth="1"/>
    <col min="5128" max="5128" width="18.7109375" style="4" customWidth="1"/>
    <col min="5129" max="5376" width="30.5703125" style="4"/>
    <col min="5377" max="5377" width="4.42578125" style="4" customWidth="1"/>
    <col min="5378" max="5378" width="15.28515625" style="4" customWidth="1"/>
    <col min="5379" max="5379" width="23.140625" style="4" customWidth="1"/>
    <col min="5380" max="5380" width="17.85546875" style="4" customWidth="1"/>
    <col min="5381" max="5381" width="35" style="4" customWidth="1"/>
    <col min="5382" max="5382" width="21.7109375" style="4" customWidth="1"/>
    <col min="5383" max="5383" width="31.7109375" style="4" customWidth="1"/>
    <col min="5384" max="5384" width="18.7109375" style="4" customWidth="1"/>
    <col min="5385" max="5632" width="30.5703125" style="4"/>
    <col min="5633" max="5633" width="4.42578125" style="4" customWidth="1"/>
    <col min="5634" max="5634" width="15.28515625" style="4" customWidth="1"/>
    <col min="5635" max="5635" width="23.140625" style="4" customWidth="1"/>
    <col min="5636" max="5636" width="17.85546875" style="4" customWidth="1"/>
    <col min="5637" max="5637" width="35" style="4" customWidth="1"/>
    <col min="5638" max="5638" width="21.7109375" style="4" customWidth="1"/>
    <col min="5639" max="5639" width="31.7109375" style="4" customWidth="1"/>
    <col min="5640" max="5640" width="18.7109375" style="4" customWidth="1"/>
    <col min="5641" max="5888" width="30.5703125" style="4"/>
    <col min="5889" max="5889" width="4.42578125" style="4" customWidth="1"/>
    <col min="5890" max="5890" width="15.28515625" style="4" customWidth="1"/>
    <col min="5891" max="5891" width="23.140625" style="4" customWidth="1"/>
    <col min="5892" max="5892" width="17.85546875" style="4" customWidth="1"/>
    <col min="5893" max="5893" width="35" style="4" customWidth="1"/>
    <col min="5894" max="5894" width="21.7109375" style="4" customWidth="1"/>
    <col min="5895" max="5895" width="31.7109375" style="4" customWidth="1"/>
    <col min="5896" max="5896" width="18.7109375" style="4" customWidth="1"/>
    <col min="5897" max="6144" width="30.5703125" style="4"/>
    <col min="6145" max="6145" width="4.42578125" style="4" customWidth="1"/>
    <col min="6146" max="6146" width="15.28515625" style="4" customWidth="1"/>
    <col min="6147" max="6147" width="23.140625" style="4" customWidth="1"/>
    <col min="6148" max="6148" width="17.85546875" style="4" customWidth="1"/>
    <col min="6149" max="6149" width="35" style="4" customWidth="1"/>
    <col min="6150" max="6150" width="21.7109375" style="4" customWidth="1"/>
    <col min="6151" max="6151" width="31.7109375" style="4" customWidth="1"/>
    <col min="6152" max="6152" width="18.7109375" style="4" customWidth="1"/>
    <col min="6153" max="6400" width="30.5703125" style="4"/>
    <col min="6401" max="6401" width="4.42578125" style="4" customWidth="1"/>
    <col min="6402" max="6402" width="15.28515625" style="4" customWidth="1"/>
    <col min="6403" max="6403" width="23.140625" style="4" customWidth="1"/>
    <col min="6404" max="6404" width="17.85546875" style="4" customWidth="1"/>
    <col min="6405" max="6405" width="35" style="4" customWidth="1"/>
    <col min="6406" max="6406" width="21.7109375" style="4" customWidth="1"/>
    <col min="6407" max="6407" width="31.7109375" style="4" customWidth="1"/>
    <col min="6408" max="6408" width="18.7109375" style="4" customWidth="1"/>
    <col min="6409" max="6656" width="30.5703125" style="4"/>
    <col min="6657" max="6657" width="4.42578125" style="4" customWidth="1"/>
    <col min="6658" max="6658" width="15.28515625" style="4" customWidth="1"/>
    <col min="6659" max="6659" width="23.140625" style="4" customWidth="1"/>
    <col min="6660" max="6660" width="17.85546875" style="4" customWidth="1"/>
    <col min="6661" max="6661" width="35" style="4" customWidth="1"/>
    <col min="6662" max="6662" width="21.7109375" style="4" customWidth="1"/>
    <col min="6663" max="6663" width="31.7109375" style="4" customWidth="1"/>
    <col min="6664" max="6664" width="18.7109375" style="4" customWidth="1"/>
    <col min="6665" max="6912" width="30.5703125" style="4"/>
    <col min="6913" max="6913" width="4.42578125" style="4" customWidth="1"/>
    <col min="6914" max="6914" width="15.28515625" style="4" customWidth="1"/>
    <col min="6915" max="6915" width="23.140625" style="4" customWidth="1"/>
    <col min="6916" max="6916" width="17.85546875" style="4" customWidth="1"/>
    <col min="6917" max="6917" width="35" style="4" customWidth="1"/>
    <col min="6918" max="6918" width="21.7109375" style="4" customWidth="1"/>
    <col min="6919" max="6919" width="31.7109375" style="4" customWidth="1"/>
    <col min="6920" max="6920" width="18.7109375" style="4" customWidth="1"/>
    <col min="6921" max="7168" width="30.5703125" style="4"/>
    <col min="7169" max="7169" width="4.42578125" style="4" customWidth="1"/>
    <col min="7170" max="7170" width="15.28515625" style="4" customWidth="1"/>
    <col min="7171" max="7171" width="23.140625" style="4" customWidth="1"/>
    <col min="7172" max="7172" width="17.85546875" style="4" customWidth="1"/>
    <col min="7173" max="7173" width="35" style="4" customWidth="1"/>
    <col min="7174" max="7174" width="21.7109375" style="4" customWidth="1"/>
    <col min="7175" max="7175" width="31.7109375" style="4" customWidth="1"/>
    <col min="7176" max="7176" width="18.7109375" style="4" customWidth="1"/>
    <col min="7177" max="7424" width="30.5703125" style="4"/>
    <col min="7425" max="7425" width="4.42578125" style="4" customWidth="1"/>
    <col min="7426" max="7426" width="15.28515625" style="4" customWidth="1"/>
    <col min="7427" max="7427" width="23.140625" style="4" customWidth="1"/>
    <col min="7428" max="7428" width="17.85546875" style="4" customWidth="1"/>
    <col min="7429" max="7429" width="35" style="4" customWidth="1"/>
    <col min="7430" max="7430" width="21.7109375" style="4" customWidth="1"/>
    <col min="7431" max="7431" width="31.7109375" style="4" customWidth="1"/>
    <col min="7432" max="7432" width="18.7109375" style="4" customWidth="1"/>
    <col min="7433" max="7680" width="30.5703125" style="4"/>
    <col min="7681" max="7681" width="4.42578125" style="4" customWidth="1"/>
    <col min="7682" max="7682" width="15.28515625" style="4" customWidth="1"/>
    <col min="7683" max="7683" width="23.140625" style="4" customWidth="1"/>
    <col min="7684" max="7684" width="17.85546875" style="4" customWidth="1"/>
    <col min="7685" max="7685" width="35" style="4" customWidth="1"/>
    <col min="7686" max="7686" width="21.7109375" style="4" customWidth="1"/>
    <col min="7687" max="7687" width="31.7109375" style="4" customWidth="1"/>
    <col min="7688" max="7688" width="18.7109375" style="4" customWidth="1"/>
    <col min="7689" max="7936" width="30.5703125" style="4"/>
    <col min="7937" max="7937" width="4.42578125" style="4" customWidth="1"/>
    <col min="7938" max="7938" width="15.28515625" style="4" customWidth="1"/>
    <col min="7939" max="7939" width="23.140625" style="4" customWidth="1"/>
    <col min="7940" max="7940" width="17.85546875" style="4" customWidth="1"/>
    <col min="7941" max="7941" width="35" style="4" customWidth="1"/>
    <col min="7942" max="7942" width="21.7109375" style="4" customWidth="1"/>
    <col min="7943" max="7943" width="31.7109375" style="4" customWidth="1"/>
    <col min="7944" max="7944" width="18.7109375" style="4" customWidth="1"/>
    <col min="7945" max="8192" width="30.5703125" style="4"/>
    <col min="8193" max="8193" width="4.42578125" style="4" customWidth="1"/>
    <col min="8194" max="8194" width="15.28515625" style="4" customWidth="1"/>
    <col min="8195" max="8195" width="23.140625" style="4" customWidth="1"/>
    <col min="8196" max="8196" width="17.85546875" style="4" customWidth="1"/>
    <col min="8197" max="8197" width="35" style="4" customWidth="1"/>
    <col min="8198" max="8198" width="21.7109375" style="4" customWidth="1"/>
    <col min="8199" max="8199" width="31.7109375" style="4" customWidth="1"/>
    <col min="8200" max="8200" width="18.7109375" style="4" customWidth="1"/>
    <col min="8201" max="8448" width="30.5703125" style="4"/>
    <col min="8449" max="8449" width="4.42578125" style="4" customWidth="1"/>
    <col min="8450" max="8450" width="15.28515625" style="4" customWidth="1"/>
    <col min="8451" max="8451" width="23.140625" style="4" customWidth="1"/>
    <col min="8452" max="8452" width="17.85546875" style="4" customWidth="1"/>
    <col min="8453" max="8453" width="35" style="4" customWidth="1"/>
    <col min="8454" max="8454" width="21.7109375" style="4" customWidth="1"/>
    <col min="8455" max="8455" width="31.7109375" style="4" customWidth="1"/>
    <col min="8456" max="8456" width="18.7109375" style="4" customWidth="1"/>
    <col min="8457" max="8704" width="30.5703125" style="4"/>
    <col min="8705" max="8705" width="4.42578125" style="4" customWidth="1"/>
    <col min="8706" max="8706" width="15.28515625" style="4" customWidth="1"/>
    <col min="8707" max="8707" width="23.140625" style="4" customWidth="1"/>
    <col min="8708" max="8708" width="17.85546875" style="4" customWidth="1"/>
    <col min="8709" max="8709" width="35" style="4" customWidth="1"/>
    <col min="8710" max="8710" width="21.7109375" style="4" customWidth="1"/>
    <col min="8711" max="8711" width="31.7109375" style="4" customWidth="1"/>
    <col min="8712" max="8712" width="18.7109375" style="4" customWidth="1"/>
    <col min="8713" max="8960" width="30.5703125" style="4"/>
    <col min="8961" max="8961" width="4.42578125" style="4" customWidth="1"/>
    <col min="8962" max="8962" width="15.28515625" style="4" customWidth="1"/>
    <col min="8963" max="8963" width="23.140625" style="4" customWidth="1"/>
    <col min="8964" max="8964" width="17.85546875" style="4" customWidth="1"/>
    <col min="8965" max="8965" width="35" style="4" customWidth="1"/>
    <col min="8966" max="8966" width="21.7109375" style="4" customWidth="1"/>
    <col min="8967" max="8967" width="31.7109375" style="4" customWidth="1"/>
    <col min="8968" max="8968" width="18.7109375" style="4" customWidth="1"/>
    <col min="8969" max="9216" width="30.5703125" style="4"/>
    <col min="9217" max="9217" width="4.42578125" style="4" customWidth="1"/>
    <col min="9218" max="9218" width="15.28515625" style="4" customWidth="1"/>
    <col min="9219" max="9219" width="23.140625" style="4" customWidth="1"/>
    <col min="9220" max="9220" width="17.85546875" style="4" customWidth="1"/>
    <col min="9221" max="9221" width="35" style="4" customWidth="1"/>
    <col min="9222" max="9222" width="21.7109375" style="4" customWidth="1"/>
    <col min="9223" max="9223" width="31.7109375" style="4" customWidth="1"/>
    <col min="9224" max="9224" width="18.7109375" style="4" customWidth="1"/>
    <col min="9225" max="9472" width="30.5703125" style="4"/>
    <col min="9473" max="9473" width="4.42578125" style="4" customWidth="1"/>
    <col min="9474" max="9474" width="15.28515625" style="4" customWidth="1"/>
    <col min="9475" max="9475" width="23.140625" style="4" customWidth="1"/>
    <col min="9476" max="9476" width="17.85546875" style="4" customWidth="1"/>
    <col min="9477" max="9477" width="35" style="4" customWidth="1"/>
    <col min="9478" max="9478" width="21.7109375" style="4" customWidth="1"/>
    <col min="9479" max="9479" width="31.7109375" style="4" customWidth="1"/>
    <col min="9480" max="9480" width="18.7109375" style="4" customWidth="1"/>
    <col min="9481" max="9728" width="30.5703125" style="4"/>
    <col min="9729" max="9729" width="4.42578125" style="4" customWidth="1"/>
    <col min="9730" max="9730" width="15.28515625" style="4" customWidth="1"/>
    <col min="9731" max="9731" width="23.140625" style="4" customWidth="1"/>
    <col min="9732" max="9732" width="17.85546875" style="4" customWidth="1"/>
    <col min="9733" max="9733" width="35" style="4" customWidth="1"/>
    <col min="9734" max="9734" width="21.7109375" style="4" customWidth="1"/>
    <col min="9735" max="9735" width="31.7109375" style="4" customWidth="1"/>
    <col min="9736" max="9736" width="18.7109375" style="4" customWidth="1"/>
    <col min="9737" max="9984" width="30.5703125" style="4"/>
    <col min="9985" max="9985" width="4.42578125" style="4" customWidth="1"/>
    <col min="9986" max="9986" width="15.28515625" style="4" customWidth="1"/>
    <col min="9987" max="9987" width="23.140625" style="4" customWidth="1"/>
    <col min="9988" max="9988" width="17.85546875" style="4" customWidth="1"/>
    <col min="9989" max="9989" width="35" style="4" customWidth="1"/>
    <col min="9990" max="9990" width="21.7109375" style="4" customWidth="1"/>
    <col min="9991" max="9991" width="31.7109375" style="4" customWidth="1"/>
    <col min="9992" max="9992" width="18.7109375" style="4" customWidth="1"/>
    <col min="9993" max="10240" width="30.5703125" style="4"/>
    <col min="10241" max="10241" width="4.42578125" style="4" customWidth="1"/>
    <col min="10242" max="10242" width="15.28515625" style="4" customWidth="1"/>
    <col min="10243" max="10243" width="23.140625" style="4" customWidth="1"/>
    <col min="10244" max="10244" width="17.85546875" style="4" customWidth="1"/>
    <col min="10245" max="10245" width="35" style="4" customWidth="1"/>
    <col min="10246" max="10246" width="21.7109375" style="4" customWidth="1"/>
    <col min="10247" max="10247" width="31.7109375" style="4" customWidth="1"/>
    <col min="10248" max="10248" width="18.7109375" style="4" customWidth="1"/>
    <col min="10249" max="10496" width="30.5703125" style="4"/>
    <col min="10497" max="10497" width="4.42578125" style="4" customWidth="1"/>
    <col min="10498" max="10498" width="15.28515625" style="4" customWidth="1"/>
    <col min="10499" max="10499" width="23.140625" style="4" customWidth="1"/>
    <col min="10500" max="10500" width="17.85546875" style="4" customWidth="1"/>
    <col min="10501" max="10501" width="35" style="4" customWidth="1"/>
    <col min="10502" max="10502" width="21.7109375" style="4" customWidth="1"/>
    <col min="10503" max="10503" width="31.7109375" style="4" customWidth="1"/>
    <col min="10504" max="10504" width="18.7109375" style="4" customWidth="1"/>
    <col min="10505" max="10752" width="30.5703125" style="4"/>
    <col min="10753" max="10753" width="4.42578125" style="4" customWidth="1"/>
    <col min="10754" max="10754" width="15.28515625" style="4" customWidth="1"/>
    <col min="10755" max="10755" width="23.140625" style="4" customWidth="1"/>
    <col min="10756" max="10756" width="17.85546875" style="4" customWidth="1"/>
    <col min="10757" max="10757" width="35" style="4" customWidth="1"/>
    <col min="10758" max="10758" width="21.7109375" style="4" customWidth="1"/>
    <col min="10759" max="10759" width="31.7109375" style="4" customWidth="1"/>
    <col min="10760" max="10760" width="18.7109375" style="4" customWidth="1"/>
    <col min="10761" max="11008" width="30.5703125" style="4"/>
    <col min="11009" max="11009" width="4.42578125" style="4" customWidth="1"/>
    <col min="11010" max="11010" width="15.28515625" style="4" customWidth="1"/>
    <col min="11011" max="11011" width="23.140625" style="4" customWidth="1"/>
    <col min="11012" max="11012" width="17.85546875" style="4" customWidth="1"/>
    <col min="11013" max="11013" width="35" style="4" customWidth="1"/>
    <col min="11014" max="11014" width="21.7109375" style="4" customWidth="1"/>
    <col min="11015" max="11015" width="31.7109375" style="4" customWidth="1"/>
    <col min="11016" max="11016" width="18.7109375" style="4" customWidth="1"/>
    <col min="11017" max="11264" width="30.5703125" style="4"/>
    <col min="11265" max="11265" width="4.42578125" style="4" customWidth="1"/>
    <col min="11266" max="11266" width="15.28515625" style="4" customWidth="1"/>
    <col min="11267" max="11267" width="23.140625" style="4" customWidth="1"/>
    <col min="11268" max="11268" width="17.85546875" style="4" customWidth="1"/>
    <col min="11269" max="11269" width="35" style="4" customWidth="1"/>
    <col min="11270" max="11270" width="21.7109375" style="4" customWidth="1"/>
    <col min="11271" max="11271" width="31.7109375" style="4" customWidth="1"/>
    <col min="11272" max="11272" width="18.7109375" style="4" customWidth="1"/>
    <col min="11273" max="11520" width="30.5703125" style="4"/>
    <col min="11521" max="11521" width="4.42578125" style="4" customWidth="1"/>
    <col min="11522" max="11522" width="15.28515625" style="4" customWidth="1"/>
    <col min="11523" max="11523" width="23.140625" style="4" customWidth="1"/>
    <col min="11524" max="11524" width="17.85546875" style="4" customWidth="1"/>
    <col min="11525" max="11525" width="35" style="4" customWidth="1"/>
    <col min="11526" max="11526" width="21.7109375" style="4" customWidth="1"/>
    <col min="11527" max="11527" width="31.7109375" style="4" customWidth="1"/>
    <col min="11528" max="11528" width="18.7109375" style="4" customWidth="1"/>
    <col min="11529" max="11776" width="30.5703125" style="4"/>
    <col min="11777" max="11777" width="4.42578125" style="4" customWidth="1"/>
    <col min="11778" max="11778" width="15.28515625" style="4" customWidth="1"/>
    <col min="11779" max="11779" width="23.140625" style="4" customWidth="1"/>
    <col min="11780" max="11780" width="17.85546875" style="4" customWidth="1"/>
    <col min="11781" max="11781" width="35" style="4" customWidth="1"/>
    <col min="11782" max="11782" width="21.7109375" style="4" customWidth="1"/>
    <col min="11783" max="11783" width="31.7109375" style="4" customWidth="1"/>
    <col min="11784" max="11784" width="18.7109375" style="4" customWidth="1"/>
    <col min="11785" max="12032" width="30.5703125" style="4"/>
    <col min="12033" max="12033" width="4.42578125" style="4" customWidth="1"/>
    <col min="12034" max="12034" width="15.28515625" style="4" customWidth="1"/>
    <col min="12035" max="12035" width="23.140625" style="4" customWidth="1"/>
    <col min="12036" max="12036" width="17.85546875" style="4" customWidth="1"/>
    <col min="12037" max="12037" width="35" style="4" customWidth="1"/>
    <col min="12038" max="12038" width="21.7109375" style="4" customWidth="1"/>
    <col min="12039" max="12039" width="31.7109375" style="4" customWidth="1"/>
    <col min="12040" max="12040" width="18.7109375" style="4" customWidth="1"/>
    <col min="12041" max="12288" width="30.5703125" style="4"/>
    <col min="12289" max="12289" width="4.42578125" style="4" customWidth="1"/>
    <col min="12290" max="12290" width="15.28515625" style="4" customWidth="1"/>
    <col min="12291" max="12291" width="23.140625" style="4" customWidth="1"/>
    <col min="12292" max="12292" width="17.85546875" style="4" customWidth="1"/>
    <col min="12293" max="12293" width="35" style="4" customWidth="1"/>
    <col min="12294" max="12294" width="21.7109375" style="4" customWidth="1"/>
    <col min="12295" max="12295" width="31.7109375" style="4" customWidth="1"/>
    <col min="12296" max="12296" width="18.7109375" style="4" customWidth="1"/>
    <col min="12297" max="12544" width="30.5703125" style="4"/>
    <col min="12545" max="12545" width="4.42578125" style="4" customWidth="1"/>
    <col min="12546" max="12546" width="15.28515625" style="4" customWidth="1"/>
    <col min="12547" max="12547" width="23.140625" style="4" customWidth="1"/>
    <col min="12548" max="12548" width="17.85546875" style="4" customWidth="1"/>
    <col min="12549" max="12549" width="35" style="4" customWidth="1"/>
    <col min="12550" max="12550" width="21.7109375" style="4" customWidth="1"/>
    <col min="12551" max="12551" width="31.7109375" style="4" customWidth="1"/>
    <col min="12552" max="12552" width="18.7109375" style="4" customWidth="1"/>
    <col min="12553" max="12800" width="30.5703125" style="4"/>
    <col min="12801" max="12801" width="4.42578125" style="4" customWidth="1"/>
    <col min="12802" max="12802" width="15.28515625" style="4" customWidth="1"/>
    <col min="12803" max="12803" width="23.140625" style="4" customWidth="1"/>
    <col min="12804" max="12804" width="17.85546875" style="4" customWidth="1"/>
    <col min="12805" max="12805" width="35" style="4" customWidth="1"/>
    <col min="12806" max="12806" width="21.7109375" style="4" customWidth="1"/>
    <col min="12807" max="12807" width="31.7109375" style="4" customWidth="1"/>
    <col min="12808" max="12808" width="18.7109375" style="4" customWidth="1"/>
    <col min="12809" max="13056" width="30.5703125" style="4"/>
    <col min="13057" max="13057" width="4.42578125" style="4" customWidth="1"/>
    <col min="13058" max="13058" width="15.28515625" style="4" customWidth="1"/>
    <col min="13059" max="13059" width="23.140625" style="4" customWidth="1"/>
    <col min="13060" max="13060" width="17.85546875" style="4" customWidth="1"/>
    <col min="13061" max="13061" width="35" style="4" customWidth="1"/>
    <col min="13062" max="13062" width="21.7109375" style="4" customWidth="1"/>
    <col min="13063" max="13063" width="31.7109375" style="4" customWidth="1"/>
    <col min="13064" max="13064" width="18.7109375" style="4" customWidth="1"/>
    <col min="13065" max="13312" width="30.5703125" style="4"/>
    <col min="13313" max="13313" width="4.42578125" style="4" customWidth="1"/>
    <col min="13314" max="13314" width="15.28515625" style="4" customWidth="1"/>
    <col min="13315" max="13315" width="23.140625" style="4" customWidth="1"/>
    <col min="13316" max="13316" width="17.85546875" style="4" customWidth="1"/>
    <col min="13317" max="13317" width="35" style="4" customWidth="1"/>
    <col min="13318" max="13318" width="21.7109375" style="4" customWidth="1"/>
    <col min="13319" max="13319" width="31.7109375" style="4" customWidth="1"/>
    <col min="13320" max="13320" width="18.7109375" style="4" customWidth="1"/>
    <col min="13321" max="13568" width="30.5703125" style="4"/>
    <col min="13569" max="13569" width="4.42578125" style="4" customWidth="1"/>
    <col min="13570" max="13570" width="15.28515625" style="4" customWidth="1"/>
    <col min="13571" max="13571" width="23.140625" style="4" customWidth="1"/>
    <col min="13572" max="13572" width="17.85546875" style="4" customWidth="1"/>
    <col min="13573" max="13573" width="35" style="4" customWidth="1"/>
    <col min="13574" max="13574" width="21.7109375" style="4" customWidth="1"/>
    <col min="13575" max="13575" width="31.7109375" style="4" customWidth="1"/>
    <col min="13576" max="13576" width="18.7109375" style="4" customWidth="1"/>
    <col min="13577" max="13824" width="30.5703125" style="4"/>
    <col min="13825" max="13825" width="4.42578125" style="4" customWidth="1"/>
    <col min="13826" max="13826" width="15.28515625" style="4" customWidth="1"/>
    <col min="13827" max="13827" width="23.140625" style="4" customWidth="1"/>
    <col min="13828" max="13828" width="17.85546875" style="4" customWidth="1"/>
    <col min="13829" max="13829" width="35" style="4" customWidth="1"/>
    <col min="13830" max="13830" width="21.7109375" style="4" customWidth="1"/>
    <col min="13831" max="13831" width="31.7109375" style="4" customWidth="1"/>
    <col min="13832" max="13832" width="18.7109375" style="4" customWidth="1"/>
    <col min="13833" max="14080" width="30.5703125" style="4"/>
    <col min="14081" max="14081" width="4.42578125" style="4" customWidth="1"/>
    <col min="14082" max="14082" width="15.28515625" style="4" customWidth="1"/>
    <col min="14083" max="14083" width="23.140625" style="4" customWidth="1"/>
    <col min="14084" max="14084" width="17.85546875" style="4" customWidth="1"/>
    <col min="14085" max="14085" width="35" style="4" customWidth="1"/>
    <col min="14086" max="14086" width="21.7109375" style="4" customWidth="1"/>
    <col min="14087" max="14087" width="31.7109375" style="4" customWidth="1"/>
    <col min="14088" max="14088" width="18.7109375" style="4" customWidth="1"/>
    <col min="14089" max="14336" width="30.5703125" style="4"/>
    <col min="14337" max="14337" width="4.42578125" style="4" customWidth="1"/>
    <col min="14338" max="14338" width="15.28515625" style="4" customWidth="1"/>
    <col min="14339" max="14339" width="23.140625" style="4" customWidth="1"/>
    <col min="14340" max="14340" width="17.85546875" style="4" customWidth="1"/>
    <col min="14341" max="14341" width="35" style="4" customWidth="1"/>
    <col min="14342" max="14342" width="21.7109375" style="4" customWidth="1"/>
    <col min="14343" max="14343" width="31.7109375" style="4" customWidth="1"/>
    <col min="14344" max="14344" width="18.7109375" style="4" customWidth="1"/>
    <col min="14345" max="14592" width="30.5703125" style="4"/>
    <col min="14593" max="14593" width="4.42578125" style="4" customWidth="1"/>
    <col min="14594" max="14594" width="15.28515625" style="4" customWidth="1"/>
    <col min="14595" max="14595" width="23.140625" style="4" customWidth="1"/>
    <col min="14596" max="14596" width="17.85546875" style="4" customWidth="1"/>
    <col min="14597" max="14597" width="35" style="4" customWidth="1"/>
    <col min="14598" max="14598" width="21.7109375" style="4" customWidth="1"/>
    <col min="14599" max="14599" width="31.7109375" style="4" customWidth="1"/>
    <col min="14600" max="14600" width="18.7109375" style="4" customWidth="1"/>
    <col min="14601" max="14848" width="30.5703125" style="4"/>
    <col min="14849" max="14849" width="4.42578125" style="4" customWidth="1"/>
    <col min="14850" max="14850" width="15.28515625" style="4" customWidth="1"/>
    <col min="14851" max="14851" width="23.140625" style="4" customWidth="1"/>
    <col min="14852" max="14852" width="17.85546875" style="4" customWidth="1"/>
    <col min="14853" max="14853" width="35" style="4" customWidth="1"/>
    <col min="14854" max="14854" width="21.7109375" style="4" customWidth="1"/>
    <col min="14855" max="14855" width="31.7109375" style="4" customWidth="1"/>
    <col min="14856" max="14856" width="18.7109375" style="4" customWidth="1"/>
    <col min="14857" max="15104" width="30.5703125" style="4"/>
    <col min="15105" max="15105" width="4.42578125" style="4" customWidth="1"/>
    <col min="15106" max="15106" width="15.28515625" style="4" customWidth="1"/>
    <col min="15107" max="15107" width="23.140625" style="4" customWidth="1"/>
    <col min="15108" max="15108" width="17.85546875" style="4" customWidth="1"/>
    <col min="15109" max="15109" width="35" style="4" customWidth="1"/>
    <col min="15110" max="15110" width="21.7109375" style="4" customWidth="1"/>
    <col min="15111" max="15111" width="31.7109375" style="4" customWidth="1"/>
    <col min="15112" max="15112" width="18.7109375" style="4" customWidth="1"/>
    <col min="15113" max="15360" width="30.5703125" style="4"/>
    <col min="15361" max="15361" width="4.42578125" style="4" customWidth="1"/>
    <col min="15362" max="15362" width="15.28515625" style="4" customWidth="1"/>
    <col min="15363" max="15363" width="23.140625" style="4" customWidth="1"/>
    <col min="15364" max="15364" width="17.85546875" style="4" customWidth="1"/>
    <col min="15365" max="15365" width="35" style="4" customWidth="1"/>
    <col min="15366" max="15366" width="21.7109375" style="4" customWidth="1"/>
    <col min="15367" max="15367" width="31.7109375" style="4" customWidth="1"/>
    <col min="15368" max="15368" width="18.7109375" style="4" customWidth="1"/>
    <col min="15369" max="15616" width="30.5703125" style="4"/>
    <col min="15617" max="15617" width="4.42578125" style="4" customWidth="1"/>
    <col min="15618" max="15618" width="15.28515625" style="4" customWidth="1"/>
    <col min="15619" max="15619" width="23.140625" style="4" customWidth="1"/>
    <col min="15620" max="15620" width="17.85546875" style="4" customWidth="1"/>
    <col min="15621" max="15621" width="35" style="4" customWidth="1"/>
    <col min="15622" max="15622" width="21.7109375" style="4" customWidth="1"/>
    <col min="15623" max="15623" width="31.7109375" style="4" customWidth="1"/>
    <col min="15624" max="15624" width="18.7109375" style="4" customWidth="1"/>
    <col min="15625" max="15872" width="30.5703125" style="4"/>
    <col min="15873" max="15873" width="4.42578125" style="4" customWidth="1"/>
    <col min="15874" max="15874" width="15.28515625" style="4" customWidth="1"/>
    <col min="15875" max="15875" width="23.140625" style="4" customWidth="1"/>
    <col min="15876" max="15876" width="17.85546875" style="4" customWidth="1"/>
    <col min="15877" max="15877" width="35" style="4" customWidth="1"/>
    <col min="15878" max="15878" width="21.7109375" style="4" customWidth="1"/>
    <col min="15879" max="15879" width="31.7109375" style="4" customWidth="1"/>
    <col min="15880" max="15880" width="18.7109375" style="4" customWidth="1"/>
    <col min="15881" max="16128" width="30.5703125" style="4"/>
    <col min="16129" max="16129" width="4.42578125" style="4" customWidth="1"/>
    <col min="16130" max="16130" width="15.28515625" style="4" customWidth="1"/>
    <col min="16131" max="16131" width="23.140625" style="4" customWidth="1"/>
    <col min="16132" max="16132" width="17.85546875" style="4" customWidth="1"/>
    <col min="16133" max="16133" width="35" style="4" customWidth="1"/>
    <col min="16134" max="16134" width="21.7109375" style="4" customWidth="1"/>
    <col min="16135" max="16135" width="31.7109375" style="4" customWidth="1"/>
    <col min="16136" max="16136" width="18.7109375" style="4" customWidth="1"/>
    <col min="16137" max="16384" width="30.5703125" style="4"/>
  </cols>
  <sheetData>
    <row r="1" spans="1:8" ht="14.25" thickTop="1" thickBot="1" x14ac:dyDescent="0.25">
      <c r="A1" s="171" t="s">
        <v>146</v>
      </c>
      <c r="B1" s="172" t="s">
        <v>147</v>
      </c>
      <c r="C1" s="172"/>
      <c r="D1" s="172"/>
      <c r="E1" s="172"/>
      <c r="F1" s="172"/>
      <c r="G1" s="172"/>
      <c r="H1" s="172"/>
    </row>
    <row r="2" spans="1:8" ht="14.25" thickTop="1" thickBot="1" x14ac:dyDescent="0.25">
      <c r="A2" s="171"/>
      <c r="B2" s="172" t="s">
        <v>148</v>
      </c>
      <c r="C2" s="172"/>
      <c r="D2" s="172"/>
      <c r="E2" s="172"/>
      <c r="F2" s="172"/>
      <c r="G2" s="172"/>
      <c r="H2" s="172"/>
    </row>
    <row r="3" spans="1:8" ht="14.25" thickTop="1" thickBot="1" x14ac:dyDescent="0.25">
      <c r="A3" s="171"/>
      <c r="B3" s="75" t="s">
        <v>149</v>
      </c>
      <c r="C3" s="75" t="s">
        <v>150</v>
      </c>
      <c r="D3" s="75" t="s">
        <v>151</v>
      </c>
      <c r="E3" s="75" t="s">
        <v>152</v>
      </c>
      <c r="F3" s="75" t="s">
        <v>153</v>
      </c>
      <c r="G3" s="75" t="s">
        <v>154</v>
      </c>
      <c r="H3" s="75" t="s">
        <v>155</v>
      </c>
    </row>
    <row r="4" spans="1:8" ht="77.25" customHeight="1" thickTop="1" thickBot="1" x14ac:dyDescent="0.25">
      <c r="A4" s="171"/>
      <c r="B4" s="76" t="s">
        <v>156</v>
      </c>
      <c r="C4" s="77" t="s">
        <v>157</v>
      </c>
      <c r="D4" s="77" t="s">
        <v>158</v>
      </c>
      <c r="E4" s="77" t="s">
        <v>159</v>
      </c>
      <c r="F4" s="77" t="s">
        <v>160</v>
      </c>
      <c r="G4" s="77" t="s">
        <v>161</v>
      </c>
      <c r="H4" s="77" t="s">
        <v>162</v>
      </c>
    </row>
    <row r="5" spans="1:8" ht="57.75" customHeight="1" thickTop="1" thickBot="1" x14ac:dyDescent="0.25">
      <c r="A5" s="171"/>
      <c r="B5" s="76" t="s">
        <v>163</v>
      </c>
      <c r="C5" s="77" t="s">
        <v>164</v>
      </c>
      <c r="D5" s="77" t="s">
        <v>165</v>
      </c>
      <c r="E5" s="77" t="s">
        <v>166</v>
      </c>
      <c r="F5" s="77" t="s">
        <v>167</v>
      </c>
      <c r="G5" s="77" t="s">
        <v>168</v>
      </c>
      <c r="H5" s="77" t="s">
        <v>169</v>
      </c>
    </row>
    <row r="6" spans="1:8" ht="78" customHeight="1" thickTop="1" thickBot="1" x14ac:dyDescent="0.25">
      <c r="A6" s="171"/>
      <c r="B6" s="76" t="s">
        <v>170</v>
      </c>
      <c r="C6" s="77" t="s">
        <v>171</v>
      </c>
      <c r="D6" s="77" t="s">
        <v>172</v>
      </c>
      <c r="E6" s="77" t="s">
        <v>173</v>
      </c>
      <c r="F6" s="77" t="s">
        <v>174</v>
      </c>
      <c r="G6" s="77" t="s">
        <v>175</v>
      </c>
      <c r="H6" s="77" t="s">
        <v>176</v>
      </c>
    </row>
    <row r="7" spans="1:8" ht="62.25" customHeight="1" thickTop="1" thickBot="1" x14ac:dyDescent="0.25">
      <c r="A7" s="171"/>
      <c r="B7" s="76" t="s">
        <v>177</v>
      </c>
      <c r="C7" s="77" t="s">
        <v>178</v>
      </c>
      <c r="D7" s="77" t="s">
        <v>179</v>
      </c>
      <c r="E7" s="77" t="s">
        <v>180</v>
      </c>
      <c r="F7" s="77" t="s">
        <v>181</v>
      </c>
      <c r="G7" s="77" t="s">
        <v>182</v>
      </c>
      <c r="H7" s="77" t="s">
        <v>183</v>
      </c>
    </row>
    <row r="8" spans="1:8" ht="91.5" customHeight="1" thickTop="1" thickBot="1" x14ac:dyDescent="0.25">
      <c r="A8" s="171"/>
      <c r="B8" s="76" t="s">
        <v>184</v>
      </c>
      <c r="C8" s="77" t="s">
        <v>185</v>
      </c>
      <c r="D8" s="77" t="s">
        <v>186</v>
      </c>
      <c r="E8" s="77" t="s">
        <v>187</v>
      </c>
      <c r="F8" s="77"/>
      <c r="G8" s="77" t="s">
        <v>188</v>
      </c>
      <c r="H8" s="77" t="s">
        <v>189</v>
      </c>
    </row>
    <row r="9" spans="1:8" ht="47.25" customHeight="1" thickTop="1" thickBot="1" x14ac:dyDescent="0.25">
      <c r="A9" s="171"/>
      <c r="B9" s="76" t="s">
        <v>190</v>
      </c>
      <c r="C9" s="77" t="s">
        <v>191</v>
      </c>
      <c r="D9" s="77" t="s">
        <v>192</v>
      </c>
      <c r="E9" s="77" t="s">
        <v>193</v>
      </c>
      <c r="F9" s="77"/>
      <c r="G9" s="77" t="s">
        <v>194</v>
      </c>
      <c r="H9" s="77" t="s">
        <v>195</v>
      </c>
    </row>
    <row r="10" spans="1:8" ht="72" customHeight="1" thickTop="1" thickBot="1" x14ac:dyDescent="0.25">
      <c r="A10" s="171"/>
      <c r="B10" s="76" t="s">
        <v>196</v>
      </c>
      <c r="C10" s="77" t="s">
        <v>197</v>
      </c>
      <c r="D10" s="77"/>
      <c r="E10" s="77"/>
      <c r="F10" s="77"/>
      <c r="G10" s="77" t="s">
        <v>198</v>
      </c>
      <c r="H10" s="78"/>
    </row>
    <row r="11" spans="1:8" ht="27" thickTop="1" thickBot="1" x14ac:dyDescent="0.25">
      <c r="A11" s="171"/>
      <c r="B11" s="76" t="s">
        <v>199</v>
      </c>
      <c r="C11" s="77"/>
      <c r="D11" s="77"/>
      <c r="E11" s="77"/>
      <c r="F11" s="77"/>
      <c r="G11" s="77" t="s">
        <v>200</v>
      </c>
      <c r="H11" s="78"/>
    </row>
    <row r="12" spans="1:8" ht="38.25" customHeight="1" thickTop="1" thickBot="1" x14ac:dyDescent="0.25">
      <c r="A12" s="172" t="s">
        <v>201</v>
      </c>
      <c r="B12" s="172"/>
      <c r="C12" s="172"/>
      <c r="D12" s="172"/>
      <c r="E12" s="172"/>
      <c r="F12" s="172"/>
      <c r="G12" s="172"/>
      <c r="H12" s="172"/>
    </row>
    <row r="13" spans="1:8" ht="13.5" thickTop="1" x14ac:dyDescent="0.2"/>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Sede Principal</vt:lpstr>
      <vt:lpstr>Instrucciones T - Calificacion</vt:lpstr>
      <vt:lpstr>Tabla de peligros</vt:lpstr>
      <vt:lpstr>'Sede Principal'!Área_de_impresión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2025-12-11T20:27:01Z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