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arl.positiva7\OneDrive - Secretaria Distrital de Gobierno\Documentos\SDG\Matrices de peligros 2025\"/>
    </mc:Choice>
  </mc:AlternateContent>
  <bookViews>
    <workbookView xWindow="-120" yWindow="-120" windowWidth="29040" windowHeight="15720" firstSheet="1" activeTab="5"/>
  </bookViews>
  <sheets>
    <sheet name="SEDE ALCALDIA " sheetId="1" r:id="rId1"/>
    <sheet name="SEDE CASA DE LA PARTICIPACIÓN " sheetId="4" r:id="rId2"/>
    <sheet name="SEDE BODEGA " sheetId="5" r:id="rId3"/>
    <sheet name="SEDE CASA DE LA JUSTICIA " sheetId="6" r:id="rId4"/>
    <sheet name="SEDE NUEVA DE INSPECCIONES " sheetId="7" r:id="rId5"/>
    <sheet name="OTRAS AREAS " sheetId="8" r:id="rId6"/>
    <sheet name="Instrucciones T - Calificacion" sheetId="2" r:id="rId7"/>
    <sheet name="Tabla de peligros" sheetId="3" r:id="rId8"/>
  </sheets>
  <definedNames>
    <definedName name="_xlnm.Print_Area" localSheetId="0">'SEDE ALCALDIA '!$A$1:$AE$557</definedName>
    <definedName name="NC">#REF!</definedName>
    <definedName name="ND">#REF!</definedName>
    <definedName name="NE">#REF!</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15" i="6" l="1"/>
  <c r="R15" i="6" s="1"/>
  <c r="S15" i="6" s="1"/>
  <c r="T15" i="6" s="1"/>
  <c r="R12" i="6"/>
  <c r="S12" i="6" s="1"/>
  <c r="T12" i="6" s="1"/>
  <c r="P12" i="6"/>
  <c r="O14" i="6"/>
  <c r="R14" i="6" s="1"/>
  <c r="S14" i="6" s="1"/>
  <c r="T14" i="6" s="1"/>
  <c r="O31" i="6"/>
  <c r="R31" i="6" s="1"/>
  <c r="S31" i="6" s="1"/>
  <c r="T31" i="6" s="1"/>
  <c r="O30" i="6"/>
  <c r="R30" i="6" s="1"/>
  <c r="S30" i="6" s="1"/>
  <c r="T30" i="6" s="1"/>
  <c r="S29" i="6"/>
  <c r="O29" i="6"/>
  <c r="P29" i="6" s="1"/>
  <c r="S28" i="6"/>
  <c r="O28" i="6"/>
  <c r="P28" i="6" s="1"/>
  <c r="O27" i="6"/>
  <c r="P27" i="6" s="1"/>
  <c r="O26" i="6"/>
  <c r="R26" i="6" s="1"/>
  <c r="S26" i="6" s="1"/>
  <c r="O25" i="6"/>
  <c r="P25" i="6" s="1"/>
  <c r="O24" i="6"/>
  <c r="P24" i="6" s="1"/>
  <c r="O23" i="6"/>
  <c r="R23" i="6" s="1"/>
  <c r="S23" i="6" s="1"/>
  <c r="T23" i="6" s="1"/>
  <c r="O22" i="6"/>
  <c r="P22" i="6" s="1"/>
  <c r="O21" i="6"/>
  <c r="R21" i="6" s="1"/>
  <c r="S21" i="6" s="1"/>
  <c r="T21" i="6" s="1"/>
  <c r="O20" i="6"/>
  <c r="R20" i="6" s="1"/>
  <c r="S20" i="6" s="1"/>
  <c r="O19" i="6"/>
  <c r="P19" i="6" s="1"/>
  <c r="O18" i="6"/>
  <c r="P18" i="6" s="1"/>
  <c r="O17" i="6"/>
  <c r="R17" i="6" s="1"/>
  <c r="S17" i="6" s="1"/>
  <c r="O16" i="6"/>
  <c r="R16" i="6" s="1"/>
  <c r="S16" i="6" s="1"/>
  <c r="T16" i="6" s="1"/>
  <c r="O13" i="6"/>
  <c r="R13" i="6" s="1"/>
  <c r="S13" i="6" s="1"/>
  <c r="T13" i="6" s="1"/>
  <c r="O11" i="6"/>
  <c r="R11" i="6" s="1"/>
  <c r="S11" i="6" s="1"/>
  <c r="O10" i="6"/>
  <c r="R10" i="6" s="1"/>
  <c r="S10" i="6" s="1"/>
  <c r="T10" i="6" s="1"/>
  <c r="O9" i="6"/>
  <c r="R9" i="6" s="1"/>
  <c r="S9" i="6" s="1"/>
  <c r="O146" i="4"/>
  <c r="R146" i="4" s="1"/>
  <c r="S146" i="4" s="1"/>
  <c r="T146" i="4" s="1"/>
  <c r="T145" i="4"/>
  <c r="S145" i="4"/>
  <c r="R145" i="4"/>
  <c r="P145" i="4"/>
  <c r="O144" i="4"/>
  <c r="R144" i="4" s="1"/>
  <c r="S144" i="4" s="1"/>
  <c r="T144" i="4" s="1"/>
  <c r="O143" i="4"/>
  <c r="R143" i="4" s="1"/>
  <c r="S143" i="4" s="1"/>
  <c r="T143" i="4" s="1"/>
  <c r="O142" i="4"/>
  <c r="P142" i="4" s="1"/>
  <c r="O141" i="4"/>
  <c r="P141" i="4" s="1"/>
  <c r="O140" i="4"/>
  <c r="P140" i="4" s="1"/>
  <c r="O139" i="4"/>
  <c r="R139" i="4" s="1"/>
  <c r="S139" i="4" s="1"/>
  <c r="T139" i="4" s="1"/>
  <c r="O138" i="4"/>
  <c r="R138" i="4" s="1"/>
  <c r="S138" i="4" s="1"/>
  <c r="T138" i="4" s="1"/>
  <c r="O137" i="4"/>
  <c r="R137" i="4" s="1"/>
  <c r="S137" i="4" s="1"/>
  <c r="T137" i="4" s="1"/>
  <c r="O132" i="4"/>
  <c r="R132" i="4" s="1"/>
  <c r="S132" i="4" s="1"/>
  <c r="T132" i="4" s="1"/>
  <c r="O126" i="4"/>
  <c r="R126" i="4" s="1"/>
  <c r="S126" i="4" s="1"/>
  <c r="T126" i="4" s="1"/>
  <c r="O125" i="4"/>
  <c r="P125" i="4" s="1"/>
  <c r="S124" i="4"/>
  <c r="O124" i="4"/>
  <c r="P124" i="4" s="1"/>
  <c r="O123" i="4"/>
  <c r="R123" i="4" s="1"/>
  <c r="S123" i="4" s="1"/>
  <c r="O122" i="4"/>
  <c r="P122" i="4" s="1"/>
  <c r="O121" i="4"/>
  <c r="R121" i="4" s="1"/>
  <c r="S121" i="4" s="1"/>
  <c r="T121" i="4" s="1"/>
  <c r="O120" i="4"/>
  <c r="P120" i="4" s="1"/>
  <c r="O119" i="4"/>
  <c r="R119" i="4" s="1"/>
  <c r="S119" i="4" s="1"/>
  <c r="T119" i="4" s="1"/>
  <c r="X114" i="4"/>
  <c r="O114" i="4"/>
  <c r="R114" i="4" s="1"/>
  <c r="S114" i="4" s="1"/>
  <c r="T114" i="4" s="1"/>
  <c r="O118" i="4"/>
  <c r="R118" i="4" s="1"/>
  <c r="S118" i="4" s="1"/>
  <c r="R117" i="4"/>
  <c r="S117" i="4" s="1"/>
  <c r="T117" i="4" s="1"/>
  <c r="P117" i="4"/>
  <c r="O116" i="4"/>
  <c r="R116" i="4" s="1"/>
  <c r="S116" i="4" s="1"/>
  <c r="O115" i="4"/>
  <c r="R115" i="4" s="1"/>
  <c r="S115" i="4" s="1"/>
  <c r="T115" i="4" s="1"/>
  <c r="O113" i="4"/>
  <c r="R113" i="4" s="1"/>
  <c r="S113" i="4" s="1"/>
  <c r="O112" i="4"/>
  <c r="R112" i="4" s="1"/>
  <c r="S112" i="4" s="1"/>
  <c r="O136" i="4"/>
  <c r="P136" i="4" s="1"/>
  <c r="O135" i="4"/>
  <c r="R135" i="4" s="1"/>
  <c r="S135" i="4" s="1"/>
  <c r="T135" i="4" s="1"/>
  <c r="O134" i="4"/>
  <c r="P134" i="4" s="1"/>
  <c r="O133" i="4"/>
  <c r="P133" i="4" s="1"/>
  <c r="O131" i="4"/>
  <c r="P131" i="4" s="1"/>
  <c r="S130" i="4"/>
  <c r="O130" i="4"/>
  <c r="P130" i="4" s="1"/>
  <c r="S129" i="4"/>
  <c r="O129" i="4"/>
  <c r="P129" i="4" s="1"/>
  <c r="O128" i="4"/>
  <c r="P128" i="4" s="1"/>
  <c r="O127" i="4"/>
  <c r="P127" i="4" s="1"/>
  <c r="X103" i="4"/>
  <c r="O103" i="4"/>
  <c r="R103" i="4" s="1"/>
  <c r="S103" i="4" s="1"/>
  <c r="T103" i="4" s="1"/>
  <c r="X102" i="4"/>
  <c r="O102" i="4"/>
  <c r="R102" i="4" s="1"/>
  <c r="S102" i="4" s="1"/>
  <c r="O111" i="4"/>
  <c r="P111" i="4" s="1"/>
  <c r="O110" i="4"/>
  <c r="R110" i="4" s="1"/>
  <c r="S110" i="4" s="1"/>
  <c r="T110" i="4" s="1"/>
  <c r="O109" i="4"/>
  <c r="P109" i="4" s="1"/>
  <c r="O108" i="4"/>
  <c r="P108" i="4" s="1"/>
  <c r="O107" i="4"/>
  <c r="P107" i="4" s="1"/>
  <c r="O106" i="4"/>
  <c r="R106" i="4" s="1"/>
  <c r="S106" i="4" s="1"/>
  <c r="X105" i="4"/>
  <c r="O105" i="4"/>
  <c r="P105" i="4" s="1"/>
  <c r="O104" i="4"/>
  <c r="R104" i="4" s="1"/>
  <c r="S104" i="4" s="1"/>
  <c r="T104" i="4" s="1"/>
  <c r="O101" i="4"/>
  <c r="R101" i="4" s="1"/>
  <c r="S101" i="4" s="1"/>
  <c r="R100" i="4"/>
  <c r="S100" i="4" s="1"/>
  <c r="T100" i="4" s="1"/>
  <c r="P100" i="4"/>
  <c r="O99" i="4"/>
  <c r="R99" i="4" s="1"/>
  <c r="S99" i="4" s="1"/>
  <c r="O98" i="4"/>
  <c r="R98" i="4" s="1"/>
  <c r="S98" i="4" s="1"/>
  <c r="T98" i="4" s="1"/>
  <c r="O97" i="4"/>
  <c r="P97" i="4" s="1"/>
  <c r="O96" i="4"/>
  <c r="R96" i="4" s="1"/>
  <c r="S96" i="4" s="1"/>
  <c r="O95" i="4"/>
  <c r="R95" i="4" s="1"/>
  <c r="S95" i="4" s="1"/>
  <c r="T95" i="4" s="1"/>
  <c r="O94" i="4"/>
  <c r="R94" i="4" s="1"/>
  <c r="S94" i="4" s="1"/>
  <c r="T94" i="4" s="1"/>
  <c r="O93" i="4"/>
  <c r="R93" i="4" s="1"/>
  <c r="S93" i="4" s="1"/>
  <c r="T93" i="4" s="1"/>
  <c r="O92" i="4"/>
  <c r="R92" i="4" s="1"/>
  <c r="S92" i="4" s="1"/>
  <c r="T92" i="4" s="1"/>
  <c r="O91" i="4"/>
  <c r="R91" i="4" s="1"/>
  <c r="S91" i="4" s="1"/>
  <c r="O90" i="4"/>
  <c r="P90" i="4" s="1"/>
  <c r="O89" i="4"/>
  <c r="P89" i="4" s="1"/>
  <c r="O88" i="4"/>
  <c r="R88" i="4" s="1"/>
  <c r="S88" i="4" s="1"/>
  <c r="O87" i="4"/>
  <c r="R87" i="4" s="1"/>
  <c r="S87" i="4" s="1"/>
  <c r="T87" i="4" s="1"/>
  <c r="O86" i="4"/>
  <c r="R86" i="4" s="1"/>
  <c r="S86" i="4" s="1"/>
  <c r="T86" i="4" s="1"/>
  <c r="O85" i="4"/>
  <c r="P85" i="4" s="1"/>
  <c r="O84" i="4"/>
  <c r="R84" i="4" s="1"/>
  <c r="S84" i="4" s="1"/>
  <c r="T84" i="4" s="1"/>
  <c r="R83" i="4"/>
  <c r="S83" i="4" s="1"/>
  <c r="T83" i="4" s="1"/>
  <c r="P83" i="4"/>
  <c r="O82" i="4"/>
  <c r="R82" i="4" s="1"/>
  <c r="S82" i="4" s="1"/>
  <c r="T82" i="4" s="1"/>
  <c r="O81" i="4"/>
  <c r="P81" i="4" s="1"/>
  <c r="O80" i="4"/>
  <c r="R80" i="4" s="1"/>
  <c r="S80" i="4" s="1"/>
  <c r="T80" i="4" s="1"/>
  <c r="O79" i="4"/>
  <c r="P79" i="4" s="1"/>
  <c r="P15" i="6" l="1"/>
  <c r="P14" i="6"/>
  <c r="R18" i="6"/>
  <c r="S18" i="6" s="1"/>
  <c r="P11" i="6"/>
  <c r="R22" i="6"/>
  <c r="S22" i="6" s="1"/>
  <c r="T22" i="6" s="1"/>
  <c r="P31" i="6"/>
  <c r="R27" i="6"/>
  <c r="S27" i="6" s="1"/>
  <c r="R24" i="6"/>
  <c r="S24" i="6" s="1"/>
  <c r="T24" i="6" s="1"/>
  <c r="R25" i="6"/>
  <c r="S25" i="6" s="1"/>
  <c r="P23" i="6"/>
  <c r="P30" i="6"/>
  <c r="P20" i="6"/>
  <c r="P21" i="6"/>
  <c r="P26" i="6"/>
  <c r="P10" i="6"/>
  <c r="P16" i="6"/>
  <c r="R19" i="6"/>
  <c r="S19" i="6" s="1"/>
  <c r="P17" i="6"/>
  <c r="P9" i="6"/>
  <c r="P13" i="6"/>
  <c r="P144" i="4"/>
  <c r="P146" i="4"/>
  <c r="P138" i="4"/>
  <c r="R141" i="4"/>
  <c r="S141" i="4" s="1"/>
  <c r="T141" i="4" s="1"/>
  <c r="R142" i="4"/>
  <c r="S142" i="4" s="1"/>
  <c r="T142" i="4" s="1"/>
  <c r="P137" i="4"/>
  <c r="P139" i="4"/>
  <c r="R140" i="4"/>
  <c r="S140" i="4" s="1"/>
  <c r="T140" i="4" s="1"/>
  <c r="P143" i="4"/>
  <c r="P132" i="4"/>
  <c r="P126" i="4"/>
  <c r="R125" i="4"/>
  <c r="S125" i="4" s="1"/>
  <c r="T125" i="4" s="1"/>
  <c r="R122" i="4"/>
  <c r="S122" i="4" s="1"/>
  <c r="T122" i="4" s="1"/>
  <c r="P123" i="4"/>
  <c r="P114" i="4"/>
  <c r="R120" i="4"/>
  <c r="S120" i="4" s="1"/>
  <c r="T120" i="4" s="1"/>
  <c r="P121" i="4"/>
  <c r="P119" i="4"/>
  <c r="P135" i="4"/>
  <c r="R111" i="4"/>
  <c r="S111" i="4" s="1"/>
  <c r="T111" i="4" s="1"/>
  <c r="R136" i="4"/>
  <c r="S136" i="4" s="1"/>
  <c r="T136" i="4" s="1"/>
  <c r="R127" i="4"/>
  <c r="S127" i="4" s="1"/>
  <c r="T127" i="4" s="1"/>
  <c r="P112" i="4"/>
  <c r="P113" i="4"/>
  <c r="R131" i="4"/>
  <c r="S131" i="4" s="1"/>
  <c r="T131" i="4" s="1"/>
  <c r="P115" i="4"/>
  <c r="R134" i="4"/>
  <c r="S134" i="4" s="1"/>
  <c r="T134" i="4" s="1"/>
  <c r="P116" i="4"/>
  <c r="P118" i="4"/>
  <c r="R133" i="4"/>
  <c r="S133" i="4" s="1"/>
  <c r="R128" i="4"/>
  <c r="S128" i="4" s="1"/>
  <c r="T128" i="4" s="1"/>
  <c r="P102" i="4"/>
  <c r="P103" i="4"/>
  <c r="P110" i="4"/>
  <c r="R109" i="4"/>
  <c r="S109" i="4" s="1"/>
  <c r="T109" i="4" s="1"/>
  <c r="R105" i="4"/>
  <c r="S105" i="4" s="1"/>
  <c r="T105" i="4" s="1"/>
  <c r="R107" i="4"/>
  <c r="S107" i="4" s="1"/>
  <c r="R108" i="4"/>
  <c r="S108" i="4" s="1"/>
  <c r="P106" i="4"/>
  <c r="P99" i="4"/>
  <c r="P96" i="4"/>
  <c r="R97" i="4"/>
  <c r="S97" i="4" s="1"/>
  <c r="P101" i="4"/>
  <c r="P98" i="4"/>
  <c r="P104" i="4"/>
  <c r="R89" i="4"/>
  <c r="S89" i="4" s="1"/>
  <c r="P95" i="4"/>
  <c r="P93" i="4"/>
  <c r="P94" i="4"/>
  <c r="R85" i="4"/>
  <c r="S85" i="4" s="1"/>
  <c r="T85" i="4" s="1"/>
  <c r="P86" i="4"/>
  <c r="R79" i="4"/>
  <c r="S79" i="4" s="1"/>
  <c r="T79" i="4" s="1"/>
  <c r="P92" i="4"/>
  <c r="P84" i="4"/>
  <c r="P91" i="4"/>
  <c r="R81" i="4"/>
  <c r="S81" i="4" s="1"/>
  <c r="T81" i="4" s="1"/>
  <c r="P80" i="4"/>
  <c r="P88" i="4"/>
  <c r="R90" i="4"/>
  <c r="S90" i="4" s="1"/>
  <c r="P87" i="4"/>
  <c r="P82" i="4"/>
  <c r="O78" i="4" l="1"/>
  <c r="P78" i="4" s="1"/>
  <c r="O77" i="4"/>
  <c r="R77" i="4" s="1"/>
  <c r="S77" i="4" s="1"/>
  <c r="O76" i="4"/>
  <c r="P76" i="4" s="1"/>
  <c r="O75" i="4"/>
  <c r="P75" i="4" s="1"/>
  <c r="O74" i="4"/>
  <c r="R74" i="4" s="1"/>
  <c r="S74" i="4" s="1"/>
  <c r="O73" i="4"/>
  <c r="R73" i="4" s="1"/>
  <c r="S73" i="4" s="1"/>
  <c r="O72" i="4"/>
  <c r="R72" i="4" s="1"/>
  <c r="S72" i="4" s="1"/>
  <c r="O71" i="4"/>
  <c r="R71" i="4" s="1"/>
  <c r="S71" i="4" s="1"/>
  <c r="T71" i="4" s="1"/>
  <c r="O70" i="4"/>
  <c r="R70" i="4" s="1"/>
  <c r="S70" i="4" s="1"/>
  <c r="T70" i="4" s="1"/>
  <c r="O69" i="4"/>
  <c r="R69" i="4" s="1"/>
  <c r="S69" i="4" s="1"/>
  <c r="T69" i="4" s="1"/>
  <c r="O68" i="4"/>
  <c r="P68" i="4" s="1"/>
  <c r="O67" i="4"/>
  <c r="R67" i="4" s="1"/>
  <c r="S67" i="4" s="1"/>
  <c r="O66" i="4"/>
  <c r="R66" i="4" s="1"/>
  <c r="S66" i="4" s="1"/>
  <c r="O65" i="4"/>
  <c r="R65" i="4" s="1"/>
  <c r="S65" i="4" s="1"/>
  <c r="O64" i="4"/>
  <c r="R64" i="4" s="1"/>
  <c r="S64" i="4" s="1"/>
  <c r="T64" i="4" s="1"/>
  <c r="O63" i="4"/>
  <c r="P63" i="4" s="1"/>
  <c r="O62" i="4"/>
  <c r="P62" i="4" s="1"/>
  <c r="O61" i="4"/>
  <c r="P61" i="4" s="1"/>
  <c r="O60" i="4"/>
  <c r="P60" i="4" s="1"/>
  <c r="R59" i="4"/>
  <c r="S59" i="4" s="1"/>
  <c r="T59" i="4" s="1"/>
  <c r="P59" i="4"/>
  <c r="O58" i="4"/>
  <c r="R58" i="4" s="1"/>
  <c r="S58" i="4" s="1"/>
  <c r="T58" i="4" s="1"/>
  <c r="O57" i="4"/>
  <c r="R57" i="4" s="1"/>
  <c r="S57" i="4" s="1"/>
  <c r="T57" i="4" s="1"/>
  <c r="O56" i="4"/>
  <c r="R56" i="4" s="1"/>
  <c r="S56" i="4" s="1"/>
  <c r="T56" i="4" s="1"/>
  <c r="O55" i="4"/>
  <c r="R55" i="4" s="1"/>
  <c r="S55" i="4" s="1"/>
  <c r="T55" i="4" s="1"/>
  <c r="O54" i="4"/>
  <c r="R54" i="4" s="1"/>
  <c r="S54" i="4" s="1"/>
  <c r="T54" i="4" s="1"/>
  <c r="O53" i="4"/>
  <c r="P53" i="4" s="1"/>
  <c r="O52" i="4"/>
  <c r="P52" i="4" s="1"/>
  <c r="O51" i="4"/>
  <c r="P51" i="4" s="1"/>
  <c r="O50" i="4"/>
  <c r="P50" i="4" s="1"/>
  <c r="O49" i="4"/>
  <c r="R49" i="4" s="1"/>
  <c r="S49" i="4" s="1"/>
  <c r="O48" i="4"/>
  <c r="R48" i="4" s="1"/>
  <c r="S48" i="4" s="1"/>
  <c r="O47" i="4"/>
  <c r="R47" i="4" s="1"/>
  <c r="S47" i="4" s="1"/>
  <c r="T47" i="4" s="1"/>
  <c r="X42" i="4"/>
  <c r="X43" i="4"/>
  <c r="X44" i="4"/>
  <c r="X45" i="4"/>
  <c r="X46" i="4"/>
  <c r="O42" i="4"/>
  <c r="P42" i="4" s="1"/>
  <c r="O46" i="4"/>
  <c r="P46" i="4" s="1"/>
  <c r="O45" i="4"/>
  <c r="R45" i="4" s="1"/>
  <c r="S45" i="4" s="1"/>
  <c r="T45" i="4" s="1"/>
  <c r="O44" i="4"/>
  <c r="P44" i="4" s="1"/>
  <c r="O43" i="4"/>
  <c r="R43" i="4" s="1"/>
  <c r="S43" i="4" s="1"/>
  <c r="T43" i="4" s="1"/>
  <c r="X41" i="4"/>
  <c r="O41" i="4"/>
  <c r="P41" i="4" s="1"/>
  <c r="X40" i="4"/>
  <c r="O40" i="4"/>
  <c r="P40" i="4" s="1"/>
  <c r="X39" i="4"/>
  <c r="O39" i="4"/>
  <c r="R39" i="4" s="1"/>
  <c r="S39" i="4" s="1"/>
  <c r="T39" i="4" s="1"/>
  <c r="O38" i="4"/>
  <c r="P38" i="4" s="1"/>
  <c r="O37" i="4"/>
  <c r="R37" i="4" s="1"/>
  <c r="S37" i="4" s="1"/>
  <c r="O36" i="4"/>
  <c r="R36" i="4" s="1"/>
  <c r="S36" i="4" s="1"/>
  <c r="O35" i="4"/>
  <c r="P35" i="4" s="1"/>
  <c r="O34" i="4"/>
  <c r="R34" i="4" s="1"/>
  <c r="S34" i="4" s="1"/>
  <c r="O33" i="4"/>
  <c r="P33" i="4" s="1"/>
  <c r="O32" i="4"/>
  <c r="R32" i="4" s="1"/>
  <c r="S32" i="4" s="1"/>
  <c r="O31" i="4"/>
  <c r="R31" i="4" s="1"/>
  <c r="S31" i="4" s="1"/>
  <c r="T31" i="4" s="1"/>
  <c r="O27" i="1"/>
  <c r="R27" i="1" s="1"/>
  <c r="S27" i="1" s="1"/>
  <c r="T27" i="1" s="1"/>
  <c r="P26" i="1"/>
  <c r="O26" i="1"/>
  <c r="R26" i="1" s="1"/>
  <c r="S26" i="1" s="1"/>
  <c r="T26" i="1" s="1"/>
  <c r="O25" i="1"/>
  <c r="R25" i="1" s="1"/>
  <c r="S25" i="1" s="1"/>
  <c r="T25" i="1" s="1"/>
  <c r="O24" i="1"/>
  <c r="R24" i="1" s="1"/>
  <c r="S24" i="1" s="1"/>
  <c r="T24" i="1" s="1"/>
  <c r="O23" i="1"/>
  <c r="R23" i="1" s="1"/>
  <c r="S23" i="1" s="1"/>
  <c r="T23" i="1" s="1"/>
  <c r="O22" i="1"/>
  <c r="P22" i="1" s="1"/>
  <c r="O21" i="1"/>
  <c r="R21" i="1" s="1"/>
  <c r="S21" i="1" s="1"/>
  <c r="O20" i="1"/>
  <c r="P20" i="1" s="1"/>
  <c r="O19" i="1"/>
  <c r="R19" i="1" s="1"/>
  <c r="S19" i="1" s="1"/>
  <c r="O18" i="1"/>
  <c r="R18" i="1" s="1"/>
  <c r="S18" i="1" s="1"/>
  <c r="T18" i="1" s="1"/>
  <c r="O17" i="1"/>
  <c r="R17" i="1" s="1"/>
  <c r="S17" i="1" s="1"/>
  <c r="T17" i="1" s="1"/>
  <c r="O9" i="1"/>
  <c r="R9" i="1" s="1"/>
  <c r="S9" i="1" s="1"/>
  <c r="T9" i="1" s="1"/>
  <c r="O16" i="1"/>
  <c r="R16" i="1" s="1"/>
  <c r="S16" i="1" s="1"/>
  <c r="T16" i="1" s="1"/>
  <c r="O15" i="1"/>
  <c r="R15" i="1" s="1"/>
  <c r="S15" i="1" s="1"/>
  <c r="O14" i="1"/>
  <c r="P14" i="1" s="1"/>
  <c r="O13" i="1"/>
  <c r="R13" i="1" s="1"/>
  <c r="S13" i="1" s="1"/>
  <c r="T13" i="1" s="1"/>
  <c r="O12" i="1"/>
  <c r="R12" i="1" s="1"/>
  <c r="S12" i="1" s="1"/>
  <c r="O11" i="1"/>
  <c r="R11" i="1" s="1"/>
  <c r="S11" i="1" s="1"/>
  <c r="O10" i="1"/>
  <c r="P10" i="1" s="1"/>
  <c r="O28" i="1"/>
  <c r="P28" i="1" s="1"/>
  <c r="O29" i="1"/>
  <c r="P29" i="1" s="1"/>
  <c r="O28" i="5"/>
  <c r="R28" i="5" s="1"/>
  <c r="S28" i="5" s="1"/>
  <c r="T28" i="5" s="1"/>
  <c r="O27" i="5"/>
  <c r="R27" i="5" s="1"/>
  <c r="S27" i="5" s="1"/>
  <c r="T27" i="5" s="1"/>
  <c r="R26" i="5"/>
  <c r="S26" i="5" s="1"/>
  <c r="O26" i="5"/>
  <c r="P26" i="5" s="1"/>
  <c r="R25" i="5"/>
  <c r="S25" i="5" s="1"/>
  <c r="T25" i="5" s="1"/>
  <c r="P25" i="5"/>
  <c r="R24" i="5"/>
  <c r="S24" i="5" s="1"/>
  <c r="O24" i="5"/>
  <c r="P24" i="5" s="1"/>
  <c r="O23" i="5"/>
  <c r="P23" i="5" s="1"/>
  <c r="O22" i="5"/>
  <c r="R22" i="5" s="1"/>
  <c r="S22" i="5" s="1"/>
  <c r="O21" i="5"/>
  <c r="P21" i="5" s="1"/>
  <c r="P20" i="5"/>
  <c r="O20" i="5"/>
  <c r="R20" i="5" s="1"/>
  <c r="S20" i="5" s="1"/>
  <c r="R19" i="5"/>
  <c r="S19" i="5" s="1"/>
  <c r="O19" i="5"/>
  <c r="P19" i="5" s="1"/>
  <c r="O18" i="5"/>
  <c r="P18" i="5" s="1"/>
  <c r="R17" i="5"/>
  <c r="S17" i="5" s="1"/>
  <c r="T17" i="5" s="1"/>
  <c r="P17" i="5"/>
  <c r="O17" i="5"/>
  <c r="O16" i="5"/>
  <c r="R16" i="5" s="1"/>
  <c r="S16" i="5" s="1"/>
  <c r="T16" i="5" s="1"/>
  <c r="O15" i="5"/>
  <c r="R15" i="5" s="1"/>
  <c r="S15" i="5" s="1"/>
  <c r="T15" i="5" s="1"/>
  <c r="O14" i="5"/>
  <c r="R14" i="5" s="1"/>
  <c r="S14" i="5" s="1"/>
  <c r="R13" i="5"/>
  <c r="S13" i="5" s="1"/>
  <c r="T13" i="5" s="1"/>
  <c r="P13" i="5"/>
  <c r="R12" i="5"/>
  <c r="S12" i="5" s="1"/>
  <c r="O12" i="5"/>
  <c r="P12" i="5" s="1"/>
  <c r="O11" i="5"/>
  <c r="R11" i="5" s="1"/>
  <c r="S11" i="5" s="1"/>
  <c r="T11" i="5" s="1"/>
  <c r="P10" i="5"/>
  <c r="O10" i="5"/>
  <c r="R10" i="5" s="1"/>
  <c r="S10" i="5" s="1"/>
  <c r="P9" i="5"/>
  <c r="O9" i="5"/>
  <c r="R9" i="5" s="1"/>
  <c r="S9" i="5" s="1"/>
  <c r="O516" i="1"/>
  <c r="R516" i="1" s="1"/>
  <c r="S516" i="1" s="1"/>
  <c r="T516" i="1" s="1"/>
  <c r="O515" i="1"/>
  <c r="R515" i="1" s="1"/>
  <c r="S515" i="1" s="1"/>
  <c r="T515" i="1" s="1"/>
  <c r="O514" i="1"/>
  <c r="R514" i="1" s="1"/>
  <c r="S514" i="1" s="1"/>
  <c r="T514" i="1" s="1"/>
  <c r="O513" i="1"/>
  <c r="R513" i="1" s="1"/>
  <c r="S513" i="1" s="1"/>
  <c r="T513" i="1" s="1"/>
  <c r="O512" i="1"/>
  <c r="P512" i="1" s="1"/>
  <c r="O511" i="1"/>
  <c r="R511" i="1" s="1"/>
  <c r="S511" i="1" s="1"/>
  <c r="O510" i="1"/>
  <c r="R510" i="1" s="1"/>
  <c r="S510" i="1" s="1"/>
  <c r="T510" i="1" s="1"/>
  <c r="O509" i="1"/>
  <c r="R509" i="1" s="1"/>
  <c r="S509" i="1" s="1"/>
  <c r="O508" i="1"/>
  <c r="R508" i="1" s="1"/>
  <c r="S508" i="1" s="1"/>
  <c r="O507" i="1"/>
  <c r="R507" i="1" s="1"/>
  <c r="S507" i="1" s="1"/>
  <c r="T507" i="1" s="1"/>
  <c r="X501" i="1"/>
  <c r="X503" i="1"/>
  <c r="X505" i="1"/>
  <c r="X499" i="1"/>
  <c r="O506" i="1"/>
  <c r="P506" i="1" s="1"/>
  <c r="O505" i="1"/>
  <c r="P505" i="1" s="1"/>
  <c r="O504" i="1"/>
  <c r="R504" i="1" s="1"/>
  <c r="S504" i="1" s="1"/>
  <c r="O503" i="1"/>
  <c r="P503" i="1" s="1"/>
  <c r="O502" i="1"/>
  <c r="P502" i="1" s="1"/>
  <c r="O501" i="1"/>
  <c r="R501" i="1" s="1"/>
  <c r="S501" i="1" s="1"/>
  <c r="O500" i="1"/>
  <c r="R500" i="1" s="1"/>
  <c r="S500" i="1" s="1"/>
  <c r="O499" i="1"/>
  <c r="R499" i="1" s="1"/>
  <c r="S499" i="1" s="1"/>
  <c r="T499" i="1" s="1"/>
  <c r="O38" i="7"/>
  <c r="R38" i="7" s="1"/>
  <c r="S38" i="7" s="1"/>
  <c r="T38" i="7" s="1"/>
  <c r="O37" i="7"/>
  <c r="R37" i="7" s="1"/>
  <c r="S37" i="7" s="1"/>
  <c r="T37" i="7" s="1"/>
  <c r="O36" i="7"/>
  <c r="P36" i="7" s="1"/>
  <c r="O35" i="7"/>
  <c r="R35" i="7" s="1"/>
  <c r="S35" i="7" s="1"/>
  <c r="T35" i="7" s="1"/>
  <c r="O34" i="7"/>
  <c r="R34" i="7" s="1"/>
  <c r="S34" i="7" s="1"/>
  <c r="T34" i="7" s="1"/>
  <c r="O33" i="7"/>
  <c r="R33" i="7" s="1"/>
  <c r="S33" i="7" s="1"/>
  <c r="T33" i="7" s="1"/>
  <c r="O32" i="7"/>
  <c r="R32" i="7" s="1"/>
  <c r="S32" i="7" s="1"/>
  <c r="T32" i="7" s="1"/>
  <c r="O31" i="7"/>
  <c r="R31" i="7" s="1"/>
  <c r="S31" i="7" s="1"/>
  <c r="T31" i="7" s="1"/>
  <c r="O30" i="7"/>
  <c r="R30" i="7" s="1"/>
  <c r="S30" i="7" s="1"/>
  <c r="O29" i="7"/>
  <c r="R29" i="7" s="1"/>
  <c r="S29" i="7" s="1"/>
  <c r="O28" i="7"/>
  <c r="R28" i="7" s="1"/>
  <c r="S28" i="7" s="1"/>
  <c r="O27" i="7"/>
  <c r="R27" i="7" s="1"/>
  <c r="S27" i="7" s="1"/>
  <c r="P26" i="7"/>
  <c r="O26" i="7"/>
  <c r="R26" i="7" s="1"/>
  <c r="S26" i="7" s="1"/>
  <c r="T26" i="7" s="1"/>
  <c r="O25" i="7"/>
  <c r="P25" i="7" s="1"/>
  <c r="O24" i="7"/>
  <c r="R24" i="7" s="1"/>
  <c r="S24" i="7" s="1"/>
  <c r="T24" i="7" s="1"/>
  <c r="O23" i="7"/>
  <c r="R23" i="7" s="1"/>
  <c r="S23" i="7" s="1"/>
  <c r="T23" i="7" s="1"/>
  <c r="R22" i="7"/>
  <c r="S22" i="7" s="1"/>
  <c r="T22" i="7" s="1"/>
  <c r="P22" i="7"/>
  <c r="O21" i="7"/>
  <c r="R21" i="7" s="1"/>
  <c r="S21" i="7" s="1"/>
  <c r="T21" i="7" s="1"/>
  <c r="R20" i="7"/>
  <c r="S20" i="7" s="1"/>
  <c r="T20" i="7" s="1"/>
  <c r="O20" i="7"/>
  <c r="P20" i="7" s="1"/>
  <c r="O19" i="7"/>
  <c r="R19" i="7" s="1"/>
  <c r="S19" i="7" s="1"/>
  <c r="T19" i="7" s="1"/>
  <c r="O18" i="7"/>
  <c r="R18" i="7" s="1"/>
  <c r="S18" i="7" s="1"/>
  <c r="T18" i="7" s="1"/>
  <c r="O14" i="7"/>
  <c r="R14" i="7" s="1"/>
  <c r="S14" i="7" s="1"/>
  <c r="T14" i="7" s="1"/>
  <c r="O12" i="7"/>
  <c r="R12" i="7" s="1"/>
  <c r="S12" i="7" s="1"/>
  <c r="T12" i="7" s="1"/>
  <c r="O11" i="7"/>
  <c r="P11" i="7" s="1"/>
  <c r="O10" i="7"/>
  <c r="R10" i="7" s="1"/>
  <c r="S10" i="7" s="1"/>
  <c r="T10" i="7" s="1"/>
  <c r="O17" i="7"/>
  <c r="R17" i="7" s="1"/>
  <c r="S17" i="7" s="1"/>
  <c r="O16" i="7"/>
  <c r="P16" i="7" s="1"/>
  <c r="O15" i="7"/>
  <c r="R15" i="7" s="1"/>
  <c r="S15" i="7" s="1"/>
  <c r="T15" i="7" s="1"/>
  <c r="O13" i="7"/>
  <c r="R13" i="7" s="1"/>
  <c r="S13" i="7" s="1"/>
  <c r="T13" i="7" s="1"/>
  <c r="O9" i="7"/>
  <c r="R9" i="7" s="1"/>
  <c r="S9" i="7" s="1"/>
  <c r="O88" i="8"/>
  <c r="P88" i="8" s="1"/>
  <c r="O87" i="8"/>
  <c r="P87" i="8" s="1"/>
  <c r="O86" i="8"/>
  <c r="P86" i="8" s="1"/>
  <c r="O85" i="8"/>
  <c r="R85" i="8" s="1"/>
  <c r="S85" i="8" s="1"/>
  <c r="T85" i="8" s="1"/>
  <c r="O84" i="8"/>
  <c r="R84" i="8" s="1"/>
  <c r="S84" i="8" s="1"/>
  <c r="T84" i="8" s="1"/>
  <c r="O83" i="8"/>
  <c r="R83" i="8" s="1"/>
  <c r="S83" i="8" s="1"/>
  <c r="T83" i="8" s="1"/>
  <c r="O82" i="8"/>
  <c r="P82" i="8" s="1"/>
  <c r="O81" i="8"/>
  <c r="P81" i="8" s="1"/>
  <c r="O80" i="8"/>
  <c r="R80" i="8" s="1"/>
  <c r="S80" i="8" s="1"/>
  <c r="T80" i="8" s="1"/>
  <c r="O79" i="8"/>
  <c r="R79" i="8" s="1"/>
  <c r="S79" i="8" s="1"/>
  <c r="T79" i="8" s="1"/>
  <c r="O78" i="8"/>
  <c r="R78" i="8" s="1"/>
  <c r="S78" i="8" s="1"/>
  <c r="T78" i="8" s="1"/>
  <c r="O77" i="8"/>
  <c r="R77" i="8" s="1"/>
  <c r="S77" i="8" s="1"/>
  <c r="T77" i="8" s="1"/>
  <c r="O76" i="8"/>
  <c r="P76" i="8" s="1"/>
  <c r="O75" i="8"/>
  <c r="P75" i="8" s="1"/>
  <c r="O74" i="8"/>
  <c r="P74" i="8" s="1"/>
  <c r="O73" i="8"/>
  <c r="R73" i="8" s="1"/>
  <c r="S73" i="8" s="1"/>
  <c r="T73" i="8" s="1"/>
  <c r="R72" i="8"/>
  <c r="S72" i="8" s="1"/>
  <c r="T72" i="8" s="1"/>
  <c r="O72" i="8"/>
  <c r="P72" i="8" s="1"/>
  <c r="O71" i="8"/>
  <c r="R71" i="8" s="1"/>
  <c r="S71" i="8" s="1"/>
  <c r="O70" i="8"/>
  <c r="R70" i="8" s="1"/>
  <c r="S70" i="8" s="1"/>
  <c r="T70" i="8" s="1"/>
  <c r="O69" i="8"/>
  <c r="P69" i="8" s="1"/>
  <c r="O68" i="8"/>
  <c r="R68" i="8" s="1"/>
  <c r="S68" i="8" s="1"/>
  <c r="O67" i="8"/>
  <c r="P67" i="8" s="1"/>
  <c r="O66" i="8"/>
  <c r="P66" i="8" s="1"/>
  <c r="O65" i="8"/>
  <c r="P65" i="8" s="1"/>
  <c r="R64" i="8"/>
  <c r="S64" i="8" s="1"/>
  <c r="T64" i="8" s="1"/>
  <c r="O64" i="8"/>
  <c r="P64" i="8" s="1"/>
  <c r="O63" i="8"/>
  <c r="R63" i="8" s="1"/>
  <c r="S63" i="8" s="1"/>
  <c r="T63" i="8" s="1"/>
  <c r="P62" i="8"/>
  <c r="O62" i="8"/>
  <c r="R62" i="8" s="1"/>
  <c r="S62" i="8" s="1"/>
  <c r="T62" i="8" s="1"/>
  <c r="O61" i="8"/>
  <c r="R61" i="8" s="1"/>
  <c r="S61" i="8" s="1"/>
  <c r="T61" i="8" s="1"/>
  <c r="O60" i="8"/>
  <c r="R60" i="8" s="1"/>
  <c r="S60" i="8" s="1"/>
  <c r="T60" i="8" s="1"/>
  <c r="O59" i="8"/>
  <c r="R59" i="8" s="1"/>
  <c r="S59" i="8" s="1"/>
  <c r="T59" i="8" s="1"/>
  <c r="O58" i="8"/>
  <c r="R58" i="8" s="1"/>
  <c r="S58" i="8" s="1"/>
  <c r="O57" i="8"/>
  <c r="R57" i="8" s="1"/>
  <c r="S57" i="8" s="1"/>
  <c r="T57" i="8" s="1"/>
  <c r="O56" i="8"/>
  <c r="P56" i="8" s="1"/>
  <c r="O55" i="8"/>
  <c r="R55" i="8" s="1"/>
  <c r="S55" i="8" s="1"/>
  <c r="T55" i="8" s="1"/>
  <c r="O54" i="8"/>
  <c r="R54" i="8" s="1"/>
  <c r="S54" i="8" s="1"/>
  <c r="O53" i="8"/>
  <c r="R53" i="8" s="1"/>
  <c r="S53" i="8" s="1"/>
  <c r="T53" i="8" s="1"/>
  <c r="O52" i="8"/>
  <c r="P52" i="8" s="1"/>
  <c r="O51" i="8"/>
  <c r="P51" i="8" s="1"/>
  <c r="O50" i="8"/>
  <c r="R50" i="8" s="1"/>
  <c r="S50" i="8" s="1"/>
  <c r="O49" i="8"/>
  <c r="P49" i="8" s="1"/>
  <c r="O48" i="8"/>
  <c r="R48" i="8" s="1"/>
  <c r="S48" i="8" s="1"/>
  <c r="T48" i="8" s="1"/>
  <c r="O47" i="8"/>
  <c r="R47" i="8" s="1"/>
  <c r="S47" i="8" s="1"/>
  <c r="T47" i="8" s="1"/>
  <c r="P46" i="8"/>
  <c r="O46" i="8"/>
  <c r="R46" i="8" s="1"/>
  <c r="S46" i="8" s="1"/>
  <c r="T46" i="8" s="1"/>
  <c r="O45" i="8"/>
  <c r="R45" i="8" s="1"/>
  <c r="S45" i="8" s="1"/>
  <c r="T45" i="8" s="1"/>
  <c r="O44" i="8"/>
  <c r="R44" i="8" s="1"/>
  <c r="S44" i="8" s="1"/>
  <c r="T44" i="8" s="1"/>
  <c r="O43" i="8"/>
  <c r="R43" i="8" s="1"/>
  <c r="S43" i="8" s="1"/>
  <c r="T43" i="8" s="1"/>
  <c r="O42" i="8"/>
  <c r="R42" i="8" s="1"/>
  <c r="S42" i="8" s="1"/>
  <c r="T42" i="8" s="1"/>
  <c r="O41" i="8"/>
  <c r="P41" i="8" s="1"/>
  <c r="R40" i="8"/>
  <c r="S40" i="8" s="1"/>
  <c r="T40" i="8" s="1"/>
  <c r="O40" i="8"/>
  <c r="P40" i="8" s="1"/>
  <c r="O39" i="8"/>
  <c r="R39" i="8" s="1"/>
  <c r="S39" i="8" s="1"/>
  <c r="T39" i="8" s="1"/>
  <c r="O38" i="8"/>
  <c r="R38" i="8" s="1"/>
  <c r="S38" i="8" s="1"/>
  <c r="T38" i="8" s="1"/>
  <c r="O37" i="8"/>
  <c r="R37" i="8" s="1"/>
  <c r="S37" i="8" s="1"/>
  <c r="T37" i="8" s="1"/>
  <c r="O36" i="8"/>
  <c r="R36" i="8" s="1"/>
  <c r="S36" i="8" s="1"/>
  <c r="T36" i="8" s="1"/>
  <c r="O35" i="8"/>
  <c r="P35" i="8" s="1"/>
  <c r="O34" i="8"/>
  <c r="P34" i="8" s="1"/>
  <c r="O33" i="8"/>
  <c r="P33" i="8" s="1"/>
  <c r="O32" i="8"/>
  <c r="R32" i="8" s="1"/>
  <c r="S32" i="8" s="1"/>
  <c r="T32" i="8" s="1"/>
  <c r="O31" i="8"/>
  <c r="R31" i="8" s="1"/>
  <c r="S31" i="8" s="1"/>
  <c r="T31" i="8" s="1"/>
  <c r="O30" i="8"/>
  <c r="R30" i="8" s="1"/>
  <c r="S30" i="8" s="1"/>
  <c r="T30" i="8" s="1"/>
  <c r="O29" i="8"/>
  <c r="R29" i="8" s="1"/>
  <c r="S29" i="8" s="1"/>
  <c r="T29" i="8" s="1"/>
  <c r="O28" i="8"/>
  <c r="R28" i="8" s="1"/>
  <c r="S28" i="8" s="1"/>
  <c r="T28" i="8" s="1"/>
  <c r="O27" i="8"/>
  <c r="R27" i="8" s="1"/>
  <c r="S27" i="8" s="1"/>
  <c r="T27" i="8" s="1"/>
  <c r="O26" i="8"/>
  <c r="R26" i="8" s="1"/>
  <c r="S26" i="8" s="1"/>
  <c r="T26" i="8" s="1"/>
  <c r="R25" i="8"/>
  <c r="S25" i="8" s="1"/>
  <c r="T25" i="8" s="1"/>
  <c r="O25" i="8"/>
  <c r="P25" i="8" s="1"/>
  <c r="R24" i="8"/>
  <c r="S24" i="8" s="1"/>
  <c r="T24" i="8" s="1"/>
  <c r="O24" i="8"/>
  <c r="P24" i="8" s="1"/>
  <c r="O23" i="8"/>
  <c r="R23" i="8" s="1"/>
  <c r="S23" i="8" s="1"/>
  <c r="T23" i="8" s="1"/>
  <c r="R22" i="8"/>
  <c r="S22" i="8" s="1"/>
  <c r="T22" i="8" s="1"/>
  <c r="O22" i="8"/>
  <c r="P22" i="8" s="1"/>
  <c r="O21" i="8"/>
  <c r="R21" i="8" s="1"/>
  <c r="S21" i="8" s="1"/>
  <c r="T21" i="8" s="1"/>
  <c r="O20" i="8"/>
  <c r="R20" i="8" s="1"/>
  <c r="S20" i="8" s="1"/>
  <c r="T20" i="8" s="1"/>
  <c r="P19" i="8"/>
  <c r="O19" i="8"/>
  <c r="R19" i="8" s="1"/>
  <c r="S19" i="8" s="1"/>
  <c r="T19" i="8" s="1"/>
  <c r="O18" i="8"/>
  <c r="P18" i="8" s="1"/>
  <c r="O17" i="8"/>
  <c r="P17" i="8" s="1"/>
  <c r="O16" i="8"/>
  <c r="P16" i="8" s="1"/>
  <c r="R15" i="8"/>
  <c r="S15" i="8" s="1"/>
  <c r="T15" i="8" s="1"/>
  <c r="P15" i="8"/>
  <c r="O15" i="8"/>
  <c r="O14" i="8"/>
  <c r="R14" i="8" s="1"/>
  <c r="S14" i="8" s="1"/>
  <c r="T14" i="8" s="1"/>
  <c r="O13" i="8"/>
  <c r="R13" i="8" s="1"/>
  <c r="S13" i="8" s="1"/>
  <c r="T13" i="8" s="1"/>
  <c r="O12" i="8"/>
  <c r="R12" i="8" s="1"/>
  <c r="S12" i="8" s="1"/>
  <c r="T12" i="8" s="1"/>
  <c r="O11" i="8"/>
  <c r="R11" i="8" s="1"/>
  <c r="O10" i="8"/>
  <c r="P10" i="8" s="1"/>
  <c r="R9" i="8"/>
  <c r="S9" i="8" s="1"/>
  <c r="T9" i="8" s="1"/>
  <c r="O9" i="8"/>
  <c r="P9" i="8" s="1"/>
  <c r="O30" i="4"/>
  <c r="R30" i="4" s="1"/>
  <c r="S30" i="4" s="1"/>
  <c r="O29" i="4"/>
  <c r="R29" i="4" s="1"/>
  <c r="S29" i="4" s="1"/>
  <c r="O28" i="4"/>
  <c r="R28" i="4" s="1"/>
  <c r="S28" i="4" s="1"/>
  <c r="O27" i="4"/>
  <c r="R27" i="4" s="1"/>
  <c r="S27" i="4" s="1"/>
  <c r="O26" i="4"/>
  <c r="R26" i="4" s="1"/>
  <c r="S26" i="4" s="1"/>
  <c r="T26" i="4" s="1"/>
  <c r="O25" i="4"/>
  <c r="R25" i="4" s="1"/>
  <c r="S25" i="4" s="1"/>
  <c r="T25" i="4" s="1"/>
  <c r="O24" i="4"/>
  <c r="R24" i="4" s="1"/>
  <c r="S24" i="4" s="1"/>
  <c r="T24" i="4" s="1"/>
  <c r="O23" i="4"/>
  <c r="R23" i="4" s="1"/>
  <c r="S23" i="4" s="1"/>
  <c r="T23" i="4" s="1"/>
  <c r="R22" i="4"/>
  <c r="S22" i="4" s="1"/>
  <c r="T22" i="4" s="1"/>
  <c r="P22" i="4"/>
  <c r="O21" i="4"/>
  <c r="R21" i="4" s="1"/>
  <c r="S21" i="4" s="1"/>
  <c r="T21" i="4" s="1"/>
  <c r="O20" i="4"/>
  <c r="P20" i="4" s="1"/>
  <c r="O19" i="4"/>
  <c r="R19" i="4" s="1"/>
  <c r="S19" i="4" s="1"/>
  <c r="T19" i="4" s="1"/>
  <c r="O18" i="4"/>
  <c r="R18" i="4" s="1"/>
  <c r="S18" i="4" s="1"/>
  <c r="T18" i="4" s="1"/>
  <c r="O17" i="4"/>
  <c r="P17" i="4" s="1"/>
  <c r="O16" i="4"/>
  <c r="P16" i="4" s="1"/>
  <c r="O15" i="4"/>
  <c r="R15" i="4" s="1"/>
  <c r="S15" i="4" s="1"/>
  <c r="O14" i="4"/>
  <c r="R14" i="4" s="1"/>
  <c r="S14" i="4" s="1"/>
  <c r="O13" i="4"/>
  <c r="P13" i="4" s="1"/>
  <c r="O12" i="4"/>
  <c r="R12" i="4" s="1"/>
  <c r="S12" i="4" s="1"/>
  <c r="O11" i="4"/>
  <c r="P11" i="4" s="1"/>
  <c r="O10" i="4"/>
  <c r="P10" i="4" s="1"/>
  <c r="O9" i="4"/>
  <c r="R9" i="4" s="1"/>
  <c r="S9" i="4" s="1"/>
  <c r="T9" i="4" s="1"/>
  <c r="X89" i="1"/>
  <c r="X90" i="1"/>
  <c r="X91" i="1"/>
  <c r="X87" i="1"/>
  <c r="X88" i="1"/>
  <c r="X495" i="1"/>
  <c r="X494" i="1"/>
  <c r="X498" i="1"/>
  <c r="O498" i="1"/>
  <c r="R498" i="1" s="1"/>
  <c r="S498" i="1" s="1"/>
  <c r="T498" i="1" s="1"/>
  <c r="X497" i="1"/>
  <c r="O497" i="1"/>
  <c r="R497" i="1" s="1"/>
  <c r="S497" i="1" s="1"/>
  <c r="T497" i="1" s="1"/>
  <c r="X496" i="1"/>
  <c r="O496" i="1"/>
  <c r="P496" i="1" s="1"/>
  <c r="O495" i="1"/>
  <c r="P495" i="1" s="1"/>
  <c r="O494" i="1"/>
  <c r="R494" i="1" s="1"/>
  <c r="S494" i="1" s="1"/>
  <c r="T494" i="1" s="1"/>
  <c r="X493" i="1"/>
  <c r="O493" i="1"/>
  <c r="R493" i="1" s="1"/>
  <c r="S493" i="1" s="1"/>
  <c r="T493" i="1" s="1"/>
  <c r="X492" i="1"/>
  <c r="O492" i="1"/>
  <c r="R492" i="1" s="1"/>
  <c r="S492" i="1" s="1"/>
  <c r="T492" i="1" s="1"/>
  <c r="X491" i="1"/>
  <c r="O491" i="1"/>
  <c r="R491" i="1" s="1"/>
  <c r="S491" i="1" s="1"/>
  <c r="T491" i="1" s="1"/>
  <c r="X485" i="1"/>
  <c r="X486" i="1"/>
  <c r="X487" i="1"/>
  <c r="X488" i="1"/>
  <c r="X489" i="1"/>
  <c r="X490" i="1"/>
  <c r="X484" i="1"/>
  <c r="X483" i="1"/>
  <c r="O490" i="1"/>
  <c r="R490" i="1" s="1"/>
  <c r="S490" i="1" s="1"/>
  <c r="T490" i="1" s="1"/>
  <c r="O489" i="1"/>
  <c r="R489" i="1" s="1"/>
  <c r="S489" i="1" s="1"/>
  <c r="T489" i="1" s="1"/>
  <c r="O488" i="1"/>
  <c r="R488" i="1" s="1"/>
  <c r="S488" i="1" s="1"/>
  <c r="O487" i="1"/>
  <c r="R487" i="1" s="1"/>
  <c r="S487" i="1" s="1"/>
  <c r="O486" i="1"/>
  <c r="R486" i="1" s="1"/>
  <c r="S486" i="1" s="1"/>
  <c r="T486" i="1" s="1"/>
  <c r="O485" i="1"/>
  <c r="P485" i="1" s="1"/>
  <c r="O484" i="1"/>
  <c r="R484" i="1" s="1"/>
  <c r="S484" i="1" s="1"/>
  <c r="O483" i="1"/>
  <c r="R483" i="1" s="1"/>
  <c r="S483" i="1" s="1"/>
  <c r="X482" i="1"/>
  <c r="O482" i="1"/>
  <c r="R482" i="1" s="1"/>
  <c r="S482" i="1" s="1"/>
  <c r="T482" i="1" s="1"/>
  <c r="X477" i="1"/>
  <c r="O477" i="1"/>
  <c r="R477" i="1" s="1"/>
  <c r="S477" i="1" s="1"/>
  <c r="X476" i="1"/>
  <c r="O476" i="1"/>
  <c r="R476" i="1" s="1"/>
  <c r="S476" i="1" s="1"/>
  <c r="T476" i="1" s="1"/>
  <c r="X479" i="1"/>
  <c r="O479" i="1"/>
  <c r="R479" i="1" s="1"/>
  <c r="S479" i="1" s="1"/>
  <c r="T479" i="1" s="1"/>
  <c r="X480" i="1"/>
  <c r="X478" i="1"/>
  <c r="X481" i="1"/>
  <c r="O481" i="1"/>
  <c r="P481" i="1" s="1"/>
  <c r="O480" i="1"/>
  <c r="P480" i="1" s="1"/>
  <c r="O478" i="1"/>
  <c r="R478" i="1" s="1"/>
  <c r="S478" i="1" s="1"/>
  <c r="T478" i="1" s="1"/>
  <c r="X475" i="1"/>
  <c r="O475" i="1"/>
  <c r="P475" i="1" s="1"/>
  <c r="X469" i="1"/>
  <c r="X470" i="1"/>
  <c r="X471" i="1"/>
  <c r="X472" i="1"/>
  <c r="X473" i="1"/>
  <c r="X474" i="1"/>
  <c r="X468" i="1"/>
  <c r="X467" i="1"/>
  <c r="X466" i="1"/>
  <c r="O474" i="1"/>
  <c r="R474" i="1" s="1"/>
  <c r="S474" i="1" s="1"/>
  <c r="T474" i="1" s="1"/>
  <c r="O473" i="1"/>
  <c r="R473" i="1" s="1"/>
  <c r="S473" i="1" s="1"/>
  <c r="T473" i="1" s="1"/>
  <c r="O472" i="1"/>
  <c r="R472" i="1" s="1"/>
  <c r="S472" i="1" s="1"/>
  <c r="O471" i="1"/>
  <c r="P471" i="1" s="1"/>
  <c r="O470" i="1"/>
  <c r="R470" i="1" s="1"/>
  <c r="S470" i="1" s="1"/>
  <c r="T470" i="1" s="1"/>
  <c r="O469" i="1"/>
  <c r="R469" i="1" s="1"/>
  <c r="S469" i="1" s="1"/>
  <c r="O468" i="1"/>
  <c r="R468" i="1" s="1"/>
  <c r="S468" i="1" s="1"/>
  <c r="O467" i="1"/>
  <c r="R467" i="1" s="1"/>
  <c r="S467" i="1" s="1"/>
  <c r="O466" i="1"/>
  <c r="P466" i="1" s="1"/>
  <c r="X445" i="1"/>
  <c r="X444" i="1"/>
  <c r="X443" i="1"/>
  <c r="X442" i="1"/>
  <c r="X441" i="1"/>
  <c r="X440" i="1"/>
  <c r="X439" i="1"/>
  <c r="X438" i="1"/>
  <c r="X464" i="1"/>
  <c r="X463" i="1"/>
  <c r="X462" i="1"/>
  <c r="X461" i="1"/>
  <c r="X460" i="1"/>
  <c r="X459" i="1"/>
  <c r="X458" i="1"/>
  <c r="X457" i="1"/>
  <c r="X465" i="1"/>
  <c r="O465" i="1"/>
  <c r="P465" i="1" s="1"/>
  <c r="O464" i="1"/>
  <c r="P464" i="1" s="1"/>
  <c r="O463" i="1"/>
  <c r="R463" i="1" s="1"/>
  <c r="S463" i="1" s="1"/>
  <c r="O462" i="1"/>
  <c r="P462" i="1" s="1"/>
  <c r="O461" i="1"/>
  <c r="P461" i="1" s="1"/>
  <c r="O460" i="1"/>
  <c r="P460" i="1" s="1"/>
  <c r="O459" i="1"/>
  <c r="P459" i="1" s="1"/>
  <c r="O458" i="1"/>
  <c r="P458" i="1" s="1"/>
  <c r="O457" i="1"/>
  <c r="P457" i="1" s="1"/>
  <c r="X456" i="1"/>
  <c r="O456" i="1"/>
  <c r="P456" i="1" s="1"/>
  <c r="X455" i="1"/>
  <c r="O455" i="1"/>
  <c r="P455" i="1" s="1"/>
  <c r="X454" i="1"/>
  <c r="X453" i="1"/>
  <c r="X452" i="1"/>
  <c r="X451" i="1"/>
  <c r="X450" i="1"/>
  <c r="X449" i="1"/>
  <c r="X448" i="1"/>
  <c r="O454" i="1"/>
  <c r="R454" i="1" s="1"/>
  <c r="S454" i="1" s="1"/>
  <c r="T454" i="1" s="1"/>
  <c r="O453" i="1"/>
  <c r="R453" i="1" s="1"/>
  <c r="S453" i="1" s="1"/>
  <c r="T453" i="1" s="1"/>
  <c r="O452" i="1"/>
  <c r="P452" i="1" s="1"/>
  <c r="O451" i="1"/>
  <c r="P451" i="1" s="1"/>
  <c r="O450" i="1"/>
  <c r="R450" i="1" s="1"/>
  <c r="S450" i="1" s="1"/>
  <c r="T450" i="1" s="1"/>
  <c r="O449" i="1"/>
  <c r="P449" i="1" s="1"/>
  <c r="O448" i="1"/>
  <c r="P448" i="1" s="1"/>
  <c r="X447" i="1"/>
  <c r="O447" i="1"/>
  <c r="R447" i="1" s="1"/>
  <c r="S447" i="1" s="1"/>
  <c r="T447" i="1" s="1"/>
  <c r="X446" i="1"/>
  <c r="X437" i="1"/>
  <c r="X436" i="1"/>
  <c r="O443" i="1"/>
  <c r="R443" i="1" s="1"/>
  <c r="S443" i="1" s="1"/>
  <c r="T443" i="1" s="1"/>
  <c r="O446" i="1"/>
  <c r="R446" i="1" s="1"/>
  <c r="S446" i="1" s="1"/>
  <c r="T446" i="1" s="1"/>
  <c r="O445" i="1"/>
  <c r="R445" i="1" s="1"/>
  <c r="S445" i="1" s="1"/>
  <c r="T445" i="1" s="1"/>
  <c r="O444" i="1"/>
  <c r="R444" i="1" s="1"/>
  <c r="S444" i="1" s="1"/>
  <c r="O442" i="1"/>
  <c r="R442" i="1" s="1"/>
  <c r="S442" i="1" s="1"/>
  <c r="O441" i="1"/>
  <c r="P441" i="1" s="1"/>
  <c r="O440" i="1"/>
  <c r="R440" i="1" s="1"/>
  <c r="S440" i="1" s="1"/>
  <c r="O439" i="1"/>
  <c r="R439" i="1" s="1"/>
  <c r="S439" i="1" s="1"/>
  <c r="O438" i="1"/>
  <c r="R438" i="1" s="1"/>
  <c r="S438" i="1" s="1"/>
  <c r="O437" i="1"/>
  <c r="P437" i="1" s="1"/>
  <c r="O436" i="1"/>
  <c r="R436" i="1" s="1"/>
  <c r="S436" i="1" s="1"/>
  <c r="T436" i="1" s="1"/>
  <c r="O431" i="1"/>
  <c r="P431" i="1" s="1"/>
  <c r="X430" i="1"/>
  <c r="O430" i="1"/>
  <c r="R430" i="1" s="1"/>
  <c r="S430" i="1" s="1"/>
  <c r="T430" i="1" s="1"/>
  <c r="X427" i="1"/>
  <c r="O427" i="1"/>
  <c r="R427" i="1" s="1"/>
  <c r="S427" i="1" s="1"/>
  <c r="X428" i="1"/>
  <c r="X429" i="1"/>
  <c r="X432" i="1"/>
  <c r="X433" i="1"/>
  <c r="X434" i="1"/>
  <c r="X435" i="1"/>
  <c r="X426" i="1"/>
  <c r="O435" i="1"/>
  <c r="P435" i="1" s="1"/>
  <c r="O434" i="1"/>
  <c r="R434" i="1" s="1"/>
  <c r="S434" i="1" s="1"/>
  <c r="O433" i="1"/>
  <c r="R433" i="1" s="1"/>
  <c r="S433" i="1" s="1"/>
  <c r="O432" i="1"/>
  <c r="P432" i="1" s="1"/>
  <c r="O429" i="1"/>
  <c r="R429" i="1" s="1"/>
  <c r="S429" i="1" s="1"/>
  <c r="T429" i="1" s="1"/>
  <c r="O428" i="1"/>
  <c r="R428" i="1" s="1"/>
  <c r="S428" i="1" s="1"/>
  <c r="T428" i="1" s="1"/>
  <c r="O426" i="1"/>
  <c r="R426" i="1" s="1"/>
  <c r="S426" i="1" s="1"/>
  <c r="T426" i="1" s="1"/>
  <c r="O425" i="1"/>
  <c r="P425" i="1" s="1"/>
  <c r="X425" i="1"/>
  <c r="O418" i="1"/>
  <c r="R418" i="1" s="1"/>
  <c r="S418" i="1" s="1"/>
  <c r="T418" i="1" s="1"/>
  <c r="X419" i="1"/>
  <c r="X420" i="1"/>
  <c r="X421" i="1"/>
  <c r="X422" i="1"/>
  <c r="X423" i="1"/>
  <c r="X424" i="1"/>
  <c r="X418" i="1"/>
  <c r="O424" i="1"/>
  <c r="R424" i="1" s="1"/>
  <c r="S424" i="1" s="1"/>
  <c r="T424" i="1" s="1"/>
  <c r="O423" i="1"/>
  <c r="R423" i="1" s="1"/>
  <c r="S423" i="1" s="1"/>
  <c r="O422" i="1"/>
  <c r="P422" i="1" s="1"/>
  <c r="O421" i="1"/>
  <c r="P421" i="1" s="1"/>
  <c r="O420" i="1"/>
  <c r="R420" i="1" s="1"/>
  <c r="S420" i="1" s="1"/>
  <c r="O419" i="1"/>
  <c r="R419" i="1" s="1"/>
  <c r="S419" i="1" s="1"/>
  <c r="O417" i="1"/>
  <c r="R417" i="1" s="1"/>
  <c r="S417" i="1" s="1"/>
  <c r="T417" i="1" s="1"/>
  <c r="X417" i="1"/>
  <c r="X416" i="1"/>
  <c r="O416" i="1"/>
  <c r="R416" i="1" s="1"/>
  <c r="S416" i="1" s="1"/>
  <c r="T416" i="1" s="1"/>
  <c r="X415" i="1"/>
  <c r="O415" i="1"/>
  <c r="R415" i="1" s="1"/>
  <c r="S415" i="1" s="1"/>
  <c r="T415" i="1" s="1"/>
  <c r="X414" i="1"/>
  <c r="O414" i="1"/>
  <c r="P414" i="1" s="1"/>
  <c r="X413" i="1"/>
  <c r="O413" i="1"/>
  <c r="P413" i="1" s="1"/>
  <c r="X412" i="1"/>
  <c r="O412" i="1"/>
  <c r="R412" i="1" s="1"/>
  <c r="S412" i="1" s="1"/>
  <c r="T412" i="1" s="1"/>
  <c r="X411" i="1"/>
  <c r="O411" i="1"/>
  <c r="R411" i="1" s="1"/>
  <c r="S411" i="1" s="1"/>
  <c r="T411" i="1" s="1"/>
  <c r="X410" i="1"/>
  <c r="O410" i="1"/>
  <c r="P410" i="1" s="1"/>
  <c r="X409" i="1"/>
  <c r="O409" i="1"/>
  <c r="R409" i="1" s="1"/>
  <c r="S409" i="1" s="1"/>
  <c r="T409" i="1" s="1"/>
  <c r="O408" i="1"/>
  <c r="R408" i="1" s="1"/>
  <c r="S408" i="1" s="1"/>
  <c r="T408" i="1" s="1"/>
  <c r="O407" i="1"/>
  <c r="R407" i="1" s="1"/>
  <c r="S407" i="1" s="1"/>
  <c r="O406" i="1"/>
  <c r="P406" i="1" s="1"/>
  <c r="O405" i="1"/>
  <c r="R405" i="1" s="1"/>
  <c r="S405" i="1" s="1"/>
  <c r="T405" i="1" s="1"/>
  <c r="O404" i="1"/>
  <c r="R404" i="1" s="1"/>
  <c r="S404" i="1" s="1"/>
  <c r="O403" i="1"/>
  <c r="R403" i="1" s="1"/>
  <c r="S403" i="1" s="1"/>
  <c r="O402" i="1"/>
  <c r="P402" i="1" s="1"/>
  <c r="O401" i="1"/>
  <c r="R401" i="1" s="1"/>
  <c r="S401" i="1" s="1"/>
  <c r="O400" i="1"/>
  <c r="R400" i="1" s="1"/>
  <c r="S400" i="1" s="1"/>
  <c r="T400" i="1" s="1"/>
  <c r="O399" i="1"/>
  <c r="P399" i="1" s="1"/>
  <c r="O398" i="1"/>
  <c r="P398" i="1" s="1"/>
  <c r="O397" i="1"/>
  <c r="R397" i="1" s="1"/>
  <c r="S397" i="1" s="1"/>
  <c r="O396" i="1"/>
  <c r="R396" i="1" s="1"/>
  <c r="S396" i="1" s="1"/>
  <c r="T396" i="1" s="1"/>
  <c r="O395" i="1"/>
  <c r="R395" i="1" s="1"/>
  <c r="S395" i="1" s="1"/>
  <c r="O394" i="1"/>
  <c r="P394" i="1" s="1"/>
  <c r="O393" i="1"/>
  <c r="R393" i="1" s="1"/>
  <c r="S393" i="1" s="1"/>
  <c r="O392" i="1"/>
  <c r="R392" i="1" s="1"/>
  <c r="S392" i="1" s="1"/>
  <c r="O391" i="1"/>
  <c r="P391" i="1" s="1"/>
  <c r="O390" i="1"/>
  <c r="R390" i="1" s="1"/>
  <c r="S390" i="1" s="1"/>
  <c r="T390" i="1" s="1"/>
  <c r="O384" i="1"/>
  <c r="R384" i="1" s="1"/>
  <c r="S384" i="1" s="1"/>
  <c r="T384" i="1" s="1"/>
  <c r="O389" i="1"/>
  <c r="P389" i="1" s="1"/>
  <c r="O388" i="1"/>
  <c r="P388" i="1" s="1"/>
  <c r="O387" i="1"/>
  <c r="P387" i="1" s="1"/>
  <c r="O386" i="1"/>
  <c r="R386" i="1" s="1"/>
  <c r="S386" i="1" s="1"/>
  <c r="O385" i="1"/>
  <c r="R385" i="1" s="1"/>
  <c r="S385" i="1" s="1"/>
  <c r="O383" i="1"/>
  <c r="P383" i="1" s="1"/>
  <c r="O382" i="1"/>
  <c r="R382" i="1" s="1"/>
  <c r="S382" i="1" s="1"/>
  <c r="T382" i="1" s="1"/>
  <c r="O381" i="1"/>
  <c r="R381" i="1" s="1"/>
  <c r="S381" i="1" s="1"/>
  <c r="T381" i="1" s="1"/>
  <c r="O380" i="1"/>
  <c r="P380" i="1" s="1"/>
  <c r="R379" i="1"/>
  <c r="S379" i="1" s="1"/>
  <c r="T379" i="1" s="1"/>
  <c r="P379" i="1"/>
  <c r="O378" i="1"/>
  <c r="R378" i="1" s="1"/>
  <c r="S378" i="1" s="1"/>
  <c r="T378" i="1" s="1"/>
  <c r="O377" i="1"/>
  <c r="P377" i="1" s="1"/>
  <c r="O376" i="1"/>
  <c r="R376" i="1" s="1"/>
  <c r="S376" i="1" s="1"/>
  <c r="T376" i="1" s="1"/>
  <c r="O375" i="1"/>
  <c r="R375" i="1" s="1"/>
  <c r="S375" i="1" s="1"/>
  <c r="T375" i="1" s="1"/>
  <c r="O374" i="1"/>
  <c r="P374" i="1" s="1"/>
  <c r="O373" i="1"/>
  <c r="R373" i="1" s="1"/>
  <c r="S373" i="1" s="1"/>
  <c r="T373" i="1" s="1"/>
  <c r="O372" i="1"/>
  <c r="P372" i="1" s="1"/>
  <c r="O371" i="1"/>
  <c r="P371" i="1" s="1"/>
  <c r="O370" i="1"/>
  <c r="R370" i="1" s="1"/>
  <c r="S370" i="1" s="1"/>
  <c r="T370" i="1" s="1"/>
  <c r="O369" i="1"/>
  <c r="R369" i="1" s="1"/>
  <c r="S369" i="1" s="1"/>
  <c r="T369" i="1" s="1"/>
  <c r="O368" i="1"/>
  <c r="R368" i="1" s="1"/>
  <c r="S368" i="1" s="1"/>
  <c r="O367" i="1"/>
  <c r="P367" i="1" s="1"/>
  <c r="O366" i="1"/>
  <c r="R366" i="1" s="1"/>
  <c r="S366" i="1" s="1"/>
  <c r="O365" i="1"/>
  <c r="R365" i="1" s="1"/>
  <c r="S365" i="1" s="1"/>
  <c r="T365" i="1" s="1"/>
  <c r="O364" i="1"/>
  <c r="R364" i="1" s="1"/>
  <c r="S364" i="1" s="1"/>
  <c r="O363" i="1"/>
  <c r="R363" i="1" s="1"/>
  <c r="S363" i="1" s="1"/>
  <c r="O362" i="1"/>
  <c r="R362" i="1" s="1"/>
  <c r="S362" i="1" s="1"/>
  <c r="O357" i="1"/>
  <c r="R357" i="1" s="1"/>
  <c r="S357" i="1" s="1"/>
  <c r="T357" i="1" s="1"/>
  <c r="O356" i="1"/>
  <c r="R356" i="1" s="1"/>
  <c r="S356" i="1" s="1"/>
  <c r="T356" i="1" s="1"/>
  <c r="O352" i="1"/>
  <c r="R352" i="1" s="1"/>
  <c r="S352" i="1" s="1"/>
  <c r="T352" i="1" s="1"/>
  <c r="P31" i="8" l="1"/>
  <c r="P16" i="5"/>
  <c r="R23" i="5"/>
  <c r="S23" i="5" s="1"/>
  <c r="T23" i="5" s="1"/>
  <c r="P47" i="8"/>
  <c r="P14" i="8"/>
  <c r="P37" i="8"/>
  <c r="R75" i="8"/>
  <c r="S75" i="8" s="1"/>
  <c r="T75" i="8" s="1"/>
  <c r="R36" i="7"/>
  <c r="S36" i="7" s="1"/>
  <c r="T36" i="7" s="1"/>
  <c r="P11" i="5"/>
  <c r="R18" i="5"/>
  <c r="S18" i="5" s="1"/>
  <c r="T18" i="5" s="1"/>
  <c r="R49" i="8"/>
  <c r="S49" i="8" s="1"/>
  <c r="R25" i="7"/>
  <c r="S25" i="7" s="1"/>
  <c r="T25" i="7" s="1"/>
  <c r="P27" i="5"/>
  <c r="R41" i="8"/>
  <c r="S41" i="8" s="1"/>
  <c r="T41" i="8" s="1"/>
  <c r="P12" i="7"/>
  <c r="P14" i="5"/>
  <c r="P30" i="8"/>
  <c r="P22" i="5"/>
  <c r="P28" i="5"/>
  <c r="R17" i="8"/>
  <c r="S17" i="8" s="1"/>
  <c r="T17" i="8" s="1"/>
  <c r="R34" i="8"/>
  <c r="S34" i="8" s="1"/>
  <c r="T34" i="8" s="1"/>
  <c r="R51" i="8"/>
  <c r="S51" i="8" s="1"/>
  <c r="P68" i="8"/>
  <c r="R76" i="8"/>
  <c r="S76" i="8" s="1"/>
  <c r="T76" i="8" s="1"/>
  <c r="R87" i="8"/>
  <c r="S87" i="8" s="1"/>
  <c r="T87" i="8" s="1"/>
  <c r="R35" i="8"/>
  <c r="S35" i="8" s="1"/>
  <c r="T35" i="8" s="1"/>
  <c r="P78" i="8"/>
  <c r="R88" i="8"/>
  <c r="S88" i="8" s="1"/>
  <c r="T88" i="8" s="1"/>
  <c r="P36" i="8"/>
  <c r="P79" i="8"/>
  <c r="P20" i="8"/>
  <c r="R69" i="8"/>
  <c r="S69" i="8" s="1"/>
  <c r="T69" i="8" s="1"/>
  <c r="P21" i="8"/>
  <c r="P38" i="8"/>
  <c r="P57" i="8"/>
  <c r="R81" i="8"/>
  <c r="S81" i="8" s="1"/>
  <c r="T81" i="8" s="1"/>
  <c r="R65" i="8"/>
  <c r="S65" i="8" s="1"/>
  <c r="P58" i="8"/>
  <c r="R74" i="8"/>
  <c r="S74" i="8" s="1"/>
  <c r="T74" i="8" s="1"/>
  <c r="R82" i="8"/>
  <c r="S82" i="8" s="1"/>
  <c r="T82" i="8" s="1"/>
  <c r="P61" i="8"/>
  <c r="R33" i="8"/>
  <c r="S33" i="8" s="1"/>
  <c r="T33" i="8" s="1"/>
  <c r="P50" i="8"/>
  <c r="P59" i="8"/>
  <c r="R67" i="8"/>
  <c r="S67" i="8" s="1"/>
  <c r="R18" i="8"/>
  <c r="S18" i="8" s="1"/>
  <c r="T18" i="8" s="1"/>
  <c r="P34" i="7"/>
  <c r="P27" i="7"/>
  <c r="P37" i="7"/>
  <c r="P38" i="7"/>
  <c r="P32" i="7"/>
  <c r="P33" i="7"/>
  <c r="P28" i="4"/>
  <c r="R76" i="4"/>
  <c r="S76" i="4" s="1"/>
  <c r="R61" i="4"/>
  <c r="S61" i="4" s="1"/>
  <c r="T61" i="4" s="1"/>
  <c r="P64" i="4"/>
  <c r="R78" i="4"/>
  <c r="S78" i="4" s="1"/>
  <c r="T78" i="4" s="1"/>
  <c r="R68" i="4"/>
  <c r="S68" i="4" s="1"/>
  <c r="R53" i="4"/>
  <c r="S53" i="4" s="1"/>
  <c r="P65" i="4"/>
  <c r="P72" i="4"/>
  <c r="P47" i="4"/>
  <c r="P58" i="4"/>
  <c r="P74" i="4"/>
  <c r="R52" i="4"/>
  <c r="S52" i="4" s="1"/>
  <c r="P69" i="4"/>
  <c r="P77" i="4"/>
  <c r="R20" i="4"/>
  <c r="S20" i="4" s="1"/>
  <c r="T20" i="4" s="1"/>
  <c r="R62" i="4"/>
  <c r="S62" i="4" s="1"/>
  <c r="T62" i="4" s="1"/>
  <c r="R75" i="4"/>
  <c r="S75" i="4" s="1"/>
  <c r="T75" i="4" s="1"/>
  <c r="P73" i="4"/>
  <c r="P71" i="4"/>
  <c r="P67" i="4"/>
  <c r="P57" i="4"/>
  <c r="R63" i="4"/>
  <c r="S63" i="4" s="1"/>
  <c r="T63" i="4" s="1"/>
  <c r="P66" i="4"/>
  <c r="P70" i="4"/>
  <c r="R60" i="4"/>
  <c r="S60" i="4" s="1"/>
  <c r="T60" i="4" s="1"/>
  <c r="P55" i="4"/>
  <c r="P56" i="4"/>
  <c r="R51" i="4"/>
  <c r="S51" i="4" s="1"/>
  <c r="T51" i="4" s="1"/>
  <c r="P48" i="4"/>
  <c r="P49" i="4"/>
  <c r="R50" i="4"/>
  <c r="S50" i="4" s="1"/>
  <c r="P54" i="4"/>
  <c r="R42" i="4"/>
  <c r="S42" i="4" s="1"/>
  <c r="P43" i="4"/>
  <c r="R44" i="4"/>
  <c r="S44" i="4" s="1"/>
  <c r="T44" i="4" s="1"/>
  <c r="R38" i="4"/>
  <c r="S38" i="4" s="1"/>
  <c r="T38" i="4" s="1"/>
  <c r="R46" i="4"/>
  <c r="S46" i="4" s="1"/>
  <c r="P9" i="4"/>
  <c r="P39" i="4"/>
  <c r="P34" i="4"/>
  <c r="P27" i="4"/>
  <c r="P37" i="4"/>
  <c r="P45" i="4"/>
  <c r="R40" i="4"/>
  <c r="S40" i="4" s="1"/>
  <c r="T40" i="4" s="1"/>
  <c r="P32" i="4"/>
  <c r="R33" i="4"/>
  <c r="S33" i="4" s="1"/>
  <c r="R41" i="4"/>
  <c r="S41" i="4" s="1"/>
  <c r="R35" i="4"/>
  <c r="S35" i="4" s="1"/>
  <c r="T35" i="4" s="1"/>
  <c r="P36" i="4"/>
  <c r="P31" i="4"/>
  <c r="P21" i="1"/>
  <c r="R22" i="1"/>
  <c r="S22" i="1" s="1"/>
  <c r="P27" i="1"/>
  <c r="P25" i="1"/>
  <c r="P23" i="1"/>
  <c r="P24" i="1"/>
  <c r="R20" i="1"/>
  <c r="S20" i="1" s="1"/>
  <c r="P19" i="1"/>
  <c r="P18" i="1"/>
  <c r="P17" i="1"/>
  <c r="R14" i="1"/>
  <c r="S14" i="1" s="1"/>
  <c r="P9" i="1"/>
  <c r="P15" i="1"/>
  <c r="P16" i="1"/>
  <c r="R10" i="1"/>
  <c r="S10" i="1" s="1"/>
  <c r="P13" i="1"/>
  <c r="P11" i="1"/>
  <c r="P12" i="1"/>
  <c r="R29" i="1"/>
  <c r="S29" i="1" s="1"/>
  <c r="T29" i="1" s="1"/>
  <c r="R28" i="1"/>
  <c r="S28" i="1" s="1"/>
  <c r="T28" i="1" s="1"/>
  <c r="R485" i="1"/>
  <c r="S485" i="1" s="1"/>
  <c r="R502" i="1"/>
  <c r="S502" i="1" s="1"/>
  <c r="R21" i="5"/>
  <c r="S21" i="5" s="1"/>
  <c r="P15" i="5"/>
  <c r="R496" i="1"/>
  <c r="S496" i="1" s="1"/>
  <c r="T496" i="1" s="1"/>
  <c r="P488" i="1"/>
  <c r="P500" i="1"/>
  <c r="P501" i="1"/>
  <c r="P511" i="1"/>
  <c r="R506" i="1"/>
  <c r="S506" i="1" s="1"/>
  <c r="T506" i="1" s="1"/>
  <c r="P482" i="1"/>
  <c r="R495" i="1"/>
  <c r="S495" i="1" s="1"/>
  <c r="T495" i="1" s="1"/>
  <c r="R512" i="1"/>
  <c r="S512" i="1" s="1"/>
  <c r="P507" i="1"/>
  <c r="P513" i="1"/>
  <c r="P491" i="1"/>
  <c r="P509" i="1"/>
  <c r="P515" i="1"/>
  <c r="R505" i="1"/>
  <c r="S505" i="1" s="1"/>
  <c r="P510" i="1"/>
  <c r="P516" i="1"/>
  <c r="P514" i="1"/>
  <c r="P508" i="1"/>
  <c r="R503" i="1"/>
  <c r="S503" i="1" s="1"/>
  <c r="T503" i="1" s="1"/>
  <c r="P499" i="1"/>
  <c r="P504" i="1"/>
  <c r="P31" i="7"/>
  <c r="P35" i="7"/>
  <c r="P24" i="7"/>
  <c r="P21" i="7"/>
  <c r="P18" i="7"/>
  <c r="P28" i="7"/>
  <c r="P29" i="7"/>
  <c r="P19" i="7"/>
  <c r="P23" i="7"/>
  <c r="P30" i="7"/>
  <c r="P14" i="7"/>
  <c r="R11" i="7"/>
  <c r="S11" i="7" s="1"/>
  <c r="T11" i="7" s="1"/>
  <c r="P10" i="7"/>
  <c r="P13" i="7"/>
  <c r="R16" i="7"/>
  <c r="S16" i="7" s="1"/>
  <c r="P15" i="7"/>
  <c r="P9" i="7"/>
  <c r="P17" i="7"/>
  <c r="T11" i="8"/>
  <c r="S11" i="8"/>
  <c r="P32" i="8"/>
  <c r="P48" i="8"/>
  <c r="R16" i="8"/>
  <c r="S16" i="8" s="1"/>
  <c r="T16" i="8" s="1"/>
  <c r="R66" i="8"/>
  <c r="S66" i="8" s="1"/>
  <c r="P70" i="8"/>
  <c r="R86" i="8"/>
  <c r="S86" i="8" s="1"/>
  <c r="P45" i="8"/>
  <c r="P26" i="8"/>
  <c r="P42" i="8"/>
  <c r="R52" i="8"/>
  <c r="S52" i="8" s="1"/>
  <c r="P83" i="8"/>
  <c r="R10" i="8"/>
  <c r="S10" i="8" s="1"/>
  <c r="T10" i="8" s="1"/>
  <c r="P23" i="8"/>
  <c r="P39" i="8"/>
  <c r="P63" i="8"/>
  <c r="P80" i="8"/>
  <c r="P29" i="8"/>
  <c r="P60" i="8"/>
  <c r="P77" i="8"/>
  <c r="P73" i="8"/>
  <c r="P13" i="8"/>
  <c r="R56" i="8"/>
  <c r="S56" i="8" s="1"/>
  <c r="T56" i="8" s="1"/>
  <c r="P11" i="8"/>
  <c r="P27" i="8"/>
  <c r="P43" i="8"/>
  <c r="P71" i="8"/>
  <c r="P84" i="8"/>
  <c r="P12" i="8"/>
  <c r="P28" i="8"/>
  <c r="P44" i="8"/>
  <c r="P55" i="8"/>
  <c r="P85" i="8"/>
  <c r="P23" i="4"/>
  <c r="P18" i="4"/>
  <c r="P26" i="4"/>
  <c r="P21" i="4"/>
  <c r="P29" i="4"/>
  <c r="P30" i="4"/>
  <c r="P25" i="4"/>
  <c r="P19" i="4"/>
  <c r="P24" i="4"/>
  <c r="R13" i="4"/>
  <c r="S13" i="4" s="1"/>
  <c r="T13" i="4" s="1"/>
  <c r="R10" i="4"/>
  <c r="S10" i="4" s="1"/>
  <c r="R16" i="4"/>
  <c r="S16" i="4" s="1"/>
  <c r="T16" i="4" s="1"/>
  <c r="R17" i="4"/>
  <c r="S17" i="4" s="1"/>
  <c r="T17" i="4" s="1"/>
  <c r="P14" i="4"/>
  <c r="R11" i="4"/>
  <c r="S11" i="4" s="1"/>
  <c r="P15" i="4"/>
  <c r="P12" i="4"/>
  <c r="P494" i="1"/>
  <c r="P497" i="1"/>
  <c r="P492" i="1"/>
  <c r="P498" i="1"/>
  <c r="P493" i="1"/>
  <c r="P486" i="1"/>
  <c r="P489" i="1"/>
  <c r="P483" i="1"/>
  <c r="P484" i="1"/>
  <c r="P487" i="1"/>
  <c r="P490" i="1"/>
  <c r="P477" i="1"/>
  <c r="P476" i="1"/>
  <c r="P479" i="1"/>
  <c r="R448" i="1"/>
  <c r="S448" i="1" s="1"/>
  <c r="T448" i="1" s="1"/>
  <c r="R457" i="1"/>
  <c r="S457" i="1" s="1"/>
  <c r="R480" i="1"/>
  <c r="S480" i="1" s="1"/>
  <c r="T480" i="1" s="1"/>
  <c r="R455" i="1"/>
  <c r="S455" i="1" s="1"/>
  <c r="T455" i="1" s="1"/>
  <c r="P469" i="1"/>
  <c r="P463" i="1"/>
  <c r="R481" i="1"/>
  <c r="S481" i="1" s="1"/>
  <c r="T481" i="1" s="1"/>
  <c r="R466" i="1"/>
  <c r="S466" i="1" s="1"/>
  <c r="T466" i="1" s="1"/>
  <c r="R456" i="1"/>
  <c r="S456" i="1" s="1"/>
  <c r="R475" i="1"/>
  <c r="S475" i="1" s="1"/>
  <c r="T475" i="1" s="1"/>
  <c r="P478" i="1"/>
  <c r="R471" i="1"/>
  <c r="S471" i="1" s="1"/>
  <c r="P472" i="1"/>
  <c r="P473" i="1"/>
  <c r="P467" i="1"/>
  <c r="P470" i="1"/>
  <c r="P474" i="1"/>
  <c r="P468" i="1"/>
  <c r="R462" i="1"/>
  <c r="S462" i="1" s="1"/>
  <c r="T462" i="1" s="1"/>
  <c r="R451" i="1"/>
  <c r="S451" i="1" s="1"/>
  <c r="T451" i="1" s="1"/>
  <c r="R465" i="1"/>
  <c r="S465" i="1" s="1"/>
  <c r="T465" i="1" s="1"/>
  <c r="R458" i="1"/>
  <c r="S458" i="1" s="1"/>
  <c r="R459" i="1"/>
  <c r="S459" i="1" s="1"/>
  <c r="R461" i="1"/>
  <c r="S461" i="1" s="1"/>
  <c r="P447" i="1"/>
  <c r="R460" i="1"/>
  <c r="S460" i="1" s="1"/>
  <c r="T460" i="1" s="1"/>
  <c r="R449" i="1"/>
  <c r="S449" i="1" s="1"/>
  <c r="T449" i="1" s="1"/>
  <c r="R464" i="1"/>
  <c r="S464" i="1" s="1"/>
  <c r="T464" i="1" s="1"/>
  <c r="R452" i="1"/>
  <c r="S452" i="1" s="1"/>
  <c r="T452" i="1" s="1"/>
  <c r="P450" i="1"/>
  <c r="P453" i="1"/>
  <c r="P454" i="1"/>
  <c r="P436" i="1"/>
  <c r="P443" i="1"/>
  <c r="P438" i="1"/>
  <c r="P446" i="1"/>
  <c r="R437" i="1"/>
  <c r="S437" i="1" s="1"/>
  <c r="R441" i="1"/>
  <c r="S441" i="1" s="1"/>
  <c r="T441" i="1" s="1"/>
  <c r="P442" i="1"/>
  <c r="P439" i="1"/>
  <c r="P444" i="1"/>
  <c r="P440" i="1"/>
  <c r="P445" i="1"/>
  <c r="R431" i="1"/>
  <c r="S431" i="1" s="1"/>
  <c r="T431" i="1" s="1"/>
  <c r="P430" i="1"/>
  <c r="P427" i="1"/>
  <c r="P426" i="1"/>
  <c r="R422" i="1"/>
  <c r="S422" i="1" s="1"/>
  <c r="R410" i="1"/>
  <c r="S410" i="1" s="1"/>
  <c r="T410" i="1" s="1"/>
  <c r="P401" i="1"/>
  <c r="R413" i="1"/>
  <c r="S413" i="1" s="1"/>
  <c r="T413" i="1" s="1"/>
  <c r="P433" i="1"/>
  <c r="R414" i="1"/>
  <c r="S414" i="1" s="1"/>
  <c r="T414" i="1" s="1"/>
  <c r="P423" i="1"/>
  <c r="P428" i="1"/>
  <c r="P415" i="1"/>
  <c r="P429" i="1"/>
  <c r="R432" i="1"/>
  <c r="S432" i="1" s="1"/>
  <c r="T432" i="1" s="1"/>
  <c r="P412" i="1"/>
  <c r="R421" i="1"/>
  <c r="S421" i="1" s="1"/>
  <c r="T421" i="1" s="1"/>
  <c r="R425" i="1"/>
  <c r="S425" i="1" s="1"/>
  <c r="R435" i="1"/>
  <c r="S435" i="1" s="1"/>
  <c r="P434" i="1"/>
  <c r="P418" i="1"/>
  <c r="P419" i="1"/>
  <c r="P420" i="1"/>
  <c r="P424" i="1"/>
  <c r="P417" i="1"/>
  <c r="P409" i="1"/>
  <c r="P416" i="1"/>
  <c r="P411" i="1"/>
  <c r="R402" i="1"/>
  <c r="S402" i="1" s="1"/>
  <c r="R406" i="1"/>
  <c r="S406" i="1" s="1"/>
  <c r="P376" i="1"/>
  <c r="R394" i="1"/>
  <c r="S394" i="1" s="1"/>
  <c r="R398" i="1"/>
  <c r="S398" i="1" s="1"/>
  <c r="P400" i="1"/>
  <c r="P403" i="1"/>
  <c r="P407" i="1"/>
  <c r="P404" i="1"/>
  <c r="P408" i="1"/>
  <c r="R391" i="1"/>
  <c r="S391" i="1" s="1"/>
  <c r="T391" i="1" s="1"/>
  <c r="P392" i="1"/>
  <c r="P395" i="1"/>
  <c r="R399" i="1"/>
  <c r="S399" i="1" s="1"/>
  <c r="T399" i="1" s="1"/>
  <c r="P393" i="1"/>
  <c r="P397" i="1"/>
  <c r="P390" i="1"/>
  <c r="P384" i="1"/>
  <c r="P378" i="1"/>
  <c r="P385" i="1"/>
  <c r="R387" i="1"/>
  <c r="S387" i="1" s="1"/>
  <c r="R377" i="1"/>
  <c r="S377" i="1" s="1"/>
  <c r="T377" i="1" s="1"/>
  <c r="R389" i="1"/>
  <c r="S389" i="1" s="1"/>
  <c r="T389" i="1" s="1"/>
  <c r="P381" i="1"/>
  <c r="P386" i="1"/>
  <c r="P375" i="1"/>
  <c r="P382" i="1"/>
  <c r="R383" i="1"/>
  <c r="S383" i="1" s="1"/>
  <c r="T383" i="1" s="1"/>
  <c r="R380" i="1"/>
  <c r="S380" i="1" s="1"/>
  <c r="T380" i="1" s="1"/>
  <c r="R388" i="1"/>
  <c r="S388" i="1" s="1"/>
  <c r="R367" i="1"/>
  <c r="S367" i="1" s="1"/>
  <c r="P373" i="1"/>
  <c r="P365" i="1"/>
  <c r="P369" i="1"/>
  <c r="R372" i="1"/>
  <c r="S372" i="1" s="1"/>
  <c r="R374" i="1"/>
  <c r="S374" i="1" s="1"/>
  <c r="T374" i="1" s="1"/>
  <c r="P368" i="1"/>
  <c r="P366" i="1"/>
  <c r="R371" i="1"/>
  <c r="S371" i="1" s="1"/>
  <c r="P370" i="1"/>
  <c r="P362" i="1"/>
  <c r="P363" i="1"/>
  <c r="P364" i="1"/>
  <c r="P357" i="1"/>
  <c r="P356" i="1"/>
  <c r="P352" i="1"/>
  <c r="O361" i="1" l="1"/>
  <c r="P361" i="1" s="1"/>
  <c r="O360" i="1"/>
  <c r="R360" i="1" s="1"/>
  <c r="S360" i="1" s="1"/>
  <c r="T360" i="1" s="1"/>
  <c r="S359" i="1"/>
  <c r="O359" i="1"/>
  <c r="P359" i="1" s="1"/>
  <c r="O358" i="1"/>
  <c r="R358" i="1" s="1"/>
  <c r="S358" i="1" s="1"/>
  <c r="O291" i="1"/>
  <c r="P291" i="1" s="1"/>
  <c r="O355" i="1"/>
  <c r="P355" i="1" s="1"/>
  <c r="O354" i="1"/>
  <c r="R354" i="1" s="1"/>
  <c r="S354" i="1" s="1"/>
  <c r="T354" i="1" s="1"/>
  <c r="O353" i="1"/>
  <c r="R353" i="1" s="1"/>
  <c r="S353" i="1" s="1"/>
  <c r="T353" i="1" s="1"/>
  <c r="O351" i="1"/>
  <c r="R351" i="1" s="1"/>
  <c r="S351" i="1" s="1"/>
  <c r="R350" i="1"/>
  <c r="S350" i="1" s="1"/>
  <c r="T350" i="1" s="1"/>
  <c r="P350" i="1"/>
  <c r="O349" i="1"/>
  <c r="P349" i="1" s="1"/>
  <c r="O348" i="1"/>
  <c r="R348" i="1" s="1"/>
  <c r="S348" i="1" s="1"/>
  <c r="T348" i="1" s="1"/>
  <c r="O347" i="1"/>
  <c r="R347" i="1" s="1"/>
  <c r="S347" i="1" s="1"/>
  <c r="O346" i="1"/>
  <c r="P346" i="1" s="1"/>
  <c r="O341" i="1"/>
  <c r="R341" i="1" s="1"/>
  <c r="S341" i="1" s="1"/>
  <c r="O340" i="1"/>
  <c r="P340" i="1" s="1"/>
  <c r="O345" i="1"/>
  <c r="R345" i="1" s="1"/>
  <c r="S345" i="1" s="1"/>
  <c r="T345" i="1" s="1"/>
  <c r="O344" i="1"/>
  <c r="R344" i="1" s="1"/>
  <c r="S344" i="1" s="1"/>
  <c r="T344" i="1" s="1"/>
  <c r="O343" i="1"/>
  <c r="R343" i="1" s="1"/>
  <c r="S343" i="1" s="1"/>
  <c r="T343" i="1" s="1"/>
  <c r="O342" i="1"/>
  <c r="R342" i="1" s="1"/>
  <c r="S342" i="1" s="1"/>
  <c r="S339" i="1"/>
  <c r="O339" i="1"/>
  <c r="P339" i="1" s="1"/>
  <c r="O338" i="1"/>
  <c r="R338" i="1" s="1"/>
  <c r="S338" i="1" s="1"/>
  <c r="T338" i="1" s="1"/>
  <c r="O337" i="1"/>
  <c r="R337" i="1" s="1"/>
  <c r="S337" i="1" s="1"/>
  <c r="T337" i="1" s="1"/>
  <c r="R333" i="1"/>
  <c r="S333" i="1" s="1"/>
  <c r="T333" i="1" s="1"/>
  <c r="P333" i="1"/>
  <c r="O336" i="1"/>
  <c r="P336" i="1" s="1"/>
  <c r="O335" i="1"/>
  <c r="R335" i="1" s="1"/>
  <c r="S335" i="1" s="1"/>
  <c r="T335" i="1" s="1"/>
  <c r="O334" i="1"/>
  <c r="R334" i="1" s="1"/>
  <c r="S334" i="1" s="1"/>
  <c r="O332" i="1"/>
  <c r="P332" i="1" s="1"/>
  <c r="O331" i="1"/>
  <c r="R331" i="1" s="1"/>
  <c r="S331" i="1" s="1"/>
  <c r="T331" i="1" s="1"/>
  <c r="O330" i="1"/>
  <c r="P330" i="1" s="1"/>
  <c r="O329" i="1"/>
  <c r="P329" i="1" s="1"/>
  <c r="O328" i="1"/>
  <c r="R328" i="1" s="1"/>
  <c r="S328" i="1" s="1"/>
  <c r="O327" i="1"/>
  <c r="P327" i="1" s="1"/>
  <c r="O326" i="1"/>
  <c r="R326" i="1" s="1"/>
  <c r="S326" i="1" s="1"/>
  <c r="T326" i="1" s="1"/>
  <c r="O320" i="1"/>
  <c r="P320" i="1" s="1"/>
  <c r="X320" i="1"/>
  <c r="O321" i="1"/>
  <c r="R321" i="1" s="1"/>
  <c r="S321" i="1" s="1"/>
  <c r="T321" i="1" s="1"/>
  <c r="X321" i="1"/>
  <c r="O322" i="1"/>
  <c r="P322" i="1" s="1"/>
  <c r="X322" i="1"/>
  <c r="O323" i="1"/>
  <c r="P323" i="1" s="1"/>
  <c r="X323" i="1"/>
  <c r="O324" i="1"/>
  <c r="P324" i="1" s="1"/>
  <c r="X324" i="1"/>
  <c r="O325" i="1"/>
  <c r="R325" i="1" s="1"/>
  <c r="S325" i="1" s="1"/>
  <c r="T325" i="1" s="1"/>
  <c r="O319" i="1"/>
  <c r="P319" i="1" s="1"/>
  <c r="O318" i="1"/>
  <c r="R318" i="1" s="1"/>
  <c r="S318" i="1" s="1"/>
  <c r="O317" i="1"/>
  <c r="R317" i="1" s="1"/>
  <c r="S317" i="1" s="1"/>
  <c r="O316" i="1"/>
  <c r="R316" i="1" s="1"/>
  <c r="S316" i="1" s="1"/>
  <c r="O315" i="1"/>
  <c r="R315" i="1" s="1"/>
  <c r="S315" i="1" s="1"/>
  <c r="T315" i="1" s="1"/>
  <c r="O314" i="1"/>
  <c r="R314" i="1" s="1"/>
  <c r="S314" i="1" s="1"/>
  <c r="T314" i="1" s="1"/>
  <c r="O313" i="1"/>
  <c r="P313" i="1" s="1"/>
  <c r="O312" i="1"/>
  <c r="R312" i="1" s="1"/>
  <c r="S312" i="1" s="1"/>
  <c r="T312" i="1" s="1"/>
  <c r="R311" i="1"/>
  <c r="S311" i="1" s="1"/>
  <c r="T311" i="1" s="1"/>
  <c r="P311" i="1"/>
  <c r="O310" i="1"/>
  <c r="R310" i="1" s="1"/>
  <c r="S310" i="1" s="1"/>
  <c r="T310" i="1" s="1"/>
  <c r="O309" i="1"/>
  <c r="P309" i="1" s="1"/>
  <c r="O308" i="1"/>
  <c r="P308" i="1" s="1"/>
  <c r="O307" i="1"/>
  <c r="R307" i="1" s="1"/>
  <c r="S307" i="1" s="1"/>
  <c r="T307" i="1" s="1"/>
  <c r="O297" i="1"/>
  <c r="R297" i="1" s="1"/>
  <c r="S297" i="1" s="1"/>
  <c r="T297" i="1" s="1"/>
  <c r="O296" i="1"/>
  <c r="R296" i="1" s="1"/>
  <c r="S296" i="1" s="1"/>
  <c r="O295" i="1"/>
  <c r="P295" i="1" s="1"/>
  <c r="O294" i="1"/>
  <c r="R294" i="1" s="1"/>
  <c r="S294" i="1" s="1"/>
  <c r="T294" i="1" s="1"/>
  <c r="O293" i="1"/>
  <c r="R293" i="1" s="1"/>
  <c r="S293" i="1" s="1"/>
  <c r="T293" i="1" s="1"/>
  <c r="O292" i="1"/>
  <c r="P292" i="1" s="1"/>
  <c r="O290" i="1"/>
  <c r="P290" i="1" s="1"/>
  <c r="O289" i="1"/>
  <c r="R289" i="1" s="1"/>
  <c r="S289" i="1" s="1"/>
  <c r="T289" i="1" s="1"/>
  <c r="O288" i="1"/>
  <c r="R288" i="1" s="1"/>
  <c r="S288" i="1" s="1"/>
  <c r="T288" i="1" s="1"/>
  <c r="O287" i="1"/>
  <c r="P287" i="1" s="1"/>
  <c r="O286" i="1"/>
  <c r="R286" i="1" s="1"/>
  <c r="S286" i="1" s="1"/>
  <c r="O285" i="1"/>
  <c r="R285" i="1" s="1"/>
  <c r="S285" i="1" s="1"/>
  <c r="T285" i="1" s="1"/>
  <c r="O284" i="1"/>
  <c r="R284" i="1" s="1"/>
  <c r="S284" i="1" s="1"/>
  <c r="T284" i="1" s="1"/>
  <c r="O283" i="1"/>
  <c r="R283" i="1" s="1"/>
  <c r="S283" i="1" s="1"/>
  <c r="O282" i="1"/>
  <c r="P282" i="1" s="1"/>
  <c r="O281" i="1"/>
  <c r="P281" i="1" s="1"/>
  <c r="O280" i="1"/>
  <c r="R280" i="1" s="1"/>
  <c r="S280" i="1" s="1"/>
  <c r="O279" i="1"/>
  <c r="R279" i="1" s="1"/>
  <c r="S279" i="1" s="1"/>
  <c r="O278" i="1"/>
  <c r="R278" i="1" s="1"/>
  <c r="S278" i="1" s="1"/>
  <c r="T278" i="1" s="1"/>
  <c r="O277" i="1"/>
  <c r="R277" i="1" s="1"/>
  <c r="S277" i="1" s="1"/>
  <c r="T277" i="1" s="1"/>
  <c r="O276" i="1"/>
  <c r="R276" i="1" s="1"/>
  <c r="S276" i="1" s="1"/>
  <c r="T276" i="1" s="1"/>
  <c r="O275" i="1"/>
  <c r="R275" i="1" s="1"/>
  <c r="S275" i="1" s="1"/>
  <c r="T275" i="1" s="1"/>
  <c r="P360" i="1" l="1"/>
  <c r="R349" i="1"/>
  <c r="S349" i="1" s="1"/>
  <c r="R361" i="1"/>
  <c r="S361" i="1" s="1"/>
  <c r="P358" i="1"/>
  <c r="R291" i="1"/>
  <c r="S291" i="1" s="1"/>
  <c r="T291" i="1" s="1"/>
  <c r="R355" i="1"/>
  <c r="S355" i="1" s="1"/>
  <c r="P348" i="1"/>
  <c r="R340" i="1"/>
  <c r="S340" i="1" s="1"/>
  <c r="T340" i="1" s="1"/>
  <c r="P353" i="1"/>
  <c r="P354" i="1"/>
  <c r="P347" i="1"/>
  <c r="R346" i="1"/>
  <c r="S346" i="1" s="1"/>
  <c r="P351" i="1"/>
  <c r="P341" i="1"/>
  <c r="P337" i="1"/>
  <c r="R327" i="1"/>
  <c r="S327" i="1" s="1"/>
  <c r="P343" i="1"/>
  <c r="R330" i="1"/>
  <c r="S330" i="1" s="1"/>
  <c r="P331" i="1"/>
  <c r="P310" i="1"/>
  <c r="R329" i="1"/>
  <c r="S329" i="1" s="1"/>
  <c r="P342" i="1"/>
  <c r="P338" i="1"/>
  <c r="P344" i="1"/>
  <c r="P345" i="1"/>
  <c r="R323" i="1"/>
  <c r="S323" i="1" s="1"/>
  <c r="T323" i="1" s="1"/>
  <c r="R322" i="1"/>
  <c r="S322" i="1" s="1"/>
  <c r="T322" i="1" s="1"/>
  <c r="P316" i="1"/>
  <c r="P321" i="1"/>
  <c r="P318" i="1"/>
  <c r="P334" i="1"/>
  <c r="R332" i="1"/>
  <c r="S332" i="1" s="1"/>
  <c r="P328" i="1"/>
  <c r="R336" i="1"/>
  <c r="S336" i="1" s="1"/>
  <c r="T336" i="1" s="1"/>
  <c r="P326" i="1"/>
  <c r="P335" i="1"/>
  <c r="P325" i="1"/>
  <c r="R324" i="1"/>
  <c r="S324" i="1" s="1"/>
  <c r="T324" i="1" s="1"/>
  <c r="R320" i="1"/>
  <c r="S320" i="1" s="1"/>
  <c r="T320" i="1" s="1"/>
  <c r="R319" i="1"/>
  <c r="S319" i="1" s="1"/>
  <c r="R313" i="1"/>
  <c r="S313" i="1" s="1"/>
  <c r="T313" i="1" s="1"/>
  <c r="R308" i="1"/>
  <c r="S308" i="1" s="1"/>
  <c r="T308" i="1" s="1"/>
  <c r="P315" i="1"/>
  <c r="P312" i="1"/>
  <c r="R309" i="1"/>
  <c r="S309" i="1" s="1"/>
  <c r="T309" i="1" s="1"/>
  <c r="P307" i="1"/>
  <c r="P317" i="1"/>
  <c r="P314" i="1"/>
  <c r="R290" i="1"/>
  <c r="S290" i="1" s="1"/>
  <c r="T290" i="1" s="1"/>
  <c r="R282" i="1"/>
  <c r="S282" i="1" s="1"/>
  <c r="R292" i="1"/>
  <c r="S292" i="1" s="1"/>
  <c r="T292" i="1" s="1"/>
  <c r="P286" i="1"/>
  <c r="R295" i="1"/>
  <c r="S295" i="1" s="1"/>
  <c r="T295" i="1" s="1"/>
  <c r="P288" i="1"/>
  <c r="P296" i="1"/>
  <c r="R287" i="1"/>
  <c r="S287" i="1" s="1"/>
  <c r="T287" i="1" s="1"/>
  <c r="P280" i="1"/>
  <c r="P284" i="1"/>
  <c r="P293" i="1"/>
  <c r="P289" i="1"/>
  <c r="R281" i="1"/>
  <c r="S281" i="1" s="1"/>
  <c r="P285" i="1"/>
  <c r="P294" i="1"/>
  <c r="P297" i="1"/>
  <c r="P283" i="1"/>
  <c r="P279" i="1"/>
  <c r="P278" i="1"/>
  <c r="P277" i="1"/>
  <c r="P276" i="1"/>
  <c r="P275" i="1"/>
  <c r="S274" i="1" l="1"/>
  <c r="T274" i="1" s="1"/>
  <c r="P273" i="1"/>
  <c r="P274" i="1"/>
  <c r="S199" i="1"/>
  <c r="O199" i="1"/>
  <c r="P199" i="1" s="1"/>
  <c r="S190" i="1"/>
  <c r="O190" i="1"/>
  <c r="P190" i="1" s="1"/>
  <c r="O187" i="1"/>
  <c r="R187" i="1" s="1"/>
  <c r="S187" i="1" s="1"/>
  <c r="T187" i="1" s="1"/>
  <c r="X163" i="1"/>
  <c r="O163" i="1"/>
  <c r="R163" i="1" s="1"/>
  <c r="S163" i="1" s="1"/>
  <c r="X129" i="1"/>
  <c r="O129" i="1"/>
  <c r="R129" i="1" s="1"/>
  <c r="S129" i="1" s="1"/>
  <c r="X67" i="1"/>
  <c r="O67" i="1"/>
  <c r="R67" i="1" s="1"/>
  <c r="S67" i="1" s="1"/>
  <c r="T67" i="1" s="1"/>
  <c r="X47" i="1"/>
  <c r="O47" i="1"/>
  <c r="R47" i="1" s="1"/>
  <c r="S47" i="1" s="1"/>
  <c r="T47" i="1" s="1"/>
  <c r="X127" i="1"/>
  <c r="O127" i="1"/>
  <c r="R127" i="1" s="1"/>
  <c r="S127" i="1" s="1"/>
  <c r="T127" i="1" s="1"/>
  <c r="O123" i="1"/>
  <c r="R123" i="1" s="1"/>
  <c r="S123" i="1" s="1"/>
  <c r="T123" i="1" s="1"/>
  <c r="O31" i="1"/>
  <c r="R31" i="1" s="1"/>
  <c r="S31" i="1" s="1"/>
  <c r="T31" i="1" s="1"/>
  <c r="X105" i="1"/>
  <c r="O105" i="1"/>
  <c r="R105" i="1" s="1"/>
  <c r="S105" i="1" s="1"/>
  <c r="T105" i="1" s="1"/>
  <c r="O104" i="1"/>
  <c r="P104" i="1" s="1"/>
  <c r="X104" i="1"/>
  <c r="X103" i="1"/>
  <c r="O103" i="1"/>
  <c r="R103" i="1" s="1"/>
  <c r="S103" i="1" s="1"/>
  <c r="T103" i="1" s="1"/>
  <c r="O89" i="1"/>
  <c r="R89" i="1" s="1"/>
  <c r="S89" i="1" s="1"/>
  <c r="T89" i="1" s="1"/>
  <c r="O88" i="1"/>
  <c r="R88" i="1" s="1"/>
  <c r="S88" i="1" s="1"/>
  <c r="T88" i="1" s="1"/>
  <c r="X82" i="1"/>
  <c r="O82" i="1"/>
  <c r="R82" i="1" s="1"/>
  <c r="S82" i="1" s="1"/>
  <c r="T82" i="1" s="1"/>
  <c r="O30" i="1"/>
  <c r="R30" i="1" s="1"/>
  <c r="S30" i="1" s="1"/>
  <c r="T30" i="1" s="1"/>
  <c r="O37" i="1"/>
  <c r="R37" i="1" s="1"/>
  <c r="S37" i="1" s="1"/>
  <c r="T37" i="1" s="1"/>
  <c r="XEY37" i="1"/>
  <c r="XEZ37" i="1" s="1"/>
  <c r="XEI37" i="1"/>
  <c r="XEJ37" i="1" s="1"/>
  <c r="XDS37" i="1"/>
  <c r="XDV37" i="1" s="1"/>
  <c r="XDW37" i="1" s="1"/>
  <c r="XDX37" i="1" s="1"/>
  <c r="XDC37" i="1"/>
  <c r="XDF37" i="1" s="1"/>
  <c r="XDG37" i="1" s="1"/>
  <c r="XDH37" i="1" s="1"/>
  <c r="XCM37" i="1"/>
  <c r="XCP37" i="1" s="1"/>
  <c r="XCQ37" i="1" s="1"/>
  <c r="XCR37" i="1" s="1"/>
  <c r="XBW37" i="1"/>
  <c r="XBG37" i="1"/>
  <c r="XAQ37" i="1"/>
  <c r="XAT37" i="1" s="1"/>
  <c r="XAU37" i="1" s="1"/>
  <c r="XAV37" i="1" s="1"/>
  <c r="XAA37" i="1"/>
  <c r="XAD37" i="1" s="1"/>
  <c r="XAE37" i="1" s="1"/>
  <c r="XAF37" i="1" s="1"/>
  <c r="WZK37" i="1"/>
  <c r="WYU37" i="1"/>
  <c r="WYV37" i="1" s="1"/>
  <c r="WYE37" i="1"/>
  <c r="WYH37" i="1" s="1"/>
  <c r="WYI37" i="1" s="1"/>
  <c r="WYJ37" i="1" s="1"/>
  <c r="WXO37" i="1"/>
  <c r="WXP37" i="1" s="1"/>
  <c r="WWY37" i="1"/>
  <c r="WWZ37" i="1" s="1"/>
  <c r="WWI37" i="1"/>
  <c r="WWL37" i="1" s="1"/>
  <c r="WWM37" i="1" s="1"/>
  <c r="WWN37" i="1" s="1"/>
  <c r="WVS37" i="1"/>
  <c r="WVV37" i="1" s="1"/>
  <c r="WVW37" i="1" s="1"/>
  <c r="WVX37" i="1" s="1"/>
  <c r="WVC37" i="1"/>
  <c r="WVD37" i="1" s="1"/>
  <c r="WUM37" i="1"/>
  <c r="WUP37" i="1" s="1"/>
  <c r="WUQ37" i="1" s="1"/>
  <c r="WUR37" i="1" s="1"/>
  <c r="WTW37" i="1"/>
  <c r="WTZ37" i="1" s="1"/>
  <c r="WUA37" i="1" s="1"/>
  <c r="WUB37" i="1" s="1"/>
  <c r="WTG37" i="1"/>
  <c r="WTJ37" i="1" s="1"/>
  <c r="WTK37" i="1" s="1"/>
  <c r="WTL37" i="1" s="1"/>
  <c r="WSQ37" i="1"/>
  <c r="WST37" i="1" s="1"/>
  <c r="WSU37" i="1" s="1"/>
  <c r="WSV37" i="1" s="1"/>
  <c r="WSA37" i="1"/>
  <c r="WRK37" i="1"/>
  <c r="WRN37" i="1" s="1"/>
  <c r="WRO37" i="1" s="1"/>
  <c r="WRP37" i="1" s="1"/>
  <c r="WQU37" i="1"/>
  <c r="WQX37" i="1" s="1"/>
  <c r="WQY37" i="1" s="1"/>
  <c r="WQZ37" i="1" s="1"/>
  <c r="WQE37" i="1"/>
  <c r="WQH37" i="1" s="1"/>
  <c r="WQI37" i="1" s="1"/>
  <c r="WQJ37" i="1" s="1"/>
  <c r="WPO37" i="1"/>
  <c r="WOY37" i="1"/>
  <c r="WOZ37" i="1" s="1"/>
  <c r="WOI37" i="1"/>
  <c r="WOL37" i="1" s="1"/>
  <c r="WOM37" i="1" s="1"/>
  <c r="WON37" i="1" s="1"/>
  <c r="WNS37" i="1"/>
  <c r="WNV37" i="1" s="1"/>
  <c r="WNW37" i="1" s="1"/>
  <c r="WNX37" i="1" s="1"/>
  <c r="WNC37" i="1"/>
  <c r="WNF37" i="1" s="1"/>
  <c r="WNG37" i="1" s="1"/>
  <c r="WNH37" i="1" s="1"/>
  <c r="WMM37" i="1"/>
  <c r="WMP37" i="1" s="1"/>
  <c r="WMQ37" i="1" s="1"/>
  <c r="WMR37" i="1" s="1"/>
  <c r="WLW37" i="1"/>
  <c r="WLZ37" i="1" s="1"/>
  <c r="WMA37" i="1" s="1"/>
  <c r="WMB37" i="1" s="1"/>
  <c r="WLG37" i="1"/>
  <c r="WLH37" i="1" s="1"/>
  <c r="WKQ37" i="1"/>
  <c r="WKT37" i="1" s="1"/>
  <c r="WKU37" i="1" s="1"/>
  <c r="WKV37" i="1" s="1"/>
  <c r="WKA37" i="1"/>
  <c r="WKD37" i="1" s="1"/>
  <c r="WKE37" i="1" s="1"/>
  <c r="WKF37" i="1" s="1"/>
  <c r="WJK37" i="1"/>
  <c r="WJL37" i="1" s="1"/>
  <c r="WIU37" i="1"/>
  <c r="WIX37" i="1" s="1"/>
  <c r="WIY37" i="1" s="1"/>
  <c r="WIZ37" i="1" s="1"/>
  <c r="WIE37" i="1"/>
  <c r="WIF37" i="1" s="1"/>
  <c r="WHO37" i="1"/>
  <c r="WHR37" i="1" s="1"/>
  <c r="WHS37" i="1" s="1"/>
  <c r="WHT37" i="1" s="1"/>
  <c r="WGY37" i="1"/>
  <c r="WHB37" i="1" s="1"/>
  <c r="WHC37" i="1" s="1"/>
  <c r="WHD37" i="1" s="1"/>
  <c r="WGI37" i="1"/>
  <c r="WGL37" i="1" s="1"/>
  <c r="WGM37" i="1" s="1"/>
  <c r="WGN37" i="1" s="1"/>
  <c r="WFS37" i="1"/>
  <c r="WFC37" i="1"/>
  <c r="WFD37" i="1" s="1"/>
  <c r="WEM37" i="1"/>
  <c r="WDW37" i="1"/>
  <c r="WDG37" i="1"/>
  <c r="WDJ37" i="1" s="1"/>
  <c r="WDK37" i="1" s="1"/>
  <c r="WDL37" i="1" s="1"/>
  <c r="WCQ37" i="1"/>
  <c r="WCT37" i="1" s="1"/>
  <c r="WCU37" i="1" s="1"/>
  <c r="WCV37" i="1" s="1"/>
  <c r="WCA37" i="1"/>
  <c r="WCD37" i="1" s="1"/>
  <c r="WCE37" i="1" s="1"/>
  <c r="WCF37" i="1" s="1"/>
  <c r="WBK37" i="1"/>
  <c r="WBL37" i="1" s="1"/>
  <c r="WAU37" i="1"/>
  <c r="WAX37" i="1" s="1"/>
  <c r="WAY37" i="1" s="1"/>
  <c r="WAZ37" i="1" s="1"/>
  <c r="WAE37" i="1"/>
  <c r="WAH37" i="1" s="1"/>
  <c r="WAI37" i="1" s="1"/>
  <c r="WAJ37" i="1" s="1"/>
  <c r="VZO37" i="1"/>
  <c r="VZR37" i="1" s="1"/>
  <c r="VZS37" i="1" s="1"/>
  <c r="VZT37" i="1" s="1"/>
  <c r="VYY37" i="1"/>
  <c r="VZB37" i="1" s="1"/>
  <c r="VZC37" i="1" s="1"/>
  <c r="VZD37" i="1" s="1"/>
  <c r="VYI37" i="1"/>
  <c r="VYJ37" i="1" s="1"/>
  <c r="VXS37" i="1"/>
  <c r="VXV37" i="1" s="1"/>
  <c r="VXW37" i="1" s="1"/>
  <c r="VXX37" i="1" s="1"/>
  <c r="VXC37" i="1"/>
  <c r="VXF37" i="1" s="1"/>
  <c r="VXG37" i="1" s="1"/>
  <c r="VXH37" i="1" s="1"/>
  <c r="VWM37" i="1"/>
  <c r="VWP37" i="1" s="1"/>
  <c r="VWQ37" i="1" s="1"/>
  <c r="VWR37" i="1" s="1"/>
  <c r="VVW37" i="1"/>
  <c r="VVG37" i="1"/>
  <c r="VVH37" i="1" s="1"/>
  <c r="VUQ37" i="1"/>
  <c r="VUA37" i="1"/>
  <c r="VUB37" i="1" s="1"/>
  <c r="VTK37" i="1"/>
  <c r="VTN37" i="1" s="1"/>
  <c r="VTO37" i="1" s="1"/>
  <c r="VTP37" i="1" s="1"/>
  <c r="VSU37" i="1"/>
  <c r="VSX37" i="1" s="1"/>
  <c r="VSY37" i="1" s="1"/>
  <c r="VSZ37" i="1" s="1"/>
  <c r="VSE37" i="1"/>
  <c r="VSH37" i="1" s="1"/>
  <c r="VSI37" i="1" s="1"/>
  <c r="VSJ37" i="1" s="1"/>
  <c r="VRO37" i="1"/>
  <c r="VRP37" i="1" s="1"/>
  <c r="VQY37" i="1"/>
  <c r="VRB37" i="1" s="1"/>
  <c r="VRC37" i="1" s="1"/>
  <c r="VRD37" i="1" s="1"/>
  <c r="VQI37" i="1"/>
  <c r="VQL37" i="1" s="1"/>
  <c r="VQM37" i="1" s="1"/>
  <c r="VQN37" i="1" s="1"/>
  <c r="VPS37" i="1"/>
  <c r="VPV37" i="1" s="1"/>
  <c r="VPW37" i="1" s="1"/>
  <c r="VPX37" i="1" s="1"/>
  <c r="VPC37" i="1"/>
  <c r="VPF37" i="1" s="1"/>
  <c r="VPG37" i="1" s="1"/>
  <c r="VPH37" i="1" s="1"/>
  <c r="VOM37" i="1"/>
  <c r="VON37" i="1" s="1"/>
  <c r="VNW37" i="1"/>
  <c r="VNZ37" i="1" s="1"/>
  <c r="VOA37" i="1" s="1"/>
  <c r="VOB37" i="1" s="1"/>
  <c r="VNG37" i="1"/>
  <c r="VNJ37" i="1" s="1"/>
  <c r="VNK37" i="1" s="1"/>
  <c r="VNL37" i="1" s="1"/>
  <c r="VMQ37" i="1"/>
  <c r="VMT37" i="1" s="1"/>
  <c r="VMU37" i="1" s="1"/>
  <c r="VMV37" i="1" s="1"/>
  <c r="VMA37" i="1"/>
  <c r="VLK37" i="1"/>
  <c r="VKU37" i="1"/>
  <c r="VKE37" i="1"/>
  <c r="VKH37" i="1" s="1"/>
  <c r="VKI37" i="1" s="1"/>
  <c r="VKJ37" i="1" s="1"/>
  <c r="VJO37" i="1"/>
  <c r="VJP37" i="1" s="1"/>
  <c r="VIY37" i="1"/>
  <c r="VJB37" i="1" s="1"/>
  <c r="VJC37" i="1" s="1"/>
  <c r="VJD37" i="1" s="1"/>
  <c r="VII37" i="1"/>
  <c r="VIL37" i="1" s="1"/>
  <c r="VIM37" i="1" s="1"/>
  <c r="VIN37" i="1" s="1"/>
  <c r="VHS37" i="1"/>
  <c r="VHC37" i="1"/>
  <c r="VHF37" i="1" s="1"/>
  <c r="VHG37" i="1" s="1"/>
  <c r="VHH37" i="1" s="1"/>
  <c r="VGM37" i="1"/>
  <c r="VGP37" i="1" s="1"/>
  <c r="VGQ37" i="1" s="1"/>
  <c r="VGR37" i="1" s="1"/>
  <c r="VFW37" i="1"/>
  <c r="VFZ37" i="1" s="1"/>
  <c r="VGA37" i="1" s="1"/>
  <c r="VGB37" i="1" s="1"/>
  <c r="VFG37" i="1"/>
  <c r="VFJ37" i="1" s="1"/>
  <c r="VFK37" i="1" s="1"/>
  <c r="VFL37" i="1" s="1"/>
  <c r="VEQ37" i="1"/>
  <c r="VER37" i="1" s="1"/>
  <c r="VEA37" i="1"/>
  <c r="VED37" i="1" s="1"/>
  <c r="VEE37" i="1" s="1"/>
  <c r="VEF37" i="1" s="1"/>
  <c r="VDK37" i="1"/>
  <c r="VDN37" i="1" s="1"/>
  <c r="VDO37" i="1" s="1"/>
  <c r="VDP37" i="1" s="1"/>
  <c r="VCU37" i="1"/>
  <c r="VCE37" i="1"/>
  <c r="VBO37" i="1"/>
  <c r="VBP37" i="1" s="1"/>
  <c r="VAY37" i="1"/>
  <c r="VAI37" i="1"/>
  <c r="VAL37" i="1" s="1"/>
  <c r="VAM37" i="1" s="1"/>
  <c r="VAN37" i="1" s="1"/>
  <c r="UZS37" i="1"/>
  <c r="UZV37" i="1" s="1"/>
  <c r="UZW37" i="1" s="1"/>
  <c r="UZX37" i="1" s="1"/>
  <c r="UZC37" i="1"/>
  <c r="UZD37" i="1" s="1"/>
  <c r="UYM37" i="1"/>
  <c r="UYP37" i="1" s="1"/>
  <c r="UYQ37" i="1" s="1"/>
  <c r="UYR37" i="1" s="1"/>
  <c r="UXW37" i="1"/>
  <c r="UXX37" i="1" s="1"/>
  <c r="UXG37" i="1"/>
  <c r="UXH37" i="1" s="1"/>
  <c r="UWQ37" i="1"/>
  <c r="UWT37" i="1" s="1"/>
  <c r="UWU37" i="1" s="1"/>
  <c r="UWV37" i="1" s="1"/>
  <c r="UWA37" i="1"/>
  <c r="UWD37" i="1" s="1"/>
  <c r="UWE37" i="1" s="1"/>
  <c r="UWF37" i="1" s="1"/>
  <c r="UVK37" i="1"/>
  <c r="UVN37" i="1" s="1"/>
  <c r="UVO37" i="1" s="1"/>
  <c r="UVP37" i="1" s="1"/>
  <c r="UUU37" i="1"/>
  <c r="UUV37" i="1" s="1"/>
  <c r="UUE37" i="1"/>
  <c r="UUH37" i="1" s="1"/>
  <c r="UUI37" i="1" s="1"/>
  <c r="UUJ37" i="1" s="1"/>
  <c r="UTO37" i="1"/>
  <c r="UTR37" i="1" s="1"/>
  <c r="UTS37" i="1" s="1"/>
  <c r="UTT37" i="1" s="1"/>
  <c r="USY37" i="1"/>
  <c r="UTB37" i="1" s="1"/>
  <c r="UTC37" i="1" s="1"/>
  <c r="UTD37" i="1" s="1"/>
  <c r="USI37" i="1"/>
  <c r="URS37" i="1"/>
  <c r="URT37" i="1" s="1"/>
  <c r="URC37" i="1"/>
  <c r="UQM37" i="1"/>
  <c r="UQP37" i="1" s="1"/>
  <c r="UQQ37" i="1" s="1"/>
  <c r="UQR37" i="1" s="1"/>
  <c r="UPW37" i="1"/>
  <c r="UPX37" i="1" s="1"/>
  <c r="UPG37" i="1"/>
  <c r="UPJ37" i="1" s="1"/>
  <c r="UPK37" i="1" s="1"/>
  <c r="UPL37" i="1" s="1"/>
  <c r="UOQ37" i="1"/>
  <c r="UOT37" i="1" s="1"/>
  <c r="UOU37" i="1" s="1"/>
  <c r="UOV37" i="1" s="1"/>
  <c r="UOA37" i="1"/>
  <c r="UOB37" i="1" s="1"/>
  <c r="UNK37" i="1"/>
  <c r="UNN37" i="1" s="1"/>
  <c r="UNO37" i="1" s="1"/>
  <c r="UNP37" i="1" s="1"/>
  <c r="UMU37" i="1"/>
  <c r="UMX37" i="1" s="1"/>
  <c r="UMY37" i="1" s="1"/>
  <c r="UMZ37" i="1" s="1"/>
  <c r="UME37" i="1"/>
  <c r="UMH37" i="1" s="1"/>
  <c r="UMI37" i="1" s="1"/>
  <c r="UMJ37" i="1" s="1"/>
  <c r="ULO37" i="1"/>
  <c r="ULR37" i="1" s="1"/>
  <c r="ULS37" i="1" s="1"/>
  <c r="ULT37" i="1" s="1"/>
  <c r="UKY37" i="1"/>
  <c r="UKZ37" i="1" s="1"/>
  <c r="UKI37" i="1"/>
  <c r="UKL37" i="1" s="1"/>
  <c r="UKM37" i="1" s="1"/>
  <c r="UKN37" i="1" s="1"/>
  <c r="UJS37" i="1"/>
  <c r="UJV37" i="1" s="1"/>
  <c r="UJW37" i="1" s="1"/>
  <c r="UJX37" i="1" s="1"/>
  <c r="UJC37" i="1"/>
  <c r="UJF37" i="1" s="1"/>
  <c r="UJG37" i="1" s="1"/>
  <c r="UJH37" i="1" s="1"/>
  <c r="UIM37" i="1"/>
  <c r="UHW37" i="1"/>
  <c r="UHX37" i="1" s="1"/>
  <c r="UHG37" i="1"/>
  <c r="UGQ37" i="1"/>
  <c r="UGT37" i="1" s="1"/>
  <c r="UGU37" i="1" s="1"/>
  <c r="UGV37" i="1" s="1"/>
  <c r="UGA37" i="1"/>
  <c r="UGD37" i="1" s="1"/>
  <c r="UGE37" i="1" s="1"/>
  <c r="UGF37" i="1" s="1"/>
  <c r="UFK37" i="1"/>
  <c r="UFN37" i="1" s="1"/>
  <c r="UFO37" i="1" s="1"/>
  <c r="UFP37" i="1" s="1"/>
  <c r="UEU37" i="1"/>
  <c r="UEX37" i="1" s="1"/>
  <c r="UEY37" i="1" s="1"/>
  <c r="UEZ37" i="1" s="1"/>
  <c r="UEE37" i="1"/>
  <c r="UEF37" i="1" s="1"/>
  <c r="UDO37" i="1"/>
  <c r="UDR37" i="1" s="1"/>
  <c r="UDS37" i="1" s="1"/>
  <c r="UDT37" i="1" s="1"/>
  <c r="UCY37" i="1"/>
  <c r="UDB37" i="1" s="1"/>
  <c r="UDC37" i="1" s="1"/>
  <c r="UDD37" i="1" s="1"/>
  <c r="UCI37" i="1"/>
  <c r="UCL37" i="1" s="1"/>
  <c r="UCM37" i="1" s="1"/>
  <c r="UCN37" i="1" s="1"/>
  <c r="UBS37" i="1"/>
  <c r="UBV37" i="1" s="1"/>
  <c r="UBW37" i="1" s="1"/>
  <c r="UBX37" i="1" s="1"/>
  <c r="UBC37" i="1"/>
  <c r="UAM37" i="1"/>
  <c r="UAP37" i="1" s="1"/>
  <c r="UAQ37" i="1" s="1"/>
  <c r="UAR37" i="1" s="1"/>
  <c r="TZW37" i="1"/>
  <c r="TZZ37" i="1" s="1"/>
  <c r="UAA37" i="1" s="1"/>
  <c r="UAB37" i="1" s="1"/>
  <c r="TZG37" i="1"/>
  <c r="TZJ37" i="1" s="1"/>
  <c r="TZK37" i="1" s="1"/>
  <c r="TZL37" i="1" s="1"/>
  <c r="TYQ37" i="1"/>
  <c r="TYA37" i="1"/>
  <c r="TYB37" i="1" s="1"/>
  <c r="TXK37" i="1"/>
  <c r="TWU37" i="1"/>
  <c r="TWX37" i="1" s="1"/>
  <c r="TWY37" i="1" s="1"/>
  <c r="TWZ37" i="1" s="1"/>
  <c r="TWE37" i="1"/>
  <c r="TWF37" i="1" s="1"/>
  <c r="TVO37" i="1"/>
  <c r="TVR37" i="1" s="1"/>
  <c r="TVS37" i="1" s="1"/>
  <c r="TVT37" i="1" s="1"/>
  <c r="TUY37" i="1"/>
  <c r="TVB37" i="1" s="1"/>
  <c r="TVC37" i="1" s="1"/>
  <c r="TVD37" i="1" s="1"/>
  <c r="TUI37" i="1"/>
  <c r="TUJ37" i="1" s="1"/>
  <c r="TTS37" i="1"/>
  <c r="TTV37" i="1" s="1"/>
  <c r="TTW37" i="1" s="1"/>
  <c r="TTX37" i="1" s="1"/>
  <c r="TTC37" i="1"/>
  <c r="TTF37" i="1" s="1"/>
  <c r="TTG37" i="1" s="1"/>
  <c r="TTH37" i="1" s="1"/>
  <c r="TSM37" i="1"/>
  <c r="TSP37" i="1" s="1"/>
  <c r="TSQ37" i="1" s="1"/>
  <c r="TSR37" i="1" s="1"/>
  <c r="TRW37" i="1"/>
  <c r="TRZ37" i="1" s="1"/>
  <c r="TSA37" i="1" s="1"/>
  <c r="TSB37" i="1" s="1"/>
  <c r="TRG37" i="1"/>
  <c r="TRH37" i="1" s="1"/>
  <c r="TQQ37" i="1"/>
  <c r="TQT37" i="1" s="1"/>
  <c r="TQU37" i="1" s="1"/>
  <c r="TQV37" i="1" s="1"/>
  <c r="TQA37" i="1"/>
  <c r="TQD37" i="1" s="1"/>
  <c r="TQE37" i="1" s="1"/>
  <c r="TQF37" i="1" s="1"/>
  <c r="TPK37" i="1"/>
  <c r="TPN37" i="1" s="1"/>
  <c r="TPO37" i="1" s="1"/>
  <c r="TPP37" i="1" s="1"/>
  <c r="TOU37" i="1"/>
  <c r="TOE37" i="1"/>
  <c r="TOF37" i="1" s="1"/>
  <c r="TNO37" i="1"/>
  <c r="TMY37" i="1"/>
  <c r="TMI37" i="1"/>
  <c r="TML37" i="1" s="1"/>
  <c r="TMM37" i="1" s="1"/>
  <c r="TMN37" i="1" s="1"/>
  <c r="TLS37" i="1"/>
  <c r="TLV37" i="1" s="1"/>
  <c r="TLW37" i="1" s="1"/>
  <c r="TLX37" i="1" s="1"/>
  <c r="TLC37" i="1"/>
  <c r="TLF37" i="1" s="1"/>
  <c r="TLG37" i="1" s="1"/>
  <c r="TLH37" i="1" s="1"/>
  <c r="TKM37" i="1"/>
  <c r="TKN37" i="1" s="1"/>
  <c r="TJW37" i="1"/>
  <c r="TJZ37" i="1" s="1"/>
  <c r="TKA37" i="1" s="1"/>
  <c r="TKB37" i="1" s="1"/>
  <c r="TJG37" i="1"/>
  <c r="TJJ37" i="1" s="1"/>
  <c r="TJK37" i="1" s="1"/>
  <c r="TJL37" i="1" s="1"/>
  <c r="TIQ37" i="1"/>
  <c r="TIR37" i="1" s="1"/>
  <c r="TIA37" i="1"/>
  <c r="TID37" i="1" s="1"/>
  <c r="TIE37" i="1" s="1"/>
  <c r="TIF37" i="1" s="1"/>
  <c r="THK37" i="1"/>
  <c r="THL37" i="1" s="1"/>
  <c r="TGU37" i="1"/>
  <c r="TGX37" i="1" s="1"/>
  <c r="TGY37" i="1" s="1"/>
  <c r="TGZ37" i="1" s="1"/>
  <c r="TGE37" i="1"/>
  <c r="TGH37" i="1" s="1"/>
  <c r="TGI37" i="1" s="1"/>
  <c r="TGJ37" i="1" s="1"/>
  <c r="TFO37" i="1"/>
  <c r="TFR37" i="1" s="1"/>
  <c r="TFS37" i="1" s="1"/>
  <c r="TFT37" i="1" s="1"/>
  <c r="TEY37" i="1"/>
  <c r="TEI37" i="1"/>
  <c r="TEJ37" i="1" s="1"/>
  <c r="TDS37" i="1"/>
  <c r="TDC37" i="1"/>
  <c r="TDD37" i="1" s="1"/>
  <c r="TCM37" i="1"/>
  <c r="TCN37" i="1" s="1"/>
  <c r="TBW37" i="1"/>
  <c r="TBZ37" i="1" s="1"/>
  <c r="TCA37" i="1" s="1"/>
  <c r="TCB37" i="1" s="1"/>
  <c r="TBG37" i="1"/>
  <c r="TBJ37" i="1" s="1"/>
  <c r="TBK37" i="1" s="1"/>
  <c r="TBL37" i="1" s="1"/>
  <c r="TAQ37" i="1"/>
  <c r="TAR37" i="1" s="1"/>
  <c r="TAA37" i="1"/>
  <c r="SZK37" i="1"/>
  <c r="SZN37" i="1" s="1"/>
  <c r="SZO37" i="1" s="1"/>
  <c r="SZP37" i="1" s="1"/>
  <c r="SYU37" i="1"/>
  <c r="SYX37" i="1" s="1"/>
  <c r="SYY37" i="1" s="1"/>
  <c r="SYZ37" i="1" s="1"/>
  <c r="SYE37" i="1"/>
  <c r="SYH37" i="1" s="1"/>
  <c r="SYI37" i="1" s="1"/>
  <c r="SYJ37" i="1" s="1"/>
  <c r="SXO37" i="1"/>
  <c r="SXP37" i="1" s="1"/>
  <c r="SWY37" i="1"/>
  <c r="SWI37" i="1"/>
  <c r="SWL37" i="1" s="1"/>
  <c r="SWM37" i="1" s="1"/>
  <c r="SWN37" i="1" s="1"/>
  <c r="SVS37" i="1"/>
  <c r="SVV37" i="1" s="1"/>
  <c r="SVW37" i="1" s="1"/>
  <c r="SVX37" i="1" s="1"/>
  <c r="SVC37" i="1"/>
  <c r="SUM37" i="1"/>
  <c r="SUN37" i="1" s="1"/>
  <c r="STW37" i="1"/>
  <c r="STG37" i="1"/>
  <c r="STH37" i="1" s="1"/>
  <c r="SSQ37" i="1"/>
  <c r="SSR37" i="1" s="1"/>
  <c r="SSA37" i="1"/>
  <c r="SSD37" i="1" s="1"/>
  <c r="SSE37" i="1" s="1"/>
  <c r="SSF37" i="1" s="1"/>
  <c r="SRK37" i="1"/>
  <c r="SRN37" i="1" s="1"/>
  <c r="SRO37" i="1" s="1"/>
  <c r="SRP37" i="1" s="1"/>
  <c r="SQU37" i="1"/>
  <c r="SQV37" i="1" s="1"/>
  <c r="SQE37" i="1"/>
  <c r="SQH37" i="1" s="1"/>
  <c r="SQI37" i="1" s="1"/>
  <c r="SQJ37" i="1" s="1"/>
  <c r="SPO37" i="1"/>
  <c r="SPR37" i="1" s="1"/>
  <c r="SPS37" i="1" s="1"/>
  <c r="SPT37" i="1" s="1"/>
  <c r="SOY37" i="1"/>
  <c r="SPB37" i="1" s="1"/>
  <c r="SPC37" i="1" s="1"/>
  <c r="SPD37" i="1" s="1"/>
  <c r="SOI37" i="1"/>
  <c r="SOL37" i="1" s="1"/>
  <c r="SOM37" i="1" s="1"/>
  <c r="SON37" i="1" s="1"/>
  <c r="SNS37" i="1"/>
  <c r="SNT37" i="1" s="1"/>
  <c r="SNC37" i="1"/>
  <c r="SNF37" i="1" s="1"/>
  <c r="SNG37" i="1" s="1"/>
  <c r="SNH37" i="1" s="1"/>
  <c r="SMM37" i="1"/>
  <c r="SMP37" i="1" s="1"/>
  <c r="SMQ37" i="1" s="1"/>
  <c r="SMR37" i="1" s="1"/>
  <c r="SLW37" i="1"/>
  <c r="SLZ37" i="1" s="1"/>
  <c r="SMA37" i="1" s="1"/>
  <c r="SMB37" i="1" s="1"/>
  <c r="SLG37" i="1"/>
  <c r="SKQ37" i="1"/>
  <c r="SKR37" i="1" s="1"/>
  <c r="SKA37" i="1"/>
  <c r="SJK37" i="1"/>
  <c r="SJN37" i="1" s="1"/>
  <c r="SJO37" i="1" s="1"/>
  <c r="SJP37" i="1" s="1"/>
  <c r="SIU37" i="1"/>
  <c r="SIX37" i="1" s="1"/>
  <c r="SIY37" i="1" s="1"/>
  <c r="SIZ37" i="1" s="1"/>
  <c r="SIE37" i="1"/>
  <c r="SIF37" i="1" s="1"/>
  <c r="SHO37" i="1"/>
  <c r="SHR37" i="1" s="1"/>
  <c r="SHS37" i="1" s="1"/>
  <c r="SHT37" i="1" s="1"/>
  <c r="SGY37" i="1"/>
  <c r="SGZ37" i="1" s="1"/>
  <c r="SGI37" i="1"/>
  <c r="SGL37" i="1" s="1"/>
  <c r="SGM37" i="1" s="1"/>
  <c r="SGN37" i="1" s="1"/>
  <c r="SFS37" i="1"/>
  <c r="SFV37" i="1" s="1"/>
  <c r="SFW37" i="1" s="1"/>
  <c r="SFX37" i="1" s="1"/>
  <c r="SFC37" i="1"/>
  <c r="SFD37" i="1" s="1"/>
  <c r="SEM37" i="1"/>
  <c r="SDW37" i="1"/>
  <c r="SDX37" i="1" s="1"/>
  <c r="SDG37" i="1"/>
  <c r="SDJ37" i="1" s="1"/>
  <c r="SDK37" i="1" s="1"/>
  <c r="SDL37" i="1" s="1"/>
  <c r="SCQ37" i="1"/>
  <c r="SCT37" i="1" s="1"/>
  <c r="SCU37" i="1" s="1"/>
  <c r="SCV37" i="1" s="1"/>
  <c r="SCA37" i="1"/>
  <c r="SCD37" i="1" s="1"/>
  <c r="SCE37" i="1" s="1"/>
  <c r="SCF37" i="1" s="1"/>
  <c r="SBK37" i="1"/>
  <c r="SAU37" i="1"/>
  <c r="SAV37" i="1" s="1"/>
  <c r="SAE37" i="1"/>
  <c r="RZO37" i="1"/>
  <c r="RZR37" i="1" s="1"/>
  <c r="RZS37" i="1" s="1"/>
  <c r="RZT37" i="1" s="1"/>
  <c r="RYY37" i="1"/>
  <c r="RZB37" i="1" s="1"/>
  <c r="RZC37" i="1" s="1"/>
  <c r="RZD37" i="1" s="1"/>
  <c r="RYI37" i="1"/>
  <c r="RYL37" i="1" s="1"/>
  <c r="RYM37" i="1" s="1"/>
  <c r="RYN37" i="1" s="1"/>
  <c r="RXS37" i="1"/>
  <c r="RXV37" i="1" s="1"/>
  <c r="RXW37" i="1" s="1"/>
  <c r="RXX37" i="1" s="1"/>
  <c r="RXC37" i="1"/>
  <c r="RXD37" i="1" s="1"/>
  <c r="RWM37" i="1"/>
  <c r="RWP37" i="1" s="1"/>
  <c r="RWQ37" i="1" s="1"/>
  <c r="RWR37" i="1" s="1"/>
  <c r="RVW37" i="1"/>
  <c r="RVZ37" i="1" s="1"/>
  <c r="RWA37" i="1" s="1"/>
  <c r="RWB37" i="1" s="1"/>
  <c r="RVG37" i="1"/>
  <c r="RVH37" i="1" s="1"/>
  <c r="RUQ37" i="1"/>
  <c r="RUA37" i="1"/>
  <c r="RUB37" i="1" s="1"/>
  <c r="RTK37" i="1"/>
  <c r="RTN37" i="1" s="1"/>
  <c r="RTO37" i="1" s="1"/>
  <c r="RTP37" i="1" s="1"/>
  <c r="RSU37" i="1"/>
  <c r="RSX37" i="1" s="1"/>
  <c r="RSY37" i="1" s="1"/>
  <c r="RSZ37" i="1" s="1"/>
  <c r="RSE37" i="1"/>
  <c r="RSH37" i="1" s="1"/>
  <c r="RSI37" i="1" s="1"/>
  <c r="RSJ37" i="1" s="1"/>
  <c r="RRO37" i="1"/>
  <c r="RQY37" i="1"/>
  <c r="RQI37" i="1"/>
  <c r="RPS37" i="1"/>
  <c r="RPV37" i="1" s="1"/>
  <c r="RPW37" i="1" s="1"/>
  <c r="RPX37" i="1" s="1"/>
  <c r="RPC37" i="1"/>
  <c r="RPF37" i="1" s="1"/>
  <c r="RPG37" i="1" s="1"/>
  <c r="RPH37" i="1" s="1"/>
  <c r="ROM37" i="1"/>
  <c r="ROP37" i="1" s="1"/>
  <c r="ROQ37" i="1" s="1"/>
  <c r="ROR37" i="1" s="1"/>
  <c r="RNW37" i="1"/>
  <c r="RNZ37" i="1" s="1"/>
  <c r="ROA37" i="1" s="1"/>
  <c r="ROB37" i="1" s="1"/>
  <c r="RNG37" i="1"/>
  <c r="RNH37" i="1" s="1"/>
  <c r="RMQ37" i="1"/>
  <c r="RMT37" i="1" s="1"/>
  <c r="RMU37" i="1" s="1"/>
  <c r="RMV37" i="1" s="1"/>
  <c r="RMA37" i="1"/>
  <c r="RMD37" i="1" s="1"/>
  <c r="RME37" i="1" s="1"/>
  <c r="RMF37" i="1" s="1"/>
  <c r="RLK37" i="1"/>
  <c r="RLN37" i="1" s="1"/>
  <c r="RLO37" i="1" s="1"/>
  <c r="RLP37" i="1" s="1"/>
  <c r="RKU37" i="1"/>
  <c r="RKE37" i="1"/>
  <c r="RKF37" i="1" s="1"/>
  <c r="RJO37" i="1"/>
  <c r="RJR37" i="1" s="1"/>
  <c r="RJS37" i="1" s="1"/>
  <c r="RJT37" i="1" s="1"/>
  <c r="RIY37" i="1"/>
  <c r="RJB37" i="1" s="1"/>
  <c r="RJC37" i="1" s="1"/>
  <c r="RJD37" i="1" s="1"/>
  <c r="RII37" i="1"/>
  <c r="RIL37" i="1" s="1"/>
  <c r="RIM37" i="1" s="1"/>
  <c r="RIN37" i="1" s="1"/>
  <c r="RHS37" i="1"/>
  <c r="RHC37" i="1"/>
  <c r="RGM37" i="1"/>
  <c r="RFW37" i="1"/>
  <c r="RFZ37" i="1" s="1"/>
  <c r="RGA37" i="1" s="1"/>
  <c r="RGB37" i="1" s="1"/>
  <c r="RFG37" i="1"/>
  <c r="RFJ37" i="1" s="1"/>
  <c r="RFK37" i="1" s="1"/>
  <c r="RFL37" i="1" s="1"/>
  <c r="REQ37" i="1"/>
  <c r="RER37" i="1" s="1"/>
  <c r="REA37" i="1"/>
  <c r="RED37" i="1" s="1"/>
  <c r="REE37" i="1" s="1"/>
  <c r="REF37" i="1" s="1"/>
  <c r="RDK37" i="1"/>
  <c r="RCU37" i="1"/>
  <c r="RCE37" i="1"/>
  <c r="RCH37" i="1" s="1"/>
  <c r="RCI37" i="1" s="1"/>
  <c r="RCJ37" i="1" s="1"/>
  <c r="RBO37" i="1"/>
  <c r="RBP37" i="1" s="1"/>
  <c r="RAY37" i="1"/>
  <c r="RAI37" i="1"/>
  <c r="RAJ37" i="1" s="1"/>
  <c r="QZS37" i="1"/>
  <c r="QZV37" i="1" s="1"/>
  <c r="QZW37" i="1" s="1"/>
  <c r="QZX37" i="1" s="1"/>
  <c r="QZC37" i="1"/>
  <c r="QZF37" i="1" s="1"/>
  <c r="QZG37" i="1" s="1"/>
  <c r="QZH37" i="1" s="1"/>
  <c r="QYM37" i="1"/>
  <c r="QYP37" i="1" s="1"/>
  <c r="QYQ37" i="1" s="1"/>
  <c r="QYR37" i="1" s="1"/>
  <c r="QXW37" i="1"/>
  <c r="QXG37" i="1"/>
  <c r="QXH37" i="1" s="1"/>
  <c r="QWQ37" i="1"/>
  <c r="QWA37" i="1"/>
  <c r="QWD37" i="1" s="1"/>
  <c r="QWE37" i="1" s="1"/>
  <c r="QWF37" i="1" s="1"/>
  <c r="QVK37" i="1"/>
  <c r="QVN37" i="1" s="1"/>
  <c r="QVO37" i="1" s="1"/>
  <c r="QVP37" i="1" s="1"/>
  <c r="QUU37" i="1"/>
  <c r="QUV37" i="1" s="1"/>
  <c r="QUE37" i="1"/>
  <c r="QUH37" i="1" s="1"/>
  <c r="QUI37" i="1" s="1"/>
  <c r="QUJ37" i="1" s="1"/>
  <c r="QTO37" i="1"/>
  <c r="QTP37" i="1" s="1"/>
  <c r="QSY37" i="1"/>
  <c r="QTB37" i="1" s="1"/>
  <c r="QTC37" i="1" s="1"/>
  <c r="QTD37" i="1" s="1"/>
  <c r="QSI37" i="1"/>
  <c r="QSL37" i="1" s="1"/>
  <c r="QSM37" i="1" s="1"/>
  <c r="QSN37" i="1" s="1"/>
  <c r="QRS37" i="1"/>
  <c r="QRT37" i="1" s="1"/>
  <c r="QRC37" i="1"/>
  <c r="QQM37" i="1"/>
  <c r="QQN37" i="1" s="1"/>
  <c r="QPW37" i="1"/>
  <c r="QPZ37" i="1" s="1"/>
  <c r="QQA37" i="1" s="1"/>
  <c r="QQB37" i="1" s="1"/>
  <c r="QPG37" i="1"/>
  <c r="QPJ37" i="1" s="1"/>
  <c r="QPK37" i="1" s="1"/>
  <c r="QPL37" i="1" s="1"/>
  <c r="QOQ37" i="1"/>
  <c r="QOT37" i="1" s="1"/>
  <c r="QOU37" i="1" s="1"/>
  <c r="QOV37" i="1" s="1"/>
  <c r="QOA37" i="1"/>
  <c r="QNK37" i="1"/>
  <c r="QNL37" i="1" s="1"/>
  <c r="QMU37" i="1"/>
  <c r="QME37" i="1"/>
  <c r="QMH37" i="1" s="1"/>
  <c r="QMI37" i="1" s="1"/>
  <c r="QMJ37" i="1" s="1"/>
  <c r="QLO37" i="1"/>
  <c r="QLR37" i="1" s="1"/>
  <c r="QLS37" i="1" s="1"/>
  <c r="QLT37" i="1" s="1"/>
  <c r="QKY37" i="1"/>
  <c r="QKZ37" i="1" s="1"/>
  <c r="QKI37" i="1"/>
  <c r="QKL37" i="1" s="1"/>
  <c r="QKM37" i="1" s="1"/>
  <c r="QKN37" i="1" s="1"/>
  <c r="QJS37" i="1"/>
  <c r="QJT37" i="1" s="1"/>
  <c r="QJC37" i="1"/>
  <c r="QJF37" i="1" s="1"/>
  <c r="QJG37" i="1" s="1"/>
  <c r="QJH37" i="1" s="1"/>
  <c r="QIM37" i="1"/>
  <c r="QIP37" i="1" s="1"/>
  <c r="QIQ37" i="1" s="1"/>
  <c r="QIR37" i="1" s="1"/>
  <c r="QHW37" i="1"/>
  <c r="QHZ37" i="1" s="1"/>
  <c r="QIA37" i="1" s="1"/>
  <c r="QIB37" i="1" s="1"/>
  <c r="QHG37" i="1"/>
  <c r="QGQ37" i="1"/>
  <c r="QGR37" i="1" s="1"/>
  <c r="QGA37" i="1"/>
  <c r="QGD37" i="1" s="1"/>
  <c r="QGE37" i="1" s="1"/>
  <c r="QGF37" i="1" s="1"/>
  <c r="QFK37" i="1"/>
  <c r="QFN37" i="1" s="1"/>
  <c r="QFO37" i="1" s="1"/>
  <c r="QFP37" i="1" s="1"/>
  <c r="QEU37" i="1"/>
  <c r="QEX37" i="1" s="1"/>
  <c r="QEY37" i="1" s="1"/>
  <c r="QEZ37" i="1" s="1"/>
  <c r="QEE37" i="1"/>
  <c r="QDO37" i="1"/>
  <c r="QCY37" i="1"/>
  <c r="QCI37" i="1"/>
  <c r="QCL37" i="1" s="1"/>
  <c r="QCM37" i="1" s="1"/>
  <c r="QCN37" i="1" s="1"/>
  <c r="QBS37" i="1"/>
  <c r="QBV37" i="1" s="1"/>
  <c r="QBW37" i="1" s="1"/>
  <c r="QBX37" i="1" s="1"/>
  <c r="QBC37" i="1"/>
  <c r="QBF37" i="1" s="1"/>
  <c r="QBG37" i="1" s="1"/>
  <c r="QBH37" i="1" s="1"/>
  <c r="QAM37" i="1"/>
  <c r="PZW37" i="1"/>
  <c r="PZX37" i="1" s="1"/>
  <c r="PZG37" i="1"/>
  <c r="PZJ37" i="1" s="1"/>
  <c r="PZK37" i="1" s="1"/>
  <c r="PZL37" i="1" s="1"/>
  <c r="PYQ37" i="1"/>
  <c r="PYT37" i="1" s="1"/>
  <c r="PYU37" i="1" s="1"/>
  <c r="PYV37" i="1" s="1"/>
  <c r="PYA37" i="1"/>
  <c r="PYB37" i="1" s="1"/>
  <c r="PXK37" i="1"/>
  <c r="PWU37" i="1"/>
  <c r="PWV37" i="1" s="1"/>
  <c r="PWE37" i="1"/>
  <c r="PWH37" i="1" s="1"/>
  <c r="PWI37" i="1" s="1"/>
  <c r="PWJ37" i="1" s="1"/>
  <c r="PVO37" i="1"/>
  <c r="PVR37" i="1" s="1"/>
  <c r="PVS37" i="1" s="1"/>
  <c r="PVT37" i="1" s="1"/>
  <c r="PUY37" i="1"/>
  <c r="PVB37" i="1" s="1"/>
  <c r="PVC37" i="1" s="1"/>
  <c r="PVD37" i="1" s="1"/>
  <c r="PUI37" i="1"/>
  <c r="PUJ37" i="1" s="1"/>
  <c r="PTS37" i="1"/>
  <c r="PTT37" i="1" s="1"/>
  <c r="PTC37" i="1"/>
  <c r="PSM37" i="1"/>
  <c r="PRW37" i="1"/>
  <c r="PRZ37" i="1" s="1"/>
  <c r="PSA37" i="1" s="1"/>
  <c r="PSB37" i="1" s="1"/>
  <c r="PRG37" i="1"/>
  <c r="PRH37" i="1" s="1"/>
  <c r="PQQ37" i="1"/>
  <c r="PQA37" i="1"/>
  <c r="PQB37" i="1" s="1"/>
  <c r="PPK37" i="1"/>
  <c r="PPN37" i="1" s="1"/>
  <c r="PPO37" i="1" s="1"/>
  <c r="PPP37" i="1" s="1"/>
  <c r="POU37" i="1"/>
  <c r="POX37" i="1" s="1"/>
  <c r="POY37" i="1" s="1"/>
  <c r="POZ37" i="1" s="1"/>
  <c r="POE37" i="1"/>
  <c r="PNO37" i="1"/>
  <c r="PMY37" i="1"/>
  <c r="PMZ37" i="1" s="1"/>
  <c r="PMI37" i="1"/>
  <c r="PML37" i="1" s="1"/>
  <c r="PMM37" i="1" s="1"/>
  <c r="PMN37" i="1" s="1"/>
  <c r="PLS37" i="1"/>
  <c r="PLV37" i="1" s="1"/>
  <c r="PLW37" i="1" s="1"/>
  <c r="PLX37" i="1" s="1"/>
  <c r="PLC37" i="1"/>
  <c r="PLF37" i="1" s="1"/>
  <c r="PLG37" i="1" s="1"/>
  <c r="PLH37" i="1" s="1"/>
  <c r="PKM37" i="1"/>
  <c r="PKN37" i="1" s="1"/>
  <c r="PJW37" i="1"/>
  <c r="PJX37" i="1" s="1"/>
  <c r="PJG37" i="1"/>
  <c r="PIQ37" i="1"/>
  <c r="PIA37" i="1"/>
  <c r="PID37" i="1" s="1"/>
  <c r="PIE37" i="1" s="1"/>
  <c r="PIF37" i="1" s="1"/>
  <c r="PHK37" i="1"/>
  <c r="PHL37" i="1" s="1"/>
  <c r="PGU37" i="1"/>
  <c r="PGE37" i="1"/>
  <c r="PFO37" i="1"/>
  <c r="PFR37" i="1" s="1"/>
  <c r="PFS37" i="1" s="1"/>
  <c r="PFT37" i="1" s="1"/>
  <c r="PEY37" i="1"/>
  <c r="PFB37" i="1" s="1"/>
  <c r="PFC37" i="1" s="1"/>
  <c r="PFD37" i="1" s="1"/>
  <c r="PEI37" i="1"/>
  <c r="PEL37" i="1" s="1"/>
  <c r="PEM37" i="1" s="1"/>
  <c r="PEN37" i="1" s="1"/>
  <c r="PDS37" i="1"/>
  <c r="PDT37" i="1" s="1"/>
  <c r="PDC37" i="1"/>
  <c r="PDF37" i="1" s="1"/>
  <c r="PDG37" i="1" s="1"/>
  <c r="PDH37" i="1" s="1"/>
  <c r="PCM37" i="1"/>
  <c r="PBW37" i="1"/>
  <c r="PBZ37" i="1" s="1"/>
  <c r="PCA37" i="1" s="1"/>
  <c r="PCB37" i="1" s="1"/>
  <c r="PBG37" i="1"/>
  <c r="PAQ37" i="1"/>
  <c r="PAA37" i="1"/>
  <c r="PAD37" i="1" s="1"/>
  <c r="PAE37" i="1" s="1"/>
  <c r="PAF37" i="1" s="1"/>
  <c r="OZK37" i="1"/>
  <c r="OZN37" i="1" s="1"/>
  <c r="OZO37" i="1" s="1"/>
  <c r="OZP37" i="1" s="1"/>
  <c r="OYU37" i="1"/>
  <c r="OYX37" i="1" s="1"/>
  <c r="OYY37" i="1" s="1"/>
  <c r="OYZ37" i="1" s="1"/>
  <c r="OYE37" i="1"/>
  <c r="OXO37" i="1"/>
  <c r="OXR37" i="1" s="1"/>
  <c r="OXS37" i="1" s="1"/>
  <c r="OXT37" i="1" s="1"/>
  <c r="OWY37" i="1"/>
  <c r="OWZ37" i="1" s="1"/>
  <c r="OWI37" i="1"/>
  <c r="OWJ37" i="1" s="1"/>
  <c r="OVS37" i="1"/>
  <c r="OVC37" i="1"/>
  <c r="OVF37" i="1" s="1"/>
  <c r="OVG37" i="1" s="1"/>
  <c r="OVH37" i="1" s="1"/>
  <c r="OUM37" i="1"/>
  <c r="OUP37" i="1" s="1"/>
  <c r="OUQ37" i="1" s="1"/>
  <c r="OUR37" i="1" s="1"/>
  <c r="OTW37" i="1"/>
  <c r="OTX37" i="1" s="1"/>
  <c r="OTG37" i="1"/>
  <c r="OSQ37" i="1"/>
  <c r="OST37" i="1" s="1"/>
  <c r="OSU37" i="1" s="1"/>
  <c r="OSV37" i="1" s="1"/>
  <c r="OSA37" i="1"/>
  <c r="OSD37" i="1" s="1"/>
  <c r="OSE37" i="1" s="1"/>
  <c r="OSF37" i="1" s="1"/>
  <c r="ORK37" i="1"/>
  <c r="OQU37" i="1"/>
  <c r="OQX37" i="1" s="1"/>
  <c r="OQY37" i="1" s="1"/>
  <c r="OQZ37" i="1" s="1"/>
  <c r="OQE37" i="1"/>
  <c r="OQH37" i="1" s="1"/>
  <c r="OQI37" i="1" s="1"/>
  <c r="OQJ37" i="1" s="1"/>
  <c r="OPO37" i="1"/>
  <c r="OPR37" i="1" s="1"/>
  <c r="OPS37" i="1" s="1"/>
  <c r="OPT37" i="1" s="1"/>
  <c r="OOY37" i="1"/>
  <c r="OOI37" i="1"/>
  <c r="ONS37" i="1"/>
  <c r="ONV37" i="1" s="1"/>
  <c r="ONW37" i="1" s="1"/>
  <c r="ONX37" i="1" s="1"/>
  <c r="ONC37" i="1"/>
  <c r="OND37" i="1" s="1"/>
  <c r="OMM37" i="1"/>
  <c r="OLW37" i="1"/>
  <c r="OLG37" i="1"/>
  <c r="OLH37" i="1" s="1"/>
  <c r="OKQ37" i="1"/>
  <c r="OKT37" i="1" s="1"/>
  <c r="OKU37" i="1" s="1"/>
  <c r="OKV37" i="1" s="1"/>
  <c r="OKA37" i="1"/>
  <c r="OKB37" i="1" s="1"/>
  <c r="OJK37" i="1"/>
  <c r="OIU37" i="1"/>
  <c r="OIE37" i="1"/>
  <c r="OIH37" i="1" s="1"/>
  <c r="OII37" i="1" s="1"/>
  <c r="OIJ37" i="1" s="1"/>
  <c r="OHO37" i="1"/>
  <c r="OHR37" i="1" s="1"/>
  <c r="OHS37" i="1" s="1"/>
  <c r="OHT37" i="1" s="1"/>
  <c r="OGY37" i="1"/>
  <c r="OHB37" i="1" s="1"/>
  <c r="OHC37" i="1" s="1"/>
  <c r="OHD37" i="1" s="1"/>
  <c r="OGI37" i="1"/>
  <c r="OGL37" i="1" s="1"/>
  <c r="OGM37" i="1" s="1"/>
  <c r="OGN37" i="1" s="1"/>
  <c r="OFS37" i="1"/>
  <c r="OFC37" i="1"/>
  <c r="OFF37" i="1" s="1"/>
  <c r="OFG37" i="1" s="1"/>
  <c r="OFH37" i="1" s="1"/>
  <c r="OEM37" i="1"/>
  <c r="OEP37" i="1" s="1"/>
  <c r="OEQ37" i="1" s="1"/>
  <c r="OER37" i="1" s="1"/>
  <c r="ODW37" i="1"/>
  <c r="ODX37" i="1" s="1"/>
  <c r="ODG37" i="1"/>
  <c r="ODH37" i="1" s="1"/>
  <c r="OCQ37" i="1"/>
  <c r="OCA37" i="1"/>
  <c r="OCB37" i="1" s="1"/>
  <c r="OBK37" i="1"/>
  <c r="OBN37" i="1" s="1"/>
  <c r="OBO37" i="1" s="1"/>
  <c r="OBP37" i="1" s="1"/>
  <c r="OAU37" i="1"/>
  <c r="OAX37" i="1" s="1"/>
  <c r="OAY37" i="1" s="1"/>
  <c r="OAZ37" i="1" s="1"/>
  <c r="OAE37" i="1"/>
  <c r="OAH37" i="1" s="1"/>
  <c r="OAI37" i="1" s="1"/>
  <c r="OAJ37" i="1" s="1"/>
  <c r="NZO37" i="1"/>
  <c r="NZR37" i="1" s="1"/>
  <c r="NZS37" i="1" s="1"/>
  <c r="NZT37" i="1" s="1"/>
  <c r="NYY37" i="1"/>
  <c r="NYZ37" i="1" s="1"/>
  <c r="NYI37" i="1"/>
  <c r="NYL37" i="1" s="1"/>
  <c r="NYM37" i="1" s="1"/>
  <c r="NYN37" i="1" s="1"/>
  <c r="NXS37" i="1"/>
  <c r="NXT37" i="1" s="1"/>
  <c r="NXC37" i="1"/>
  <c r="NWM37" i="1"/>
  <c r="NWP37" i="1" s="1"/>
  <c r="NWQ37" i="1" s="1"/>
  <c r="NWR37" i="1" s="1"/>
  <c r="NVW37" i="1"/>
  <c r="NVG37" i="1"/>
  <c r="NVJ37" i="1" s="1"/>
  <c r="NVK37" i="1" s="1"/>
  <c r="NVL37" i="1" s="1"/>
  <c r="NUQ37" i="1"/>
  <c r="NUA37" i="1"/>
  <c r="NTK37" i="1"/>
  <c r="NTL37" i="1" s="1"/>
  <c r="NSU37" i="1"/>
  <c r="NSV37" i="1" s="1"/>
  <c r="NSE37" i="1"/>
  <c r="NSH37" i="1" s="1"/>
  <c r="NSI37" i="1" s="1"/>
  <c r="NSJ37" i="1" s="1"/>
  <c r="NRO37" i="1"/>
  <c r="NQY37" i="1"/>
  <c r="NRB37" i="1" s="1"/>
  <c r="NRC37" i="1" s="1"/>
  <c r="NRD37" i="1" s="1"/>
  <c r="NQI37" i="1"/>
  <c r="NQL37" i="1" s="1"/>
  <c r="NQM37" i="1" s="1"/>
  <c r="NQN37" i="1" s="1"/>
  <c r="NPS37" i="1"/>
  <c r="NPV37" i="1" s="1"/>
  <c r="NPW37" i="1" s="1"/>
  <c r="NPX37" i="1" s="1"/>
  <c r="NPC37" i="1"/>
  <c r="NPD37" i="1" s="1"/>
  <c r="NOM37" i="1"/>
  <c r="NNW37" i="1"/>
  <c r="NNG37" i="1"/>
  <c r="NNJ37" i="1" s="1"/>
  <c r="NNK37" i="1" s="1"/>
  <c r="NNL37" i="1" s="1"/>
  <c r="NMQ37" i="1"/>
  <c r="NMA37" i="1"/>
  <c r="NLK37" i="1"/>
  <c r="NLN37" i="1" s="1"/>
  <c r="NLO37" i="1" s="1"/>
  <c r="NLP37" i="1" s="1"/>
  <c r="NKU37" i="1"/>
  <c r="NKX37" i="1" s="1"/>
  <c r="NKY37" i="1" s="1"/>
  <c r="NKZ37" i="1" s="1"/>
  <c r="NKE37" i="1"/>
  <c r="NKH37" i="1" s="1"/>
  <c r="NKI37" i="1" s="1"/>
  <c r="NKJ37" i="1" s="1"/>
  <c r="NJO37" i="1"/>
  <c r="NIY37" i="1"/>
  <c r="NJB37" i="1" s="1"/>
  <c r="NJC37" i="1" s="1"/>
  <c r="NJD37" i="1" s="1"/>
  <c r="NII37" i="1"/>
  <c r="NIL37" i="1" s="1"/>
  <c r="NIM37" i="1" s="1"/>
  <c r="NIN37" i="1" s="1"/>
  <c r="NHS37" i="1"/>
  <c r="NHT37" i="1" s="1"/>
  <c r="NHC37" i="1"/>
  <c r="NHF37" i="1" s="1"/>
  <c r="NHG37" i="1" s="1"/>
  <c r="NHH37" i="1" s="1"/>
  <c r="NGM37" i="1"/>
  <c r="NGP37" i="1" s="1"/>
  <c r="NGQ37" i="1" s="1"/>
  <c r="NGR37" i="1" s="1"/>
  <c r="NFW37" i="1"/>
  <c r="NFZ37" i="1" s="1"/>
  <c r="NGA37" i="1" s="1"/>
  <c r="NGB37" i="1" s="1"/>
  <c r="NFG37" i="1"/>
  <c r="NFH37" i="1" s="1"/>
  <c r="NEQ37" i="1"/>
  <c r="NEA37" i="1"/>
  <c r="NDK37" i="1"/>
  <c r="NDN37" i="1" s="1"/>
  <c r="NDO37" i="1" s="1"/>
  <c r="NDP37" i="1" s="1"/>
  <c r="NCU37" i="1"/>
  <c r="NCV37" i="1" s="1"/>
  <c r="NCE37" i="1"/>
  <c r="NCH37" i="1" s="1"/>
  <c r="NCI37" i="1" s="1"/>
  <c r="NCJ37" i="1" s="1"/>
  <c r="NBO37" i="1"/>
  <c r="NBR37" i="1" s="1"/>
  <c r="NBS37" i="1" s="1"/>
  <c r="NBT37" i="1" s="1"/>
  <c r="NAY37" i="1"/>
  <c r="NBB37" i="1" s="1"/>
  <c r="NBC37" i="1" s="1"/>
  <c r="NBD37" i="1" s="1"/>
  <c r="NAI37" i="1"/>
  <c r="MZS37" i="1"/>
  <c r="MZC37" i="1"/>
  <c r="MZF37" i="1" s="1"/>
  <c r="MZG37" i="1" s="1"/>
  <c r="MZH37" i="1" s="1"/>
  <c r="MYM37" i="1"/>
  <c r="MYP37" i="1" s="1"/>
  <c r="MYQ37" i="1" s="1"/>
  <c r="MYR37" i="1" s="1"/>
  <c r="MXW37" i="1"/>
  <c r="MXZ37" i="1" s="1"/>
  <c r="MYA37" i="1" s="1"/>
  <c r="MYB37" i="1" s="1"/>
  <c r="MXG37" i="1"/>
  <c r="MXJ37" i="1" s="1"/>
  <c r="MXK37" i="1" s="1"/>
  <c r="MXL37" i="1" s="1"/>
  <c r="MWQ37" i="1"/>
  <c r="MWT37" i="1" s="1"/>
  <c r="MWU37" i="1" s="1"/>
  <c r="MWV37" i="1" s="1"/>
  <c r="MWA37" i="1"/>
  <c r="MWD37" i="1" s="1"/>
  <c r="MWE37" i="1" s="1"/>
  <c r="MWF37" i="1" s="1"/>
  <c r="MVK37" i="1"/>
  <c r="MVL37" i="1" s="1"/>
  <c r="MUU37" i="1"/>
  <c r="MUV37" i="1" s="1"/>
  <c r="MUE37" i="1"/>
  <c r="MUF37" i="1" s="1"/>
  <c r="MTO37" i="1"/>
  <c r="MSY37" i="1"/>
  <c r="MSZ37" i="1" s="1"/>
  <c r="MSI37" i="1"/>
  <c r="MSL37" i="1" s="1"/>
  <c r="MSM37" i="1" s="1"/>
  <c r="MSN37" i="1" s="1"/>
  <c r="MRS37" i="1"/>
  <c r="MRV37" i="1" s="1"/>
  <c r="MRW37" i="1" s="1"/>
  <c r="MRX37" i="1" s="1"/>
  <c r="MRC37" i="1"/>
  <c r="MRD37" i="1" s="1"/>
  <c r="MQM37" i="1"/>
  <c r="MPW37" i="1"/>
  <c r="MPG37" i="1"/>
  <c r="MOQ37" i="1"/>
  <c r="MOA37" i="1"/>
  <c r="MOD37" i="1" s="1"/>
  <c r="MOE37" i="1" s="1"/>
  <c r="MOF37" i="1" s="1"/>
  <c r="MNK37" i="1"/>
  <c r="MNN37" i="1" s="1"/>
  <c r="MNO37" i="1" s="1"/>
  <c r="MNP37" i="1" s="1"/>
  <c r="MMU37" i="1"/>
  <c r="MME37" i="1"/>
  <c r="MMH37" i="1" s="1"/>
  <c r="MMI37" i="1" s="1"/>
  <c r="MMJ37" i="1" s="1"/>
  <c r="MLO37" i="1"/>
  <c r="MLP37" i="1" s="1"/>
  <c r="MKY37" i="1"/>
  <c r="MKZ37" i="1" s="1"/>
  <c r="MKI37" i="1"/>
  <c r="MKJ37" i="1" s="1"/>
  <c r="MJS37" i="1"/>
  <c r="MJC37" i="1"/>
  <c r="MJF37" i="1" s="1"/>
  <c r="MJG37" i="1" s="1"/>
  <c r="MJH37" i="1" s="1"/>
  <c r="MIM37" i="1"/>
  <c r="MIP37" i="1" s="1"/>
  <c r="MIQ37" i="1" s="1"/>
  <c r="MIR37" i="1" s="1"/>
  <c r="MHW37" i="1"/>
  <c r="MHZ37" i="1" s="1"/>
  <c r="MIA37" i="1" s="1"/>
  <c r="MIB37" i="1" s="1"/>
  <c r="MHG37" i="1"/>
  <c r="MHJ37" i="1" s="1"/>
  <c r="MHK37" i="1" s="1"/>
  <c r="MHL37" i="1" s="1"/>
  <c r="MGQ37" i="1"/>
  <c r="MGR37" i="1" s="1"/>
  <c r="MGA37" i="1"/>
  <c r="MGB37" i="1" s="1"/>
  <c r="MFK37" i="1"/>
  <c r="MFN37" i="1" s="1"/>
  <c r="MFO37" i="1" s="1"/>
  <c r="MFP37" i="1" s="1"/>
  <c r="MEU37" i="1"/>
  <c r="MEX37" i="1" s="1"/>
  <c r="MEY37" i="1" s="1"/>
  <c r="MEZ37" i="1" s="1"/>
  <c r="MEE37" i="1"/>
  <c r="MEF37" i="1" s="1"/>
  <c r="MDO37" i="1"/>
  <c r="MDR37" i="1" s="1"/>
  <c r="MDS37" i="1" s="1"/>
  <c r="MDT37" i="1" s="1"/>
  <c r="MCY37" i="1"/>
  <c r="MDB37" i="1" s="1"/>
  <c r="MDC37" i="1" s="1"/>
  <c r="MDD37" i="1" s="1"/>
  <c r="MCI37" i="1"/>
  <c r="MBS37" i="1"/>
  <c r="MBT37" i="1" s="1"/>
  <c r="MBC37" i="1"/>
  <c r="MBD37" i="1" s="1"/>
  <c r="MAM37" i="1"/>
  <c r="MAN37" i="1" s="1"/>
  <c r="LZW37" i="1"/>
  <c r="LZX37" i="1" s="1"/>
  <c r="LZG37" i="1"/>
  <c r="LZJ37" i="1" s="1"/>
  <c r="LZK37" i="1" s="1"/>
  <c r="LZL37" i="1" s="1"/>
  <c r="LYQ37" i="1"/>
  <c r="LYT37" i="1" s="1"/>
  <c r="LYU37" i="1" s="1"/>
  <c r="LYV37" i="1" s="1"/>
  <c r="LYA37" i="1"/>
  <c r="LYD37" i="1" s="1"/>
  <c r="LYE37" i="1" s="1"/>
  <c r="LYF37" i="1" s="1"/>
  <c r="LXK37" i="1"/>
  <c r="LXL37" i="1" s="1"/>
  <c r="LWU37" i="1"/>
  <c r="LWV37" i="1" s="1"/>
  <c r="LWE37" i="1"/>
  <c r="LWF37" i="1" s="1"/>
  <c r="LVO37" i="1"/>
  <c r="LVP37" i="1" s="1"/>
  <c r="LUY37" i="1"/>
  <c r="LUZ37" i="1" s="1"/>
  <c r="LUI37" i="1"/>
  <c r="LTS37" i="1"/>
  <c r="LTV37" i="1" s="1"/>
  <c r="LTW37" i="1" s="1"/>
  <c r="LTX37" i="1" s="1"/>
  <c r="LTC37" i="1"/>
  <c r="LTF37" i="1" s="1"/>
  <c r="LTG37" i="1" s="1"/>
  <c r="LTH37" i="1" s="1"/>
  <c r="LSM37" i="1"/>
  <c r="LSP37" i="1" s="1"/>
  <c r="LSQ37" i="1" s="1"/>
  <c r="LSR37" i="1" s="1"/>
  <c r="LRW37" i="1"/>
  <c r="LRX37" i="1" s="1"/>
  <c r="LRG37" i="1"/>
  <c r="LRH37" i="1" s="1"/>
  <c r="LQQ37" i="1"/>
  <c r="LQR37" i="1" s="1"/>
  <c r="LQA37" i="1"/>
  <c r="LPK37" i="1"/>
  <c r="LPL37" i="1" s="1"/>
  <c r="LOU37" i="1"/>
  <c r="LOX37" i="1" s="1"/>
  <c r="LOY37" i="1" s="1"/>
  <c r="LOZ37" i="1" s="1"/>
  <c r="LOE37" i="1"/>
  <c r="LOH37" i="1" s="1"/>
  <c r="LOI37" i="1" s="1"/>
  <c r="LOJ37" i="1" s="1"/>
  <c r="LNO37" i="1"/>
  <c r="LNR37" i="1" s="1"/>
  <c r="LNS37" i="1" s="1"/>
  <c r="LNT37" i="1" s="1"/>
  <c r="LMY37" i="1"/>
  <c r="LMZ37" i="1" s="1"/>
  <c r="LMI37" i="1"/>
  <c r="LLS37" i="1"/>
  <c r="LLV37" i="1" s="1"/>
  <c r="LLW37" i="1" s="1"/>
  <c r="LLX37" i="1" s="1"/>
  <c r="LLC37" i="1"/>
  <c r="LKM37" i="1"/>
  <c r="LKP37" i="1" s="1"/>
  <c r="LKQ37" i="1" s="1"/>
  <c r="LKR37" i="1" s="1"/>
  <c r="LJW37" i="1"/>
  <c r="LJG37" i="1"/>
  <c r="LJJ37" i="1" s="1"/>
  <c r="LJK37" i="1" s="1"/>
  <c r="LJL37" i="1" s="1"/>
  <c r="LIQ37" i="1"/>
  <c r="LIT37" i="1" s="1"/>
  <c r="LIU37" i="1" s="1"/>
  <c r="LIV37" i="1" s="1"/>
  <c r="LIA37" i="1"/>
  <c r="LIB37" i="1" s="1"/>
  <c r="LHK37" i="1"/>
  <c r="LGU37" i="1"/>
  <c r="LGV37" i="1" s="1"/>
  <c r="LGE37" i="1"/>
  <c r="LGH37" i="1" s="1"/>
  <c r="LGI37" i="1" s="1"/>
  <c r="LGJ37" i="1" s="1"/>
  <c r="LFO37" i="1"/>
  <c r="LFP37" i="1" s="1"/>
  <c r="LEY37" i="1"/>
  <c r="LFB37" i="1" s="1"/>
  <c r="LFC37" i="1" s="1"/>
  <c r="LFD37" i="1" s="1"/>
  <c r="LEI37" i="1"/>
  <c r="LEL37" i="1" s="1"/>
  <c r="LEM37" i="1" s="1"/>
  <c r="LEN37" i="1" s="1"/>
  <c r="LDS37" i="1"/>
  <c r="LDC37" i="1"/>
  <c r="LDD37" i="1" s="1"/>
  <c r="LCM37" i="1"/>
  <c r="LCN37" i="1" s="1"/>
  <c r="LBW37" i="1"/>
  <c r="LBG37" i="1"/>
  <c r="LBJ37" i="1" s="1"/>
  <c r="LBK37" i="1" s="1"/>
  <c r="LBL37" i="1" s="1"/>
  <c r="LAQ37" i="1"/>
  <c r="LAR37" i="1" s="1"/>
  <c r="LAA37" i="1"/>
  <c r="LAD37" i="1" s="1"/>
  <c r="LAE37" i="1" s="1"/>
  <c r="LAF37" i="1" s="1"/>
  <c r="KZK37" i="1"/>
  <c r="KYU37" i="1"/>
  <c r="KYX37" i="1" s="1"/>
  <c r="KYY37" i="1" s="1"/>
  <c r="KYZ37" i="1" s="1"/>
  <c r="KYE37" i="1"/>
  <c r="KYF37" i="1" s="1"/>
  <c r="KXO37" i="1"/>
  <c r="KXP37" i="1" s="1"/>
  <c r="KWY37" i="1"/>
  <c r="KWZ37" i="1" s="1"/>
  <c r="KWI37" i="1"/>
  <c r="KWL37" i="1" s="1"/>
  <c r="KWM37" i="1" s="1"/>
  <c r="KWN37" i="1" s="1"/>
  <c r="KVS37" i="1"/>
  <c r="KVV37" i="1" s="1"/>
  <c r="KVW37" i="1" s="1"/>
  <c r="KVX37" i="1" s="1"/>
  <c r="KVC37" i="1"/>
  <c r="KVF37" i="1" s="1"/>
  <c r="KVG37" i="1" s="1"/>
  <c r="KVH37" i="1" s="1"/>
  <c r="KUM37" i="1"/>
  <c r="KUP37" i="1" s="1"/>
  <c r="KUQ37" i="1" s="1"/>
  <c r="KUR37" i="1" s="1"/>
  <c r="KTW37" i="1"/>
  <c r="KTZ37" i="1" s="1"/>
  <c r="KUA37" i="1" s="1"/>
  <c r="KUB37" i="1" s="1"/>
  <c r="KTG37" i="1"/>
  <c r="KTH37" i="1" s="1"/>
  <c r="KSQ37" i="1"/>
  <c r="KSR37" i="1" s="1"/>
  <c r="KSA37" i="1"/>
  <c r="KSD37" i="1" s="1"/>
  <c r="KSE37" i="1" s="1"/>
  <c r="KSF37" i="1" s="1"/>
  <c r="KRK37" i="1"/>
  <c r="KRN37" i="1" s="1"/>
  <c r="KRO37" i="1" s="1"/>
  <c r="KRP37" i="1" s="1"/>
  <c r="KQU37" i="1"/>
  <c r="KQV37" i="1" s="1"/>
  <c r="KQE37" i="1"/>
  <c r="KQH37" i="1" s="1"/>
  <c r="KQI37" i="1" s="1"/>
  <c r="KQJ37" i="1" s="1"/>
  <c r="KPO37" i="1"/>
  <c r="KOY37" i="1"/>
  <c r="KOI37" i="1"/>
  <c r="KOJ37" i="1" s="1"/>
  <c r="KNS37" i="1"/>
  <c r="KNT37" i="1" s="1"/>
  <c r="KNC37" i="1"/>
  <c r="KNF37" i="1" s="1"/>
  <c r="KNG37" i="1" s="1"/>
  <c r="KNH37" i="1" s="1"/>
  <c r="KMM37" i="1"/>
  <c r="KMP37" i="1" s="1"/>
  <c r="KMQ37" i="1" s="1"/>
  <c r="KMR37" i="1" s="1"/>
  <c r="KLW37" i="1"/>
  <c r="KLZ37" i="1" s="1"/>
  <c r="KMA37" i="1" s="1"/>
  <c r="KMB37" i="1" s="1"/>
  <c r="KLG37" i="1"/>
  <c r="KLJ37" i="1" s="1"/>
  <c r="KLK37" i="1" s="1"/>
  <c r="KLL37" i="1" s="1"/>
  <c r="KKQ37" i="1"/>
  <c r="KKA37" i="1"/>
  <c r="KJK37" i="1"/>
  <c r="KJL37" i="1" s="1"/>
  <c r="KIU37" i="1"/>
  <c r="KIV37" i="1" s="1"/>
  <c r="KIE37" i="1"/>
  <c r="KIH37" i="1" s="1"/>
  <c r="KII37" i="1" s="1"/>
  <c r="KIJ37" i="1" s="1"/>
  <c r="KHO37" i="1"/>
  <c r="KHR37" i="1" s="1"/>
  <c r="KHS37" i="1" s="1"/>
  <c r="KHT37" i="1" s="1"/>
  <c r="KGY37" i="1"/>
  <c r="KHB37" i="1" s="1"/>
  <c r="KHC37" i="1" s="1"/>
  <c r="KHD37" i="1" s="1"/>
  <c r="KGI37" i="1"/>
  <c r="KGL37" i="1" s="1"/>
  <c r="KGM37" i="1" s="1"/>
  <c r="KGN37" i="1" s="1"/>
  <c r="KFS37" i="1"/>
  <c r="KFC37" i="1"/>
  <c r="KEM37" i="1"/>
  <c r="KEN37" i="1" s="1"/>
  <c r="KDW37" i="1"/>
  <c r="KDX37" i="1" s="1"/>
  <c r="KDG37" i="1"/>
  <c r="KDJ37" i="1" s="1"/>
  <c r="KDK37" i="1" s="1"/>
  <c r="KDL37" i="1" s="1"/>
  <c r="KCQ37" i="1"/>
  <c r="KCR37" i="1" s="1"/>
  <c r="KCA37" i="1"/>
  <c r="KCD37" i="1" s="1"/>
  <c r="KCE37" i="1" s="1"/>
  <c r="KCF37" i="1" s="1"/>
  <c r="KBK37" i="1"/>
  <c r="KBN37" i="1" s="1"/>
  <c r="KBO37" i="1" s="1"/>
  <c r="KBP37" i="1" s="1"/>
  <c r="KAU37" i="1"/>
  <c r="KAX37" i="1" s="1"/>
  <c r="KAY37" i="1" s="1"/>
  <c r="KAZ37" i="1" s="1"/>
  <c r="KAE37" i="1"/>
  <c r="JZO37" i="1"/>
  <c r="JZP37" i="1" s="1"/>
  <c r="JYY37" i="1"/>
  <c r="JYI37" i="1"/>
  <c r="JYL37" i="1" s="1"/>
  <c r="JYM37" i="1" s="1"/>
  <c r="JYN37" i="1" s="1"/>
  <c r="JXS37" i="1"/>
  <c r="JXT37" i="1" s="1"/>
  <c r="JXC37" i="1"/>
  <c r="JXF37" i="1" s="1"/>
  <c r="JXG37" i="1" s="1"/>
  <c r="JXH37" i="1" s="1"/>
  <c r="JWM37" i="1"/>
  <c r="JWP37" i="1" s="1"/>
  <c r="JWQ37" i="1" s="1"/>
  <c r="JWR37" i="1" s="1"/>
  <c r="JVW37" i="1"/>
  <c r="JVG37" i="1"/>
  <c r="JUQ37" i="1"/>
  <c r="JUR37" i="1" s="1"/>
  <c r="JUA37" i="1"/>
  <c r="JUB37" i="1" s="1"/>
  <c r="JTK37" i="1"/>
  <c r="JTN37" i="1" s="1"/>
  <c r="JTO37" i="1" s="1"/>
  <c r="JTP37" i="1" s="1"/>
  <c r="JSU37" i="1"/>
  <c r="JSX37" i="1" s="1"/>
  <c r="JSY37" i="1" s="1"/>
  <c r="JSZ37" i="1" s="1"/>
  <c r="JSE37" i="1"/>
  <c r="JSH37" i="1" s="1"/>
  <c r="JSI37" i="1" s="1"/>
  <c r="JSJ37" i="1" s="1"/>
  <c r="JRO37" i="1"/>
  <c r="JRR37" i="1" s="1"/>
  <c r="JRS37" i="1" s="1"/>
  <c r="JRT37" i="1" s="1"/>
  <c r="JQY37" i="1"/>
  <c r="JRB37" i="1" s="1"/>
  <c r="JRC37" i="1" s="1"/>
  <c r="JRD37" i="1" s="1"/>
  <c r="JQI37" i="1"/>
  <c r="JPS37" i="1"/>
  <c r="JPT37" i="1" s="1"/>
  <c r="JPC37" i="1"/>
  <c r="JPD37" i="1" s="1"/>
  <c r="JOM37" i="1"/>
  <c r="JOP37" i="1" s="1"/>
  <c r="JOQ37" i="1" s="1"/>
  <c r="JOR37" i="1" s="1"/>
  <c r="JNW37" i="1"/>
  <c r="JNG37" i="1"/>
  <c r="JMQ37" i="1"/>
  <c r="JMT37" i="1" s="1"/>
  <c r="JMU37" i="1" s="1"/>
  <c r="JMV37" i="1" s="1"/>
  <c r="JMA37" i="1"/>
  <c r="JMD37" i="1" s="1"/>
  <c r="JME37" i="1" s="1"/>
  <c r="JMF37" i="1" s="1"/>
  <c r="JLK37" i="1"/>
  <c r="JKU37" i="1"/>
  <c r="JKV37" i="1" s="1"/>
  <c r="JKE37" i="1"/>
  <c r="JKF37" i="1" s="1"/>
  <c r="JJO37" i="1"/>
  <c r="JJR37" i="1" s="1"/>
  <c r="JJS37" i="1" s="1"/>
  <c r="JJT37" i="1" s="1"/>
  <c r="JIY37" i="1"/>
  <c r="JJB37" i="1" s="1"/>
  <c r="JJC37" i="1" s="1"/>
  <c r="JJD37" i="1" s="1"/>
  <c r="JII37" i="1"/>
  <c r="JHS37" i="1"/>
  <c r="JHV37" i="1" s="1"/>
  <c r="JHW37" i="1" s="1"/>
  <c r="JHX37" i="1" s="1"/>
  <c r="JHC37" i="1"/>
  <c r="JHF37" i="1" s="1"/>
  <c r="JHG37" i="1" s="1"/>
  <c r="JHH37" i="1" s="1"/>
  <c r="JGM37" i="1"/>
  <c r="JFW37" i="1"/>
  <c r="JFX37" i="1" s="1"/>
  <c r="JFG37" i="1"/>
  <c r="JFH37" i="1" s="1"/>
  <c r="JEQ37" i="1"/>
  <c r="JET37" i="1" s="1"/>
  <c r="JEU37" i="1" s="1"/>
  <c r="JEV37" i="1" s="1"/>
  <c r="JEA37" i="1"/>
  <c r="JED37" i="1" s="1"/>
  <c r="JEE37" i="1" s="1"/>
  <c r="JEF37" i="1" s="1"/>
  <c r="JDK37" i="1"/>
  <c r="JDN37" i="1" s="1"/>
  <c r="JDO37" i="1" s="1"/>
  <c r="JDP37" i="1" s="1"/>
  <c r="JCU37" i="1"/>
  <c r="JCX37" i="1" s="1"/>
  <c r="JCY37" i="1" s="1"/>
  <c r="JCZ37" i="1" s="1"/>
  <c r="JCE37" i="1"/>
  <c r="JBO37" i="1"/>
  <c r="JAY37" i="1"/>
  <c r="JAZ37" i="1" s="1"/>
  <c r="JAI37" i="1"/>
  <c r="JAJ37" i="1" s="1"/>
  <c r="IZS37" i="1"/>
  <c r="IZV37" i="1" s="1"/>
  <c r="IZW37" i="1" s="1"/>
  <c r="IZX37" i="1" s="1"/>
  <c r="IZC37" i="1"/>
  <c r="IZF37" i="1" s="1"/>
  <c r="IZG37" i="1" s="1"/>
  <c r="IZH37" i="1" s="1"/>
  <c r="IYM37" i="1"/>
  <c r="IYP37" i="1" s="1"/>
  <c r="IYQ37" i="1" s="1"/>
  <c r="IYR37" i="1" s="1"/>
  <c r="IXW37" i="1"/>
  <c r="IXZ37" i="1" s="1"/>
  <c r="IYA37" i="1" s="1"/>
  <c r="IYB37" i="1" s="1"/>
  <c r="IXG37" i="1"/>
  <c r="IWQ37" i="1"/>
  <c r="IWA37" i="1"/>
  <c r="IWB37" i="1" s="1"/>
  <c r="IVK37" i="1"/>
  <c r="IVL37" i="1" s="1"/>
  <c r="IUU37" i="1"/>
  <c r="IUX37" i="1" s="1"/>
  <c r="IUY37" i="1" s="1"/>
  <c r="IUZ37" i="1" s="1"/>
  <c r="IUE37" i="1"/>
  <c r="IUF37" i="1" s="1"/>
  <c r="ITO37" i="1"/>
  <c r="ITR37" i="1" s="1"/>
  <c r="ITS37" i="1" s="1"/>
  <c r="ITT37" i="1" s="1"/>
  <c r="ISY37" i="1"/>
  <c r="ITB37" i="1" s="1"/>
  <c r="ITC37" i="1" s="1"/>
  <c r="ITD37" i="1" s="1"/>
  <c r="ISI37" i="1"/>
  <c r="IRS37" i="1"/>
  <c r="IRC37" i="1"/>
  <c r="IRD37" i="1" s="1"/>
  <c r="IQM37" i="1"/>
  <c r="IQN37" i="1" s="1"/>
  <c r="IPW37" i="1"/>
  <c r="IPZ37" i="1" s="1"/>
  <c r="IQA37" i="1" s="1"/>
  <c r="IQB37" i="1" s="1"/>
  <c r="IPG37" i="1"/>
  <c r="IPJ37" i="1" s="1"/>
  <c r="IPK37" i="1" s="1"/>
  <c r="IPL37" i="1" s="1"/>
  <c r="IOQ37" i="1"/>
  <c r="IOR37" i="1" s="1"/>
  <c r="IOA37" i="1"/>
  <c r="IOD37" i="1" s="1"/>
  <c r="IOE37" i="1" s="1"/>
  <c r="IOF37" i="1" s="1"/>
  <c r="INK37" i="1"/>
  <c r="INN37" i="1" s="1"/>
  <c r="INO37" i="1" s="1"/>
  <c r="INP37" i="1" s="1"/>
  <c r="IMU37" i="1"/>
  <c r="IME37" i="1"/>
  <c r="IMF37" i="1" s="1"/>
  <c r="ILO37" i="1"/>
  <c r="IKY37" i="1"/>
  <c r="ILB37" i="1" s="1"/>
  <c r="ILC37" i="1" s="1"/>
  <c r="ILD37" i="1" s="1"/>
  <c r="IKI37" i="1"/>
  <c r="IKL37" i="1" s="1"/>
  <c r="IKM37" i="1" s="1"/>
  <c r="IKN37" i="1" s="1"/>
  <c r="IJS37" i="1"/>
  <c r="IJV37" i="1" s="1"/>
  <c r="IJW37" i="1" s="1"/>
  <c r="IJX37" i="1" s="1"/>
  <c r="IJC37" i="1"/>
  <c r="IJF37" i="1" s="1"/>
  <c r="IJG37" i="1" s="1"/>
  <c r="IJH37" i="1" s="1"/>
  <c r="IIM37" i="1"/>
  <c r="IHW37" i="1"/>
  <c r="IHG37" i="1"/>
  <c r="IHH37" i="1" s="1"/>
  <c r="IGQ37" i="1"/>
  <c r="IGR37" i="1" s="1"/>
  <c r="IGA37" i="1"/>
  <c r="IGD37" i="1" s="1"/>
  <c r="IGE37" i="1" s="1"/>
  <c r="IGF37" i="1" s="1"/>
  <c r="IFK37" i="1"/>
  <c r="IFN37" i="1" s="1"/>
  <c r="IFO37" i="1" s="1"/>
  <c r="IFP37" i="1" s="1"/>
  <c r="IEU37" i="1"/>
  <c r="IEV37" i="1" s="1"/>
  <c r="IEE37" i="1"/>
  <c r="IEH37" i="1" s="1"/>
  <c r="IEI37" i="1" s="1"/>
  <c r="IEJ37" i="1" s="1"/>
  <c r="IDO37" i="1"/>
  <c r="IDR37" i="1" s="1"/>
  <c r="IDS37" i="1" s="1"/>
  <c r="IDT37" i="1" s="1"/>
  <c r="ICY37" i="1"/>
  <c r="ICI37" i="1"/>
  <c r="ICL37" i="1" s="1"/>
  <c r="ICM37" i="1" s="1"/>
  <c r="ICN37" i="1" s="1"/>
  <c r="IBS37" i="1"/>
  <c r="IBV37" i="1" s="1"/>
  <c r="IBW37" i="1" s="1"/>
  <c r="IBX37" i="1" s="1"/>
  <c r="IBC37" i="1"/>
  <c r="IBF37" i="1" s="1"/>
  <c r="IBG37" i="1" s="1"/>
  <c r="IBH37" i="1" s="1"/>
  <c r="IAM37" i="1"/>
  <c r="IAP37" i="1" s="1"/>
  <c r="IAQ37" i="1" s="1"/>
  <c r="IAR37" i="1" s="1"/>
  <c r="HZW37" i="1"/>
  <c r="HZZ37" i="1" s="1"/>
  <c r="IAA37" i="1" s="1"/>
  <c r="IAB37" i="1" s="1"/>
  <c r="HZG37" i="1"/>
  <c r="HYQ37" i="1"/>
  <c r="HYR37" i="1" s="1"/>
  <c r="HYA37" i="1"/>
  <c r="HYB37" i="1" s="1"/>
  <c r="HXK37" i="1"/>
  <c r="HXN37" i="1" s="1"/>
  <c r="HXO37" i="1" s="1"/>
  <c r="HXP37" i="1" s="1"/>
  <c r="HWU37" i="1"/>
  <c r="HWE37" i="1"/>
  <c r="HVO37" i="1"/>
  <c r="HVR37" i="1" s="1"/>
  <c r="HVS37" i="1" s="1"/>
  <c r="HVT37" i="1" s="1"/>
  <c r="HUY37" i="1"/>
  <c r="HUZ37" i="1" s="1"/>
  <c r="HUI37" i="1"/>
  <c r="HTS37" i="1"/>
  <c r="HTV37" i="1" s="1"/>
  <c r="HTW37" i="1" s="1"/>
  <c r="HTX37" i="1" s="1"/>
  <c r="HTC37" i="1"/>
  <c r="HTF37" i="1" s="1"/>
  <c r="HTG37" i="1" s="1"/>
  <c r="HTH37" i="1" s="1"/>
  <c r="HSM37" i="1"/>
  <c r="HSP37" i="1" s="1"/>
  <c r="HSQ37" i="1" s="1"/>
  <c r="HSR37" i="1" s="1"/>
  <c r="HRW37" i="1"/>
  <c r="HRG37" i="1"/>
  <c r="HRJ37" i="1" s="1"/>
  <c r="HRK37" i="1" s="1"/>
  <c r="HRL37" i="1" s="1"/>
  <c r="HQQ37" i="1"/>
  <c r="HQT37" i="1" s="1"/>
  <c r="HQU37" i="1" s="1"/>
  <c r="HQV37" i="1" s="1"/>
  <c r="HQA37" i="1"/>
  <c r="HQD37" i="1" s="1"/>
  <c r="HQE37" i="1" s="1"/>
  <c r="HQF37" i="1" s="1"/>
  <c r="HPK37" i="1"/>
  <c r="HOU37" i="1"/>
  <c r="HOV37" i="1" s="1"/>
  <c r="HOE37" i="1"/>
  <c r="HOF37" i="1" s="1"/>
  <c r="HNO37" i="1"/>
  <c r="HNR37" i="1" s="1"/>
  <c r="HNS37" i="1" s="1"/>
  <c r="HNT37" i="1" s="1"/>
  <c r="HMY37" i="1"/>
  <c r="HNB37" i="1" s="1"/>
  <c r="HNC37" i="1" s="1"/>
  <c r="HND37" i="1" s="1"/>
  <c r="HMI37" i="1"/>
  <c r="HLS37" i="1"/>
  <c r="HLT37" i="1" s="1"/>
  <c r="HLC37" i="1"/>
  <c r="HLD37" i="1" s="1"/>
  <c r="HKM37" i="1"/>
  <c r="HJW37" i="1"/>
  <c r="HJZ37" i="1" s="1"/>
  <c r="HKA37" i="1" s="1"/>
  <c r="HKB37" i="1" s="1"/>
  <c r="HJG37" i="1"/>
  <c r="HJH37" i="1" s="1"/>
  <c r="HIQ37" i="1"/>
  <c r="HIT37" i="1" s="1"/>
  <c r="HIU37" i="1" s="1"/>
  <c r="HIV37" i="1" s="1"/>
  <c r="HIA37" i="1"/>
  <c r="HID37" i="1" s="1"/>
  <c r="HIE37" i="1" s="1"/>
  <c r="HIF37" i="1" s="1"/>
  <c r="HHK37" i="1"/>
  <c r="HHN37" i="1" s="1"/>
  <c r="HHO37" i="1" s="1"/>
  <c r="HHP37" i="1" s="1"/>
  <c r="HGU37" i="1"/>
  <c r="HGX37" i="1" s="1"/>
  <c r="HGY37" i="1" s="1"/>
  <c r="HGZ37" i="1" s="1"/>
  <c r="HGE37" i="1"/>
  <c r="HGH37" i="1" s="1"/>
  <c r="HGI37" i="1" s="1"/>
  <c r="HGJ37" i="1" s="1"/>
  <c r="HFO37" i="1"/>
  <c r="HEY37" i="1"/>
  <c r="HFB37" i="1" s="1"/>
  <c r="HFC37" i="1" s="1"/>
  <c r="HFD37" i="1" s="1"/>
  <c r="HEI37" i="1"/>
  <c r="HEJ37" i="1" s="1"/>
  <c r="HDS37" i="1"/>
  <c r="HDV37" i="1" s="1"/>
  <c r="HDW37" i="1" s="1"/>
  <c r="HDX37" i="1" s="1"/>
  <c r="HDC37" i="1"/>
  <c r="HDF37" i="1" s="1"/>
  <c r="HDG37" i="1" s="1"/>
  <c r="HDH37" i="1" s="1"/>
  <c r="HCM37" i="1"/>
  <c r="HBW37" i="1"/>
  <c r="HBG37" i="1"/>
  <c r="HAQ37" i="1"/>
  <c r="HAA37" i="1"/>
  <c r="HAD37" i="1" s="1"/>
  <c r="HAE37" i="1" s="1"/>
  <c r="HAF37" i="1" s="1"/>
  <c r="GZK37" i="1"/>
  <c r="GZN37" i="1" s="1"/>
  <c r="GZO37" i="1" s="1"/>
  <c r="GZP37" i="1" s="1"/>
  <c r="GYU37" i="1"/>
  <c r="GYX37" i="1" s="1"/>
  <c r="GYY37" i="1" s="1"/>
  <c r="GYZ37" i="1" s="1"/>
  <c r="GYE37" i="1"/>
  <c r="GYH37" i="1" s="1"/>
  <c r="GYI37" i="1" s="1"/>
  <c r="GYJ37" i="1" s="1"/>
  <c r="GXO37" i="1"/>
  <c r="GXR37" i="1" s="1"/>
  <c r="GXS37" i="1" s="1"/>
  <c r="GXT37" i="1" s="1"/>
  <c r="GWY37" i="1"/>
  <c r="GXB37" i="1" s="1"/>
  <c r="GXC37" i="1" s="1"/>
  <c r="GXD37" i="1" s="1"/>
  <c r="GWI37" i="1"/>
  <c r="GWL37" i="1" s="1"/>
  <c r="GWM37" i="1" s="1"/>
  <c r="GWN37" i="1" s="1"/>
  <c r="GVS37" i="1"/>
  <c r="GVC37" i="1"/>
  <c r="GVF37" i="1" s="1"/>
  <c r="GVG37" i="1" s="1"/>
  <c r="GVH37" i="1" s="1"/>
  <c r="GUM37" i="1"/>
  <c r="GUN37" i="1" s="1"/>
  <c r="GTW37" i="1"/>
  <c r="GTX37" i="1" s="1"/>
  <c r="GTG37" i="1"/>
  <c r="GTJ37" i="1" s="1"/>
  <c r="GTK37" i="1" s="1"/>
  <c r="GTL37" i="1" s="1"/>
  <c r="GSQ37" i="1"/>
  <c r="GST37" i="1" s="1"/>
  <c r="GSU37" i="1" s="1"/>
  <c r="GSV37" i="1" s="1"/>
  <c r="GSA37" i="1"/>
  <c r="GSD37" i="1" s="1"/>
  <c r="GSE37" i="1" s="1"/>
  <c r="GSF37" i="1" s="1"/>
  <c r="GRK37" i="1"/>
  <c r="GQU37" i="1"/>
  <c r="GQV37" i="1" s="1"/>
  <c r="GQE37" i="1"/>
  <c r="GQH37" i="1" s="1"/>
  <c r="GQI37" i="1" s="1"/>
  <c r="GQJ37" i="1" s="1"/>
  <c r="GPO37" i="1"/>
  <c r="GPR37" i="1" s="1"/>
  <c r="GPS37" i="1" s="1"/>
  <c r="GPT37" i="1" s="1"/>
  <c r="GOY37" i="1"/>
  <c r="GOZ37" i="1" s="1"/>
  <c r="GOI37" i="1"/>
  <c r="GNS37" i="1"/>
  <c r="GNV37" i="1" s="1"/>
  <c r="GNW37" i="1" s="1"/>
  <c r="GNX37" i="1" s="1"/>
  <c r="GNC37" i="1"/>
  <c r="GNF37" i="1" s="1"/>
  <c r="GNG37" i="1" s="1"/>
  <c r="GNH37" i="1" s="1"/>
  <c r="GMM37" i="1"/>
  <c r="GMP37" i="1" s="1"/>
  <c r="GMQ37" i="1" s="1"/>
  <c r="GMR37" i="1" s="1"/>
  <c r="GLW37" i="1"/>
  <c r="GLG37" i="1"/>
  <c r="GLH37" i="1" s="1"/>
  <c r="GKQ37" i="1"/>
  <c r="GKR37" i="1" s="1"/>
  <c r="GKA37" i="1"/>
  <c r="GJK37" i="1"/>
  <c r="GIU37" i="1"/>
  <c r="GIX37" i="1" s="1"/>
  <c r="GIY37" i="1" s="1"/>
  <c r="GIZ37" i="1" s="1"/>
  <c r="GIE37" i="1"/>
  <c r="GIF37" i="1" s="1"/>
  <c r="GHO37" i="1"/>
  <c r="GHP37" i="1" s="1"/>
  <c r="GGY37" i="1"/>
  <c r="GGZ37" i="1" s="1"/>
  <c r="GGI37" i="1"/>
  <c r="GGL37" i="1" s="1"/>
  <c r="GGM37" i="1" s="1"/>
  <c r="GGN37" i="1" s="1"/>
  <c r="GFS37" i="1"/>
  <c r="GFV37" i="1" s="1"/>
  <c r="GFW37" i="1" s="1"/>
  <c r="GFX37" i="1" s="1"/>
  <c r="GFC37" i="1"/>
  <c r="GFF37" i="1" s="1"/>
  <c r="GFG37" i="1" s="1"/>
  <c r="GFH37" i="1" s="1"/>
  <c r="GEM37" i="1"/>
  <c r="GEP37" i="1" s="1"/>
  <c r="GEQ37" i="1" s="1"/>
  <c r="GER37" i="1" s="1"/>
  <c r="GDW37" i="1"/>
  <c r="GDG37" i="1"/>
  <c r="GDJ37" i="1" s="1"/>
  <c r="GDK37" i="1" s="1"/>
  <c r="GDL37" i="1" s="1"/>
  <c r="GCQ37" i="1"/>
  <c r="GCT37" i="1" s="1"/>
  <c r="GCU37" i="1" s="1"/>
  <c r="GCV37" i="1" s="1"/>
  <c r="GCA37" i="1"/>
  <c r="GBK37" i="1"/>
  <c r="GBN37" i="1" s="1"/>
  <c r="GBO37" i="1" s="1"/>
  <c r="GBP37" i="1" s="1"/>
  <c r="GAU37" i="1"/>
  <c r="GAV37" i="1" s="1"/>
  <c r="GAE37" i="1"/>
  <c r="GAH37" i="1" s="1"/>
  <c r="GAI37" i="1" s="1"/>
  <c r="GAJ37" i="1" s="1"/>
  <c r="FZO37" i="1"/>
  <c r="FYY37" i="1"/>
  <c r="FYZ37" i="1" s="1"/>
  <c r="FYI37" i="1"/>
  <c r="FYJ37" i="1" s="1"/>
  <c r="FXS37" i="1"/>
  <c r="FXT37" i="1" s="1"/>
  <c r="FXC37" i="1"/>
  <c r="FXD37" i="1" s="1"/>
  <c r="FWM37" i="1"/>
  <c r="FWP37" i="1" s="1"/>
  <c r="FWQ37" i="1" s="1"/>
  <c r="FWR37" i="1" s="1"/>
  <c r="FVW37" i="1"/>
  <c r="FVG37" i="1"/>
  <c r="FVJ37" i="1" s="1"/>
  <c r="FVK37" i="1" s="1"/>
  <c r="FVL37" i="1" s="1"/>
  <c r="FUQ37" i="1"/>
  <c r="FUT37" i="1" s="1"/>
  <c r="FUU37" i="1" s="1"/>
  <c r="FUV37" i="1" s="1"/>
  <c r="FUA37" i="1"/>
  <c r="FUD37" i="1" s="1"/>
  <c r="FUE37" i="1" s="1"/>
  <c r="FUF37" i="1" s="1"/>
  <c r="FTK37" i="1"/>
  <c r="FTN37" i="1" s="1"/>
  <c r="FTO37" i="1" s="1"/>
  <c r="FTP37" i="1" s="1"/>
  <c r="FSU37" i="1"/>
  <c r="FSX37" i="1" s="1"/>
  <c r="FSY37" i="1" s="1"/>
  <c r="FSZ37" i="1" s="1"/>
  <c r="FSE37" i="1"/>
  <c r="FRO37" i="1"/>
  <c r="FRR37" i="1" s="1"/>
  <c r="FRS37" i="1" s="1"/>
  <c r="FRT37" i="1" s="1"/>
  <c r="FQY37" i="1"/>
  <c r="FQI37" i="1"/>
  <c r="FQL37" i="1" s="1"/>
  <c r="FQM37" i="1" s="1"/>
  <c r="FQN37" i="1" s="1"/>
  <c r="FPS37" i="1"/>
  <c r="FPV37" i="1" s="1"/>
  <c r="FPW37" i="1" s="1"/>
  <c r="FPX37" i="1" s="1"/>
  <c r="FPC37" i="1"/>
  <c r="FPF37" i="1" s="1"/>
  <c r="FPG37" i="1" s="1"/>
  <c r="FPH37" i="1" s="1"/>
  <c r="FOM37" i="1"/>
  <c r="FON37" i="1" s="1"/>
  <c r="FNW37" i="1"/>
  <c r="FNG37" i="1"/>
  <c r="FNH37" i="1" s="1"/>
  <c r="FMQ37" i="1"/>
  <c r="FMT37" i="1" s="1"/>
  <c r="FMU37" i="1" s="1"/>
  <c r="FMV37" i="1" s="1"/>
  <c r="FMA37" i="1"/>
  <c r="FMB37" i="1" s="1"/>
  <c r="FLK37" i="1"/>
  <c r="FLL37" i="1" s="1"/>
  <c r="FKU37" i="1"/>
  <c r="FKX37" i="1" s="1"/>
  <c r="FKY37" i="1" s="1"/>
  <c r="FKZ37" i="1" s="1"/>
  <c r="FKE37" i="1"/>
  <c r="FKH37" i="1" s="1"/>
  <c r="FKI37" i="1" s="1"/>
  <c r="FKJ37" i="1" s="1"/>
  <c r="FJO37" i="1"/>
  <c r="FJR37" i="1" s="1"/>
  <c r="FJS37" i="1" s="1"/>
  <c r="FJT37" i="1" s="1"/>
  <c r="FIY37" i="1"/>
  <c r="FJB37" i="1" s="1"/>
  <c r="FJC37" i="1" s="1"/>
  <c r="FJD37" i="1" s="1"/>
  <c r="FII37" i="1"/>
  <c r="FHS37" i="1"/>
  <c r="FHV37" i="1" s="1"/>
  <c r="FHW37" i="1" s="1"/>
  <c r="FHX37" i="1" s="1"/>
  <c r="FHC37" i="1"/>
  <c r="FHD37" i="1" s="1"/>
  <c r="FGM37" i="1"/>
  <c r="FGP37" i="1" s="1"/>
  <c r="FGQ37" i="1" s="1"/>
  <c r="FGR37" i="1" s="1"/>
  <c r="FFW37" i="1"/>
  <c r="FFZ37" i="1" s="1"/>
  <c r="FGA37" i="1" s="1"/>
  <c r="FGB37" i="1" s="1"/>
  <c r="FFG37" i="1"/>
  <c r="FFJ37" i="1" s="1"/>
  <c r="FFK37" i="1" s="1"/>
  <c r="FFL37" i="1" s="1"/>
  <c r="FEQ37" i="1"/>
  <c r="FET37" i="1" s="1"/>
  <c r="FEU37" i="1" s="1"/>
  <c r="FEV37" i="1" s="1"/>
  <c r="FEA37" i="1"/>
  <c r="FEB37" i="1" s="1"/>
  <c r="FDK37" i="1"/>
  <c r="FDL37" i="1" s="1"/>
  <c r="FCU37" i="1"/>
  <c r="FCE37" i="1"/>
  <c r="FCH37" i="1" s="1"/>
  <c r="FCI37" i="1" s="1"/>
  <c r="FCJ37" i="1" s="1"/>
  <c r="FBO37" i="1"/>
  <c r="FBR37" i="1" s="1"/>
  <c r="FBS37" i="1" s="1"/>
  <c r="FBT37" i="1" s="1"/>
  <c r="FAY37" i="1"/>
  <c r="FAI37" i="1"/>
  <c r="FAL37" i="1" s="1"/>
  <c r="FAM37" i="1" s="1"/>
  <c r="FAN37" i="1" s="1"/>
  <c r="EZS37" i="1"/>
  <c r="EZV37" i="1" s="1"/>
  <c r="EZW37" i="1" s="1"/>
  <c r="EZX37" i="1" s="1"/>
  <c r="EZC37" i="1"/>
  <c r="EZF37" i="1" s="1"/>
  <c r="EZG37" i="1" s="1"/>
  <c r="EZH37" i="1" s="1"/>
  <c r="EYM37" i="1"/>
  <c r="EXW37" i="1"/>
  <c r="EXZ37" i="1" s="1"/>
  <c r="EYA37" i="1" s="1"/>
  <c r="EYB37" i="1" s="1"/>
  <c r="EXG37" i="1"/>
  <c r="EXH37" i="1" s="1"/>
  <c r="EWQ37" i="1"/>
  <c r="EWT37" i="1" s="1"/>
  <c r="EWU37" i="1" s="1"/>
  <c r="EWV37" i="1" s="1"/>
  <c r="EWA37" i="1"/>
  <c r="EWD37" i="1" s="1"/>
  <c r="EWE37" i="1" s="1"/>
  <c r="EWF37" i="1" s="1"/>
  <c r="EVK37" i="1"/>
  <c r="EVN37" i="1" s="1"/>
  <c r="EVO37" i="1" s="1"/>
  <c r="EVP37" i="1" s="1"/>
  <c r="EUU37" i="1"/>
  <c r="EUX37" i="1" s="1"/>
  <c r="EUY37" i="1" s="1"/>
  <c r="EUZ37" i="1" s="1"/>
  <c r="EUE37" i="1"/>
  <c r="EUF37" i="1" s="1"/>
  <c r="ETO37" i="1"/>
  <c r="ETP37" i="1" s="1"/>
  <c r="ESY37" i="1"/>
  <c r="ESI37" i="1"/>
  <c r="ESL37" i="1" s="1"/>
  <c r="ESM37" i="1" s="1"/>
  <c r="ESN37" i="1" s="1"/>
  <c r="ERS37" i="1"/>
  <c r="ERT37" i="1" s="1"/>
  <c r="ERC37" i="1"/>
  <c r="ERF37" i="1" s="1"/>
  <c r="ERG37" i="1" s="1"/>
  <c r="ERH37" i="1" s="1"/>
  <c r="EQM37" i="1"/>
  <c r="EQP37" i="1" s="1"/>
  <c r="EQQ37" i="1" s="1"/>
  <c r="EQR37" i="1" s="1"/>
  <c r="EPW37" i="1"/>
  <c r="EPZ37" i="1" s="1"/>
  <c r="EQA37" i="1" s="1"/>
  <c r="EQB37" i="1" s="1"/>
  <c r="EPG37" i="1"/>
  <c r="EPJ37" i="1" s="1"/>
  <c r="EPK37" i="1" s="1"/>
  <c r="EPL37" i="1" s="1"/>
  <c r="EOQ37" i="1"/>
  <c r="EOA37" i="1"/>
  <c r="EOB37" i="1" s="1"/>
  <c r="ENK37" i="1"/>
  <c r="EMU37" i="1"/>
  <c r="EMX37" i="1" s="1"/>
  <c r="EMY37" i="1" s="1"/>
  <c r="EMZ37" i="1" s="1"/>
  <c r="EME37" i="1"/>
  <c r="EMH37" i="1" s="1"/>
  <c r="EMI37" i="1" s="1"/>
  <c r="EMJ37" i="1" s="1"/>
  <c r="ELO37" i="1"/>
  <c r="EKY37" i="1"/>
  <c r="EKZ37" i="1" s="1"/>
  <c r="EKI37" i="1"/>
  <c r="EKJ37" i="1" s="1"/>
  <c r="EJS37" i="1"/>
  <c r="EJT37" i="1" s="1"/>
  <c r="EJC37" i="1"/>
  <c r="EIM37" i="1"/>
  <c r="EIN37" i="1" s="1"/>
  <c r="EHW37" i="1"/>
  <c r="EHZ37" i="1" s="1"/>
  <c r="EIA37" i="1" s="1"/>
  <c r="EIB37" i="1" s="1"/>
  <c r="EHG37" i="1"/>
  <c r="EGQ37" i="1"/>
  <c r="EGT37" i="1" s="1"/>
  <c r="EGU37" i="1" s="1"/>
  <c r="EGV37" i="1" s="1"/>
  <c r="EGA37" i="1"/>
  <c r="EGD37" i="1" s="1"/>
  <c r="EGE37" i="1" s="1"/>
  <c r="EGF37" i="1" s="1"/>
  <c r="EFK37" i="1"/>
  <c r="EFN37" i="1" s="1"/>
  <c r="EFO37" i="1" s="1"/>
  <c r="EFP37" i="1" s="1"/>
  <c r="EEU37" i="1"/>
  <c r="EEE37" i="1"/>
  <c r="EEH37" i="1" s="1"/>
  <c r="EEI37" i="1" s="1"/>
  <c r="EEJ37" i="1" s="1"/>
  <c r="EDO37" i="1"/>
  <c r="ECY37" i="1"/>
  <c r="EDB37" i="1" s="1"/>
  <c r="EDC37" i="1" s="1"/>
  <c r="EDD37" i="1" s="1"/>
  <c r="ECI37" i="1"/>
  <c r="ECL37" i="1" s="1"/>
  <c r="ECM37" i="1" s="1"/>
  <c r="ECN37" i="1" s="1"/>
  <c r="EBS37" i="1"/>
  <c r="EBT37" i="1" s="1"/>
  <c r="EBC37" i="1"/>
  <c r="EBD37" i="1" s="1"/>
  <c r="EAM37" i="1"/>
  <c r="EAN37" i="1" s="1"/>
  <c r="DZW37" i="1"/>
  <c r="DZX37" i="1" s="1"/>
  <c r="DZG37" i="1"/>
  <c r="DYQ37" i="1"/>
  <c r="DYT37" i="1" s="1"/>
  <c r="DYU37" i="1" s="1"/>
  <c r="DYV37" i="1" s="1"/>
  <c r="DYA37" i="1"/>
  <c r="DYD37" i="1" s="1"/>
  <c r="DYE37" i="1" s="1"/>
  <c r="DYF37" i="1" s="1"/>
  <c r="DXK37" i="1"/>
  <c r="DXN37" i="1" s="1"/>
  <c r="DXO37" i="1" s="1"/>
  <c r="DXP37" i="1" s="1"/>
  <c r="DWU37" i="1"/>
  <c r="DWE37" i="1"/>
  <c r="DWF37" i="1" s="1"/>
  <c r="DVO37" i="1"/>
  <c r="DVR37" i="1" s="1"/>
  <c r="DVS37" i="1" s="1"/>
  <c r="DVT37" i="1" s="1"/>
  <c r="DUY37" i="1"/>
  <c r="DUI37" i="1"/>
  <c r="DUJ37" i="1" s="1"/>
  <c r="DTS37" i="1"/>
  <c r="DTT37" i="1" s="1"/>
  <c r="DTC37" i="1"/>
  <c r="DTF37" i="1" s="1"/>
  <c r="DTG37" i="1" s="1"/>
  <c r="DTH37" i="1" s="1"/>
  <c r="DSM37" i="1"/>
  <c r="DSP37" i="1" s="1"/>
  <c r="DSQ37" i="1" s="1"/>
  <c r="DSR37" i="1" s="1"/>
  <c r="DRW37" i="1"/>
  <c r="DRZ37" i="1" s="1"/>
  <c r="DSA37" i="1" s="1"/>
  <c r="DSB37" i="1" s="1"/>
  <c r="DRG37" i="1"/>
  <c r="DRJ37" i="1" s="1"/>
  <c r="DRK37" i="1" s="1"/>
  <c r="DRL37" i="1" s="1"/>
  <c r="DQQ37" i="1"/>
  <c r="DQA37" i="1"/>
  <c r="DQB37" i="1" s="1"/>
  <c r="DPK37" i="1"/>
  <c r="DOU37" i="1"/>
  <c r="DOX37" i="1" s="1"/>
  <c r="DOY37" i="1" s="1"/>
  <c r="DOZ37" i="1" s="1"/>
  <c r="DOE37" i="1"/>
  <c r="DOH37" i="1" s="1"/>
  <c r="DOI37" i="1" s="1"/>
  <c r="DOJ37" i="1" s="1"/>
  <c r="DNO37" i="1"/>
  <c r="DMY37" i="1"/>
  <c r="DNB37" i="1" s="1"/>
  <c r="DNC37" i="1" s="1"/>
  <c r="DND37" i="1" s="1"/>
  <c r="DMI37" i="1"/>
  <c r="DMJ37" i="1" s="1"/>
  <c r="DLS37" i="1"/>
  <c r="DLV37" i="1" s="1"/>
  <c r="DLW37" i="1" s="1"/>
  <c r="DLX37" i="1" s="1"/>
  <c r="DLC37" i="1"/>
  <c r="DKM37" i="1"/>
  <c r="DKP37" i="1" s="1"/>
  <c r="DKQ37" i="1" s="1"/>
  <c r="DKR37" i="1" s="1"/>
  <c r="DJW37" i="1"/>
  <c r="DJG37" i="1"/>
  <c r="DJH37" i="1" s="1"/>
  <c r="DIQ37" i="1"/>
  <c r="DIT37" i="1" s="1"/>
  <c r="DIU37" i="1" s="1"/>
  <c r="DIV37" i="1" s="1"/>
  <c r="DIA37" i="1"/>
  <c r="DIB37" i="1" s="1"/>
  <c r="DHK37" i="1"/>
  <c r="DHN37" i="1" s="1"/>
  <c r="DHO37" i="1" s="1"/>
  <c r="DHP37" i="1" s="1"/>
  <c r="DGU37" i="1"/>
  <c r="DGE37" i="1"/>
  <c r="DGF37" i="1" s="1"/>
  <c r="DFO37" i="1"/>
  <c r="DEY37" i="1"/>
  <c r="DFB37" i="1" s="1"/>
  <c r="DFC37" i="1" s="1"/>
  <c r="DFD37" i="1" s="1"/>
  <c r="DEI37" i="1"/>
  <c r="DEL37" i="1" s="1"/>
  <c r="DEM37" i="1" s="1"/>
  <c r="DEN37" i="1" s="1"/>
  <c r="DDS37" i="1"/>
  <c r="DDC37" i="1"/>
  <c r="DDF37" i="1" s="1"/>
  <c r="DDG37" i="1" s="1"/>
  <c r="DDH37" i="1" s="1"/>
  <c r="DCM37" i="1"/>
  <c r="DCN37" i="1" s="1"/>
  <c r="DBW37" i="1"/>
  <c r="DBZ37" i="1" s="1"/>
  <c r="DCA37" i="1" s="1"/>
  <c r="DCB37" i="1" s="1"/>
  <c r="DBG37" i="1"/>
  <c r="DAQ37" i="1"/>
  <c r="DAR37" i="1" s="1"/>
  <c r="DAA37" i="1"/>
  <c r="DAB37" i="1" s="1"/>
  <c r="CZK37" i="1"/>
  <c r="CYU37" i="1"/>
  <c r="CYX37" i="1" s="1"/>
  <c r="CYY37" i="1" s="1"/>
  <c r="CYZ37" i="1" s="1"/>
  <c r="CYE37" i="1"/>
  <c r="CYH37" i="1" s="1"/>
  <c r="CYI37" i="1" s="1"/>
  <c r="CYJ37" i="1" s="1"/>
  <c r="CXO37" i="1"/>
  <c r="CXR37" i="1" s="1"/>
  <c r="CXS37" i="1" s="1"/>
  <c r="CXT37" i="1" s="1"/>
  <c r="CWY37" i="1"/>
  <c r="CWZ37" i="1" s="1"/>
  <c r="CWI37" i="1"/>
  <c r="CWJ37" i="1" s="1"/>
  <c r="CVS37" i="1"/>
  <c r="CVC37" i="1"/>
  <c r="CVF37" i="1" s="1"/>
  <c r="CVG37" i="1" s="1"/>
  <c r="CVH37" i="1" s="1"/>
  <c r="CUM37" i="1"/>
  <c r="CUP37" i="1" s="1"/>
  <c r="CUQ37" i="1" s="1"/>
  <c r="CUR37" i="1" s="1"/>
  <c r="CTW37" i="1"/>
  <c r="CTG37" i="1"/>
  <c r="CTJ37" i="1" s="1"/>
  <c r="CTK37" i="1" s="1"/>
  <c r="CTL37" i="1" s="1"/>
  <c r="CSQ37" i="1"/>
  <c r="CSR37" i="1" s="1"/>
  <c r="CSA37" i="1"/>
  <c r="CSD37" i="1" s="1"/>
  <c r="CSE37" i="1" s="1"/>
  <c r="CSF37" i="1" s="1"/>
  <c r="CRK37" i="1"/>
  <c r="CQU37" i="1"/>
  <c r="CQX37" i="1" s="1"/>
  <c r="CQY37" i="1" s="1"/>
  <c r="CQZ37" i="1" s="1"/>
  <c r="CQE37" i="1"/>
  <c r="CPO37" i="1"/>
  <c r="CPR37" i="1" s="1"/>
  <c r="CPS37" i="1" s="1"/>
  <c r="CPT37" i="1" s="1"/>
  <c r="COY37" i="1"/>
  <c r="CPB37" i="1" s="1"/>
  <c r="CPC37" i="1" s="1"/>
  <c r="CPD37" i="1" s="1"/>
  <c r="COI37" i="1"/>
  <c r="COL37" i="1" s="1"/>
  <c r="COM37" i="1" s="1"/>
  <c r="CON37" i="1" s="1"/>
  <c r="CNS37" i="1"/>
  <c r="CNV37" i="1" s="1"/>
  <c r="CNW37" i="1" s="1"/>
  <c r="CNX37" i="1" s="1"/>
  <c r="CNC37" i="1"/>
  <c r="CND37" i="1" s="1"/>
  <c r="CMM37" i="1"/>
  <c r="CLW37" i="1"/>
  <c r="CLG37" i="1"/>
  <c r="CLH37" i="1" s="1"/>
  <c r="CKQ37" i="1"/>
  <c r="CKR37" i="1" s="1"/>
  <c r="CKA37" i="1"/>
  <c r="CKD37" i="1" s="1"/>
  <c r="CKE37" i="1" s="1"/>
  <c r="CKF37" i="1" s="1"/>
  <c r="CJK37" i="1"/>
  <c r="CJN37" i="1" s="1"/>
  <c r="CJO37" i="1" s="1"/>
  <c r="CJP37" i="1" s="1"/>
  <c r="CIU37" i="1"/>
  <c r="CIV37" i="1" s="1"/>
  <c r="CIE37" i="1"/>
  <c r="CIH37" i="1" s="1"/>
  <c r="CII37" i="1" s="1"/>
  <c r="CIJ37" i="1" s="1"/>
  <c r="CHO37" i="1"/>
  <c r="CGY37" i="1"/>
  <c r="CHB37" i="1" s="1"/>
  <c r="CHC37" i="1" s="1"/>
  <c r="CHD37" i="1" s="1"/>
  <c r="CGI37" i="1"/>
  <c r="CFS37" i="1"/>
  <c r="CFV37" i="1" s="1"/>
  <c r="CFW37" i="1" s="1"/>
  <c r="CFX37" i="1" s="1"/>
  <c r="CFC37" i="1"/>
  <c r="CEM37" i="1"/>
  <c r="CEN37" i="1" s="1"/>
  <c r="CDW37" i="1"/>
  <c r="CDZ37" i="1" s="1"/>
  <c r="CEA37" i="1" s="1"/>
  <c r="CEB37" i="1" s="1"/>
  <c r="CDG37" i="1"/>
  <c r="CCQ37" i="1"/>
  <c r="CCR37" i="1" s="1"/>
  <c r="CCA37" i="1"/>
  <c r="CBK37" i="1"/>
  <c r="CBN37" i="1" s="1"/>
  <c r="CBO37" i="1" s="1"/>
  <c r="CBP37" i="1" s="1"/>
  <c r="CAU37" i="1"/>
  <c r="CAX37" i="1" s="1"/>
  <c r="CAY37" i="1" s="1"/>
  <c r="CAZ37" i="1" s="1"/>
  <c r="CAE37" i="1"/>
  <c r="BZO37" i="1"/>
  <c r="BZR37" i="1" s="1"/>
  <c r="BZS37" i="1" s="1"/>
  <c r="BZT37" i="1" s="1"/>
  <c r="BYY37" i="1"/>
  <c r="BYZ37" i="1" s="1"/>
  <c r="BYI37" i="1"/>
  <c r="BYL37" i="1" s="1"/>
  <c r="BYM37" i="1" s="1"/>
  <c r="BYN37" i="1" s="1"/>
  <c r="BXS37" i="1"/>
  <c r="BXC37" i="1"/>
  <c r="BXF37" i="1" s="1"/>
  <c r="BXG37" i="1" s="1"/>
  <c r="BXH37" i="1" s="1"/>
  <c r="BWM37" i="1"/>
  <c r="BWN37" i="1" s="1"/>
  <c r="BVW37" i="1"/>
  <c r="BVZ37" i="1" s="1"/>
  <c r="BWA37" i="1" s="1"/>
  <c r="BWB37" i="1" s="1"/>
  <c r="BVG37" i="1"/>
  <c r="BUQ37" i="1"/>
  <c r="BUT37" i="1" s="1"/>
  <c r="BUU37" i="1" s="1"/>
  <c r="BUV37" i="1" s="1"/>
  <c r="BUA37" i="1"/>
  <c r="BUD37" i="1" s="1"/>
  <c r="BUE37" i="1" s="1"/>
  <c r="BUF37" i="1" s="1"/>
  <c r="BTK37" i="1"/>
  <c r="BTL37" i="1" s="1"/>
  <c r="BSU37" i="1"/>
  <c r="BSV37" i="1" s="1"/>
  <c r="BSE37" i="1"/>
  <c r="BRO37" i="1"/>
  <c r="BRR37" i="1" s="1"/>
  <c r="BRS37" i="1" s="1"/>
  <c r="BRT37" i="1" s="1"/>
  <c r="BQY37" i="1"/>
  <c r="BQZ37" i="1" s="1"/>
  <c r="BQI37" i="1"/>
  <c r="BQL37" i="1" s="1"/>
  <c r="BQM37" i="1" s="1"/>
  <c r="BQN37" i="1" s="1"/>
  <c r="BPS37" i="1"/>
  <c r="BPV37" i="1" s="1"/>
  <c r="BPW37" i="1" s="1"/>
  <c r="BPX37" i="1" s="1"/>
  <c r="BPC37" i="1"/>
  <c r="BPD37" i="1" s="1"/>
  <c r="BOM37" i="1"/>
  <c r="BOP37" i="1" s="1"/>
  <c r="BOQ37" i="1" s="1"/>
  <c r="BOR37" i="1" s="1"/>
  <c r="BNW37" i="1"/>
  <c r="BNG37" i="1"/>
  <c r="BNJ37" i="1" s="1"/>
  <c r="BNK37" i="1" s="1"/>
  <c r="BNL37" i="1" s="1"/>
  <c r="BMQ37" i="1"/>
  <c r="BMR37" i="1" s="1"/>
  <c r="BMA37" i="1"/>
  <c r="BMD37" i="1" s="1"/>
  <c r="BME37" i="1" s="1"/>
  <c r="BMF37" i="1" s="1"/>
  <c r="BLK37" i="1"/>
  <c r="BKU37" i="1"/>
  <c r="BKV37" i="1" s="1"/>
  <c r="BKE37" i="1"/>
  <c r="BKH37" i="1" s="1"/>
  <c r="BKI37" i="1" s="1"/>
  <c r="BKJ37" i="1" s="1"/>
  <c r="BJO37" i="1"/>
  <c r="BJP37" i="1" s="1"/>
  <c r="BIY37" i="1"/>
  <c r="BIZ37" i="1" s="1"/>
  <c r="BII37" i="1"/>
  <c r="BHS37" i="1"/>
  <c r="BHV37" i="1" s="1"/>
  <c r="BHW37" i="1" s="1"/>
  <c r="BHX37" i="1" s="1"/>
  <c r="BHC37" i="1"/>
  <c r="BHF37" i="1" s="1"/>
  <c r="BHG37" i="1" s="1"/>
  <c r="BHH37" i="1" s="1"/>
  <c r="BGM37" i="1"/>
  <c r="BGP37" i="1" s="1"/>
  <c r="BGQ37" i="1" s="1"/>
  <c r="BGR37" i="1" s="1"/>
  <c r="BFW37" i="1"/>
  <c r="BFZ37" i="1" s="1"/>
  <c r="BGA37" i="1" s="1"/>
  <c r="BGB37" i="1" s="1"/>
  <c r="BFG37" i="1"/>
  <c r="BFH37" i="1" s="1"/>
  <c r="BEQ37" i="1"/>
  <c r="BET37" i="1" s="1"/>
  <c r="BEU37" i="1" s="1"/>
  <c r="BEV37" i="1" s="1"/>
  <c r="BEA37" i="1"/>
  <c r="BDK37" i="1"/>
  <c r="BDN37" i="1" s="1"/>
  <c r="BDO37" i="1" s="1"/>
  <c r="BDP37" i="1" s="1"/>
  <c r="BCU37" i="1"/>
  <c r="BCV37" i="1" s="1"/>
  <c r="BCE37" i="1"/>
  <c r="BCF37" i="1" s="1"/>
  <c r="BBO37" i="1"/>
  <c r="BAY37" i="1"/>
  <c r="BBB37" i="1" s="1"/>
  <c r="BBC37" i="1" s="1"/>
  <c r="BBD37" i="1" s="1"/>
  <c r="BAI37" i="1"/>
  <c r="BAL37" i="1" s="1"/>
  <c r="BAM37" i="1" s="1"/>
  <c r="BAN37" i="1" s="1"/>
  <c r="AZS37" i="1"/>
  <c r="AZT37" i="1" s="1"/>
  <c r="AZC37" i="1"/>
  <c r="AZD37" i="1" s="1"/>
  <c r="AYM37" i="1"/>
  <c r="AXW37" i="1"/>
  <c r="AXX37" i="1" s="1"/>
  <c r="AXG37" i="1"/>
  <c r="AXJ37" i="1" s="1"/>
  <c r="AXK37" i="1" s="1"/>
  <c r="AXL37" i="1" s="1"/>
  <c r="AWQ37" i="1"/>
  <c r="AWT37" i="1" s="1"/>
  <c r="AWU37" i="1" s="1"/>
  <c r="AWV37" i="1" s="1"/>
  <c r="AWA37" i="1"/>
  <c r="AWD37" i="1" s="1"/>
  <c r="AWE37" i="1" s="1"/>
  <c r="AWF37" i="1" s="1"/>
  <c r="AVK37" i="1"/>
  <c r="AVL37" i="1" s="1"/>
  <c r="AUU37" i="1"/>
  <c r="AUX37" i="1" s="1"/>
  <c r="AUY37" i="1" s="1"/>
  <c r="AUZ37" i="1" s="1"/>
  <c r="AUE37" i="1"/>
  <c r="ATO37" i="1"/>
  <c r="ATR37" i="1" s="1"/>
  <c r="ATS37" i="1" s="1"/>
  <c r="ATT37" i="1" s="1"/>
  <c r="ASY37" i="1"/>
  <c r="ASZ37" i="1" s="1"/>
  <c r="ASI37" i="1"/>
  <c r="ASL37" i="1" s="1"/>
  <c r="ASM37" i="1" s="1"/>
  <c r="ASN37" i="1" s="1"/>
  <c r="ARS37" i="1"/>
  <c r="ARC37" i="1"/>
  <c r="ARF37" i="1" s="1"/>
  <c r="ARG37" i="1" s="1"/>
  <c r="ARH37" i="1" s="1"/>
  <c r="AQM37" i="1"/>
  <c r="AQP37" i="1" s="1"/>
  <c r="AQQ37" i="1" s="1"/>
  <c r="AQR37" i="1" s="1"/>
  <c r="APW37" i="1"/>
  <c r="APG37" i="1"/>
  <c r="APH37" i="1" s="1"/>
  <c r="AOQ37" i="1"/>
  <c r="AOA37" i="1"/>
  <c r="AOD37" i="1" s="1"/>
  <c r="AOE37" i="1" s="1"/>
  <c r="AOF37" i="1" s="1"/>
  <c r="ANK37" i="1"/>
  <c r="ANN37" i="1" s="1"/>
  <c r="ANO37" i="1" s="1"/>
  <c r="ANP37" i="1" s="1"/>
  <c r="AMU37" i="1"/>
  <c r="AME37" i="1"/>
  <c r="AMH37" i="1" s="1"/>
  <c r="AMI37" i="1" s="1"/>
  <c r="AMJ37" i="1" s="1"/>
  <c r="ALO37" i="1"/>
  <c r="ALP37" i="1" s="1"/>
  <c r="AKY37" i="1"/>
  <c r="ALB37" i="1" s="1"/>
  <c r="ALC37" i="1" s="1"/>
  <c r="ALD37" i="1" s="1"/>
  <c r="AKI37" i="1"/>
  <c r="AJS37" i="1"/>
  <c r="AJV37" i="1" s="1"/>
  <c r="AJW37" i="1" s="1"/>
  <c r="AJX37" i="1" s="1"/>
  <c r="AJC37" i="1"/>
  <c r="AJD37" i="1" s="1"/>
  <c r="AIM37" i="1"/>
  <c r="AIP37" i="1" s="1"/>
  <c r="AIQ37" i="1" s="1"/>
  <c r="AIR37" i="1" s="1"/>
  <c r="AHW37" i="1"/>
  <c r="AHG37" i="1"/>
  <c r="AHJ37" i="1" s="1"/>
  <c r="AHK37" i="1" s="1"/>
  <c r="AHL37" i="1" s="1"/>
  <c r="AGQ37" i="1"/>
  <c r="AGA37" i="1"/>
  <c r="AGB37" i="1" s="1"/>
  <c r="AFK37" i="1"/>
  <c r="AFL37" i="1" s="1"/>
  <c r="AEU37" i="1"/>
  <c r="AEE37" i="1"/>
  <c r="AEF37" i="1" s="1"/>
  <c r="ADO37" i="1"/>
  <c r="ADP37" i="1" s="1"/>
  <c r="ACY37" i="1"/>
  <c r="ADB37" i="1" s="1"/>
  <c r="ADC37" i="1" s="1"/>
  <c r="ADD37" i="1" s="1"/>
  <c r="ACI37" i="1"/>
  <c r="ACL37" i="1" s="1"/>
  <c r="ACM37" i="1" s="1"/>
  <c r="ACN37" i="1" s="1"/>
  <c r="ABS37" i="1"/>
  <c r="ABT37" i="1" s="1"/>
  <c r="ABC37" i="1"/>
  <c r="ABF37" i="1" s="1"/>
  <c r="ABG37" i="1" s="1"/>
  <c r="ABH37" i="1" s="1"/>
  <c r="AAM37" i="1"/>
  <c r="ZW37" i="1"/>
  <c r="ZX37" i="1" s="1"/>
  <c r="ZG37" i="1"/>
  <c r="ZH37" i="1" s="1"/>
  <c r="YQ37" i="1"/>
  <c r="YR37" i="1" s="1"/>
  <c r="YA37" i="1"/>
  <c r="YD37" i="1" s="1"/>
  <c r="YE37" i="1" s="1"/>
  <c r="YF37" i="1" s="1"/>
  <c r="XK37" i="1"/>
  <c r="XN37" i="1" s="1"/>
  <c r="XO37" i="1" s="1"/>
  <c r="XP37" i="1" s="1"/>
  <c r="WU37" i="1"/>
  <c r="WX37" i="1" s="1"/>
  <c r="WY37" i="1" s="1"/>
  <c r="WZ37" i="1" s="1"/>
  <c r="WE37" i="1"/>
  <c r="WF37" i="1" s="1"/>
  <c r="VO37" i="1"/>
  <c r="VP37" i="1" s="1"/>
  <c r="UY37" i="1"/>
  <c r="UI37" i="1"/>
  <c r="UL37" i="1" s="1"/>
  <c r="UM37" i="1" s="1"/>
  <c r="UN37" i="1" s="1"/>
  <c r="TS37" i="1"/>
  <c r="TV37" i="1" s="1"/>
  <c r="TW37" i="1" s="1"/>
  <c r="TX37" i="1" s="1"/>
  <c r="TC37" i="1"/>
  <c r="TF37" i="1" s="1"/>
  <c r="TG37" i="1" s="1"/>
  <c r="TH37" i="1" s="1"/>
  <c r="SM37" i="1"/>
  <c r="SP37" i="1" s="1"/>
  <c r="SQ37" i="1" s="1"/>
  <c r="SR37" i="1" s="1"/>
  <c r="RW37" i="1"/>
  <c r="RX37" i="1" s="1"/>
  <c r="RG37" i="1"/>
  <c r="RJ37" i="1" s="1"/>
  <c r="RK37" i="1" s="1"/>
  <c r="RL37" i="1" s="1"/>
  <c r="QQ37" i="1"/>
  <c r="QA37" i="1"/>
  <c r="QD37" i="1" s="1"/>
  <c r="QE37" i="1" s="1"/>
  <c r="QF37" i="1" s="1"/>
  <c r="PK37" i="1"/>
  <c r="PL37" i="1" s="1"/>
  <c r="OU37" i="1"/>
  <c r="OX37" i="1" s="1"/>
  <c r="OY37" i="1" s="1"/>
  <c r="OZ37" i="1" s="1"/>
  <c r="OE37" i="1"/>
  <c r="OH37" i="1" s="1"/>
  <c r="OI37" i="1" s="1"/>
  <c r="OJ37" i="1" s="1"/>
  <c r="NO37" i="1"/>
  <c r="NR37" i="1" s="1"/>
  <c r="NS37" i="1" s="1"/>
  <c r="NT37" i="1" s="1"/>
  <c r="MY37" i="1"/>
  <c r="NB37" i="1" s="1"/>
  <c r="NC37" i="1" s="1"/>
  <c r="ND37" i="1" s="1"/>
  <c r="MI37" i="1"/>
  <c r="MJ37" i="1" s="1"/>
  <c r="LS37" i="1"/>
  <c r="LT37" i="1" s="1"/>
  <c r="LC37" i="1"/>
  <c r="KM37" i="1"/>
  <c r="KP37" i="1" s="1"/>
  <c r="KQ37" i="1" s="1"/>
  <c r="KR37" i="1" s="1"/>
  <c r="JW37" i="1"/>
  <c r="JZ37" i="1" s="1"/>
  <c r="KA37" i="1" s="1"/>
  <c r="KB37" i="1" s="1"/>
  <c r="JG37" i="1"/>
  <c r="JJ37" i="1" s="1"/>
  <c r="JK37" i="1" s="1"/>
  <c r="JL37" i="1" s="1"/>
  <c r="IQ37" i="1"/>
  <c r="IT37" i="1" s="1"/>
  <c r="IU37" i="1" s="1"/>
  <c r="IV37" i="1" s="1"/>
  <c r="IA37" i="1"/>
  <c r="IB37" i="1" s="1"/>
  <c r="HK37" i="1"/>
  <c r="HN37" i="1" s="1"/>
  <c r="HO37" i="1" s="1"/>
  <c r="HP37" i="1" s="1"/>
  <c r="GU37" i="1"/>
  <c r="GE37" i="1"/>
  <c r="GF37" i="1" s="1"/>
  <c r="FO37" i="1"/>
  <c r="FP37" i="1" s="1"/>
  <c r="EY37" i="1"/>
  <c r="FB37" i="1" s="1"/>
  <c r="FC37" i="1" s="1"/>
  <c r="FD37" i="1" s="1"/>
  <c r="EI37" i="1"/>
  <c r="EL37" i="1" s="1"/>
  <c r="EM37" i="1" s="1"/>
  <c r="EN37" i="1" s="1"/>
  <c r="DS37" i="1"/>
  <c r="DT37" i="1" s="1"/>
  <c r="DC37" i="1"/>
  <c r="DF37" i="1" s="1"/>
  <c r="DG37" i="1" s="1"/>
  <c r="DH37" i="1" s="1"/>
  <c r="CM37" i="1"/>
  <c r="CN37" i="1" s="1"/>
  <c r="BW37" i="1"/>
  <c r="BX37" i="1" s="1"/>
  <c r="BG37" i="1"/>
  <c r="AQ37" i="1"/>
  <c r="AT37" i="1" s="1"/>
  <c r="AU37" i="1" s="1"/>
  <c r="AV37" i="1" s="1"/>
  <c r="AA37" i="1"/>
  <c r="AB37" i="1" s="1"/>
  <c r="O33" i="1"/>
  <c r="R33" i="1" s="1"/>
  <c r="S33" i="1" s="1"/>
  <c r="T33" i="1" s="1"/>
  <c r="S273" i="1" l="1"/>
  <c r="T273" i="1" s="1"/>
  <c r="ONF37" i="1"/>
  <c r="ONG37" i="1" s="1"/>
  <c r="ONH37" i="1" s="1"/>
  <c r="P163" i="1"/>
  <c r="P187" i="1"/>
  <c r="P129" i="1"/>
  <c r="P67" i="1"/>
  <c r="P47" i="1"/>
  <c r="P127" i="1"/>
  <c r="P123" i="1"/>
  <c r="FUR37" i="1"/>
  <c r="DTD37" i="1"/>
  <c r="ECJ37" i="1"/>
  <c r="UPZ37" i="1"/>
  <c r="UQA37" i="1" s="1"/>
  <c r="UQB37" i="1" s="1"/>
  <c r="SOZ37" i="1"/>
  <c r="VNX37" i="1"/>
  <c r="UCJ37" i="1"/>
  <c r="R104" i="1"/>
  <c r="S104" i="1" s="1"/>
  <c r="T104" i="1" s="1"/>
  <c r="FED37" i="1"/>
  <c r="FEE37" i="1" s="1"/>
  <c r="FEF37" i="1" s="1"/>
  <c r="EMF37" i="1"/>
  <c r="FPD37" i="1"/>
  <c r="DMZ37" i="1"/>
  <c r="EXX37" i="1"/>
  <c r="FGN37" i="1"/>
  <c r="P103" i="1"/>
  <c r="IEX37" i="1"/>
  <c r="IEY37" i="1" s="1"/>
  <c r="IEZ37" i="1" s="1"/>
  <c r="VXT37" i="1"/>
  <c r="LPN37" i="1"/>
  <c r="LPO37" i="1" s="1"/>
  <c r="LPP37" i="1" s="1"/>
  <c r="PUL37" i="1"/>
  <c r="PUM37" i="1" s="1"/>
  <c r="PUN37" i="1" s="1"/>
  <c r="PWF37" i="1"/>
  <c r="FOP37" i="1"/>
  <c r="FOQ37" i="1" s="1"/>
  <c r="FOR37" i="1" s="1"/>
  <c r="GFT37" i="1"/>
  <c r="MEH37" i="1"/>
  <c r="MEI37" i="1" s="1"/>
  <c r="MEJ37" i="1" s="1"/>
  <c r="AD37" i="1"/>
  <c r="AE37" i="1" s="1"/>
  <c r="AF37" i="1" s="1"/>
  <c r="HEZ37" i="1"/>
  <c r="OVD37" i="1"/>
  <c r="PEJ37" i="1"/>
  <c r="QXJ37" i="1"/>
  <c r="QXK37" i="1" s="1"/>
  <c r="QXL37" i="1" s="1"/>
  <c r="UEH37" i="1"/>
  <c r="UEI37" i="1" s="1"/>
  <c r="UEJ37" i="1" s="1"/>
  <c r="RSF37" i="1"/>
  <c r="VZP37" i="1"/>
  <c r="BJR37" i="1"/>
  <c r="BJS37" i="1" s="1"/>
  <c r="BJT37" i="1" s="1"/>
  <c r="JEB37" i="1"/>
  <c r="UQN37" i="1"/>
  <c r="YT37" i="1"/>
  <c r="YU37" i="1" s="1"/>
  <c r="YV37" i="1" s="1"/>
  <c r="NFX37" i="1"/>
  <c r="QBD37" i="1"/>
  <c r="SFF37" i="1"/>
  <c r="SFG37" i="1" s="1"/>
  <c r="SFH37" i="1" s="1"/>
  <c r="BKX37" i="1"/>
  <c r="BKY37" i="1" s="1"/>
  <c r="BKZ37" i="1" s="1"/>
  <c r="GIH37" i="1"/>
  <c r="GII37" i="1" s="1"/>
  <c r="GIJ37" i="1" s="1"/>
  <c r="INL37" i="1"/>
  <c r="QUX37" i="1"/>
  <c r="QUY37" i="1" s="1"/>
  <c r="QUZ37" i="1" s="1"/>
  <c r="AJT37" i="1"/>
  <c r="MYN37" i="1"/>
  <c r="QVL37" i="1"/>
  <c r="EKL37" i="1"/>
  <c r="EKM37" i="1" s="1"/>
  <c r="EKN37" i="1" s="1"/>
  <c r="OCD37" i="1"/>
  <c r="OCE37" i="1" s="1"/>
  <c r="OCF37" i="1" s="1"/>
  <c r="OUN37" i="1"/>
  <c r="SQX37" i="1"/>
  <c r="SQY37" i="1" s="1"/>
  <c r="SQZ37" i="1" s="1"/>
  <c r="P89" i="1"/>
  <c r="P88" i="1"/>
  <c r="FXV37" i="1"/>
  <c r="FXW37" i="1" s="1"/>
  <c r="FXX37" i="1" s="1"/>
  <c r="HOX37" i="1"/>
  <c r="HOY37" i="1" s="1"/>
  <c r="HOZ37" i="1" s="1"/>
  <c r="NHV37" i="1"/>
  <c r="NHW37" i="1" s="1"/>
  <c r="NHX37" i="1" s="1"/>
  <c r="SQF37" i="1"/>
  <c r="AOB37" i="1"/>
  <c r="DJJ37" i="1"/>
  <c r="DJK37" i="1" s="1"/>
  <c r="DJL37" i="1" s="1"/>
  <c r="IZD37" i="1"/>
  <c r="KIX37" i="1"/>
  <c r="KIY37" i="1" s="1"/>
  <c r="KIZ37" i="1" s="1"/>
  <c r="OQV37" i="1"/>
  <c r="SAX37" i="1"/>
  <c r="SAY37" i="1" s="1"/>
  <c r="SAZ37" i="1" s="1"/>
  <c r="SIH37" i="1"/>
  <c r="SII37" i="1" s="1"/>
  <c r="SIJ37" i="1" s="1"/>
  <c r="DV37" i="1"/>
  <c r="DW37" i="1" s="1"/>
  <c r="DX37" i="1" s="1"/>
  <c r="BGN37" i="1"/>
  <c r="LIR37" i="1"/>
  <c r="OAV37" i="1"/>
  <c r="FAJ37" i="1"/>
  <c r="KRL37" i="1"/>
  <c r="WJN37" i="1"/>
  <c r="WJO37" i="1" s="1"/>
  <c r="WJP37" i="1" s="1"/>
  <c r="DKN37" i="1"/>
  <c r="NCF37" i="1"/>
  <c r="TTT37" i="1"/>
  <c r="WCR37" i="1"/>
  <c r="TZH37" i="1"/>
  <c r="NKV37" i="1"/>
  <c r="RLL37" i="1"/>
  <c r="SST37" i="1"/>
  <c r="SSU37" i="1" s="1"/>
  <c r="SSV37" i="1" s="1"/>
  <c r="ARD37" i="1"/>
  <c r="CKT37" i="1"/>
  <c r="CKU37" i="1" s="1"/>
  <c r="CKV37" i="1" s="1"/>
  <c r="DUL37" i="1"/>
  <c r="DUM37" i="1" s="1"/>
  <c r="DUN37" i="1" s="1"/>
  <c r="EUV37" i="1"/>
  <c r="GSR37" i="1"/>
  <c r="KLX37" i="1"/>
  <c r="NDL37" i="1"/>
  <c r="JKH37" i="1"/>
  <c r="JKI37" i="1" s="1"/>
  <c r="JKJ37" i="1" s="1"/>
  <c r="CCT37" i="1"/>
  <c r="CCU37" i="1" s="1"/>
  <c r="CCV37" i="1" s="1"/>
  <c r="HDD37" i="1"/>
  <c r="LVB37" i="1"/>
  <c r="LVC37" i="1" s="1"/>
  <c r="LVD37" i="1" s="1"/>
  <c r="MWR37" i="1"/>
  <c r="PMJ37" i="1"/>
  <c r="UDP37" i="1"/>
  <c r="WWJ37" i="1"/>
  <c r="TOH37" i="1"/>
  <c r="TOI37" i="1" s="1"/>
  <c r="TOJ37" i="1" s="1"/>
  <c r="TRJ37" i="1"/>
  <c r="TRK37" i="1" s="1"/>
  <c r="TRL37" i="1" s="1"/>
  <c r="ACJ37" i="1"/>
  <c r="BDL37" i="1"/>
  <c r="GEN37" i="1"/>
  <c r="HNP37" i="1"/>
  <c r="HVP37" i="1"/>
  <c r="KNV37" i="1"/>
  <c r="KNW37" i="1" s="1"/>
  <c r="KNX37" i="1" s="1"/>
  <c r="RFX37" i="1"/>
  <c r="SGJ37" i="1"/>
  <c r="WXB37" i="1"/>
  <c r="WXC37" i="1" s="1"/>
  <c r="WXD37" i="1" s="1"/>
  <c r="LXN37" i="1"/>
  <c r="LXO37" i="1" s="1"/>
  <c r="LXP37" i="1" s="1"/>
  <c r="NZB37" i="1"/>
  <c r="NZC37" i="1" s="1"/>
  <c r="NZD37" i="1" s="1"/>
  <c r="SHB37" i="1"/>
  <c r="SHC37" i="1" s="1"/>
  <c r="SHD37" i="1" s="1"/>
  <c r="UXJ37" i="1"/>
  <c r="UXK37" i="1" s="1"/>
  <c r="UXL37" i="1" s="1"/>
  <c r="SN37" i="1"/>
  <c r="BTN37" i="1"/>
  <c r="BTO37" i="1" s="1"/>
  <c r="BTP37" i="1" s="1"/>
  <c r="CPP37" i="1"/>
  <c r="CWL37" i="1"/>
  <c r="CWM37" i="1" s="1"/>
  <c r="CWN37" i="1" s="1"/>
  <c r="DEJ37" i="1"/>
  <c r="DZZ37" i="1"/>
  <c r="EAA37" i="1" s="1"/>
  <c r="EAB37" i="1" s="1"/>
  <c r="GKT37" i="1"/>
  <c r="GKU37" i="1" s="1"/>
  <c r="GKV37" i="1" s="1"/>
  <c r="HSN37" i="1"/>
  <c r="JUD37" i="1"/>
  <c r="JUE37" i="1" s="1"/>
  <c r="JUF37" i="1" s="1"/>
  <c r="KCT37" i="1"/>
  <c r="KCU37" i="1" s="1"/>
  <c r="KCV37" i="1" s="1"/>
  <c r="MBV37" i="1"/>
  <c r="MBW37" i="1" s="1"/>
  <c r="MBX37" i="1" s="1"/>
  <c r="MJD37" i="1"/>
  <c r="MSJ37" i="1"/>
  <c r="NGN37" i="1"/>
  <c r="QMF37" i="1"/>
  <c r="ULB37" i="1"/>
  <c r="ULC37" i="1" s="1"/>
  <c r="ULD37" i="1" s="1"/>
  <c r="UXZ37" i="1"/>
  <c r="UYA37" i="1" s="1"/>
  <c r="UYB37" i="1" s="1"/>
  <c r="WTH37" i="1"/>
  <c r="AIN37" i="1"/>
  <c r="APJ37" i="1"/>
  <c r="APK37" i="1" s="1"/>
  <c r="APL37" i="1" s="1"/>
  <c r="BFJ37" i="1"/>
  <c r="BFK37" i="1" s="1"/>
  <c r="BFL37" i="1" s="1"/>
  <c r="BMB37" i="1"/>
  <c r="DEZ37" i="1"/>
  <c r="DML37" i="1"/>
  <c r="DMM37" i="1" s="1"/>
  <c r="DMN37" i="1" s="1"/>
  <c r="EGR37" i="1"/>
  <c r="IBT37" i="1"/>
  <c r="MTB37" i="1"/>
  <c r="MTC37" i="1" s="1"/>
  <c r="MTD37" i="1" s="1"/>
  <c r="ODJ37" i="1"/>
  <c r="ODK37" i="1" s="1"/>
  <c r="ODL37" i="1" s="1"/>
  <c r="OLJ37" i="1"/>
  <c r="OLK37" i="1" s="1"/>
  <c r="OLL37" i="1" s="1"/>
  <c r="PAB37" i="1"/>
  <c r="PIB37" i="1"/>
  <c r="QEV37" i="1"/>
  <c r="RET37" i="1"/>
  <c r="REU37" i="1" s="1"/>
  <c r="REV37" i="1" s="1"/>
  <c r="TD37" i="1"/>
  <c r="ABV37" i="1"/>
  <c r="ABW37" i="1" s="1"/>
  <c r="ABX37" i="1" s="1"/>
  <c r="BUR37" i="1"/>
  <c r="DTV37" i="1"/>
  <c r="DTW37" i="1" s="1"/>
  <c r="DTX37" i="1" s="1"/>
  <c r="EVL37" i="1"/>
  <c r="GFD37" i="1"/>
  <c r="GVD37" i="1"/>
  <c r="HDT37" i="1"/>
  <c r="LWX37" i="1"/>
  <c r="LWY37" i="1" s="1"/>
  <c r="LWZ37" i="1" s="1"/>
  <c r="MCZ37" i="1"/>
  <c r="PYD37" i="1"/>
  <c r="PYE37" i="1" s="1"/>
  <c r="PYF37" i="1" s="1"/>
  <c r="RMR37" i="1"/>
  <c r="SYV37" i="1"/>
  <c r="VYL37" i="1"/>
  <c r="VYM37" i="1" s="1"/>
  <c r="VYN37" i="1" s="1"/>
  <c r="FCF37" i="1"/>
  <c r="FPT37" i="1"/>
  <c r="ICJ37" i="1"/>
  <c r="IYN37" i="1"/>
  <c r="KTJ37" i="1"/>
  <c r="KTK37" i="1" s="1"/>
  <c r="KTL37" i="1" s="1"/>
  <c r="NPF37" i="1"/>
  <c r="NPG37" i="1" s="1"/>
  <c r="NPH37" i="1" s="1"/>
  <c r="ODZ37" i="1"/>
  <c r="OEA37" i="1" s="1"/>
  <c r="OEB37" i="1" s="1"/>
  <c r="OTZ37" i="1"/>
  <c r="OUA37" i="1" s="1"/>
  <c r="OUB37" i="1" s="1"/>
  <c r="RVJ37" i="1"/>
  <c r="RVK37" i="1" s="1"/>
  <c r="RVL37" i="1" s="1"/>
  <c r="TQR37" i="1"/>
  <c r="UFL37" i="1"/>
  <c r="UZT37" i="1"/>
  <c r="VQZ37" i="1"/>
  <c r="WVF37" i="1"/>
  <c r="WVG37" i="1" s="1"/>
  <c r="WVH37" i="1" s="1"/>
  <c r="VJR37" i="1"/>
  <c r="VJS37" i="1" s="1"/>
  <c r="VJT37" i="1" s="1"/>
  <c r="WFF37" i="1"/>
  <c r="WFG37" i="1" s="1"/>
  <c r="WFH37" i="1" s="1"/>
  <c r="VR37" i="1"/>
  <c r="VS37" i="1" s="1"/>
  <c r="VT37" i="1" s="1"/>
  <c r="EIP37" i="1"/>
  <c r="EIQ37" i="1" s="1"/>
  <c r="EIR37" i="1" s="1"/>
  <c r="FDN37" i="1"/>
  <c r="FDO37" i="1" s="1"/>
  <c r="FDP37" i="1" s="1"/>
  <c r="LBH37" i="1"/>
  <c r="UGR37" i="1"/>
  <c r="UUF37" i="1"/>
  <c r="VKF37" i="1"/>
  <c r="AZV37" i="1"/>
  <c r="AZW37" i="1" s="1"/>
  <c r="AZX37" i="1" s="1"/>
  <c r="BVX37" i="1"/>
  <c r="ADR37" i="1"/>
  <c r="ADS37" i="1" s="1"/>
  <c r="ADT37" i="1" s="1"/>
  <c r="BPF37" i="1"/>
  <c r="BPG37" i="1" s="1"/>
  <c r="BPH37" i="1" s="1"/>
  <c r="CDX37" i="1"/>
  <c r="CTH37" i="1"/>
  <c r="ECZ37" i="1"/>
  <c r="ERD37" i="1"/>
  <c r="FRP37" i="1"/>
  <c r="ITP37" i="1"/>
  <c r="JHD37" i="1"/>
  <c r="KVD37" i="1"/>
  <c r="LYR37" i="1"/>
  <c r="QHX37" i="1"/>
  <c r="STJ37" i="1"/>
  <c r="STK37" i="1" s="1"/>
  <c r="STL37" i="1" s="1"/>
  <c r="TKP37" i="1"/>
  <c r="TKQ37" i="1" s="1"/>
  <c r="TKR37" i="1" s="1"/>
  <c r="UPH37" i="1"/>
  <c r="RPT37" i="1"/>
  <c r="XEL37" i="1"/>
  <c r="XEM37" i="1" s="1"/>
  <c r="XEN37" i="1" s="1"/>
  <c r="AEH37" i="1"/>
  <c r="AEI37" i="1" s="1"/>
  <c r="AEJ37" i="1" s="1"/>
  <c r="ASJ37" i="1"/>
  <c r="BWP37" i="1"/>
  <c r="BWQ37" i="1" s="1"/>
  <c r="BWR37" i="1" s="1"/>
  <c r="CNF37" i="1"/>
  <c r="CNG37" i="1" s="1"/>
  <c r="CNH37" i="1" s="1"/>
  <c r="ERV37" i="1"/>
  <c r="ERW37" i="1" s="1"/>
  <c r="ERX37" i="1" s="1"/>
  <c r="KVT37" i="1"/>
  <c r="LCP37" i="1"/>
  <c r="LCQ37" i="1" s="1"/>
  <c r="LCR37" i="1" s="1"/>
  <c r="LZH37" i="1"/>
  <c r="WBN37" i="1"/>
  <c r="WBO37" i="1" s="1"/>
  <c r="WBP37" i="1" s="1"/>
  <c r="WHP37" i="1"/>
  <c r="CNT37" i="1"/>
  <c r="CVD37" i="1"/>
  <c r="DDD37" i="1"/>
  <c r="EEF37" i="1"/>
  <c r="ESJ37" i="1"/>
  <c r="FFH37" i="1"/>
  <c r="FNJ37" i="1"/>
  <c r="FNK37" i="1" s="1"/>
  <c r="FNL37" i="1" s="1"/>
  <c r="HYT37" i="1"/>
  <c r="HYU37" i="1" s="1"/>
  <c r="HYV37" i="1" s="1"/>
  <c r="IUH37" i="1"/>
  <c r="IUI37" i="1" s="1"/>
  <c r="IUJ37" i="1" s="1"/>
  <c r="JSF37" i="1"/>
  <c r="KAV37" i="1"/>
  <c r="KQX37" i="1"/>
  <c r="KQY37" i="1" s="1"/>
  <c r="KQZ37" i="1" s="1"/>
  <c r="KWJ37" i="1"/>
  <c r="MXX37" i="1"/>
  <c r="PNB37" i="1"/>
  <c r="PNC37" i="1" s="1"/>
  <c r="PND37" i="1" s="1"/>
  <c r="WRL37" i="1"/>
  <c r="DYR37" i="1"/>
  <c r="IFL37" i="1"/>
  <c r="OBL37" i="1"/>
  <c r="QCJ37" i="1"/>
  <c r="SVT37" i="1"/>
  <c r="WXR37" i="1"/>
  <c r="WXS37" i="1" s="1"/>
  <c r="WXT37" i="1" s="1"/>
  <c r="P82" i="1"/>
  <c r="AVN37" i="1"/>
  <c r="AVO37" i="1" s="1"/>
  <c r="AVP37" i="1" s="1"/>
  <c r="BHT37" i="1"/>
  <c r="BMT37" i="1"/>
  <c r="BMU37" i="1" s="1"/>
  <c r="BMV37" i="1" s="1"/>
  <c r="BZP37" i="1"/>
  <c r="CUN37" i="1"/>
  <c r="DAD37" i="1"/>
  <c r="DAE37" i="1" s="1"/>
  <c r="DAF37" i="1" s="1"/>
  <c r="DYB37" i="1"/>
  <c r="EHX37" i="1"/>
  <c r="ETR37" i="1"/>
  <c r="ETS37" i="1" s="1"/>
  <c r="ETT37" i="1" s="1"/>
  <c r="FKF37" i="1"/>
  <c r="GPP37" i="1"/>
  <c r="KUN37" i="1"/>
  <c r="MFL37" i="1"/>
  <c r="NSF37" i="1"/>
  <c r="OSB37" i="1"/>
  <c r="PRX37" i="1"/>
  <c r="QLP37" i="1"/>
  <c r="QTR37" i="1"/>
  <c r="QTS37" i="1" s="1"/>
  <c r="QTT37" i="1" s="1"/>
  <c r="TLT37" i="1"/>
  <c r="TSN37" i="1"/>
  <c r="UGB37" i="1"/>
  <c r="VET37" i="1"/>
  <c r="VEU37" i="1" s="1"/>
  <c r="VEV37" i="1" s="1"/>
  <c r="WMN37" i="1"/>
  <c r="PN37" i="1"/>
  <c r="PO37" i="1" s="1"/>
  <c r="PP37" i="1" s="1"/>
  <c r="BUB37" i="1"/>
  <c r="COJ37" i="1"/>
  <c r="DGH37" i="1"/>
  <c r="DGI37" i="1" s="1"/>
  <c r="DGJ37" i="1" s="1"/>
  <c r="EOD37" i="1"/>
  <c r="EOE37" i="1" s="1"/>
  <c r="EOF37" i="1" s="1"/>
  <c r="FER37" i="1"/>
  <c r="FQJ37" i="1"/>
  <c r="GIV37" i="1"/>
  <c r="HEL37" i="1"/>
  <c r="HEM37" i="1" s="1"/>
  <c r="HEN37" i="1" s="1"/>
  <c r="IEF37" i="1"/>
  <c r="JDL37" i="1"/>
  <c r="JIZ37" i="1"/>
  <c r="JXV37" i="1"/>
  <c r="JXW37" i="1" s="1"/>
  <c r="JXX37" i="1" s="1"/>
  <c r="LAT37" i="1"/>
  <c r="LAU37" i="1" s="1"/>
  <c r="LAV37" i="1" s="1"/>
  <c r="LGF37" i="1"/>
  <c r="IR37" i="1"/>
  <c r="WV37" i="1"/>
  <c r="BCH37" i="1"/>
  <c r="BCI37" i="1" s="1"/>
  <c r="BCJ37" i="1" s="1"/>
  <c r="HLF37" i="1"/>
  <c r="HLG37" i="1" s="1"/>
  <c r="HLH37" i="1" s="1"/>
  <c r="JQZ37" i="1"/>
  <c r="KDZ37" i="1"/>
  <c r="KEA37" i="1" s="1"/>
  <c r="KEB37" i="1" s="1"/>
  <c r="LZZ37" i="1"/>
  <c r="MAA37" i="1" s="1"/>
  <c r="MAB37" i="1" s="1"/>
  <c r="NNH37" i="1"/>
  <c r="PZH37" i="1"/>
  <c r="QGB37" i="1"/>
  <c r="RBR37" i="1"/>
  <c r="RBS37" i="1" s="1"/>
  <c r="RBT37" i="1" s="1"/>
  <c r="RIJ37" i="1"/>
  <c r="RWN37" i="1"/>
  <c r="USZ37" i="1"/>
  <c r="VUD37" i="1"/>
  <c r="VUE37" i="1" s="1"/>
  <c r="VUF37" i="1" s="1"/>
  <c r="WAV37" i="1"/>
  <c r="WND37" i="1"/>
  <c r="WUN37" i="1"/>
  <c r="WYX37" i="1"/>
  <c r="WYY37" i="1" s="1"/>
  <c r="WYZ37" i="1" s="1"/>
  <c r="UZF37" i="1"/>
  <c r="UZG37" i="1" s="1"/>
  <c r="UZH37" i="1" s="1"/>
  <c r="AXH37" i="1"/>
  <c r="BCX37" i="1"/>
  <c r="BCY37" i="1" s="1"/>
  <c r="BCZ37" i="1" s="1"/>
  <c r="DHL37" i="1"/>
  <c r="GYF37" i="1"/>
  <c r="HLV37" i="1"/>
  <c r="HLW37" i="1" s="1"/>
  <c r="HLX37" i="1" s="1"/>
  <c r="MAP37" i="1"/>
  <c r="MAQ37" i="1" s="1"/>
  <c r="MAR37" i="1" s="1"/>
  <c r="MHH37" i="1"/>
  <c r="MOB37" i="1"/>
  <c r="PFP37" i="1"/>
  <c r="PTV37" i="1"/>
  <c r="PTW37" i="1" s="1"/>
  <c r="PTX37" i="1" s="1"/>
  <c r="QGT37" i="1"/>
  <c r="QGU37" i="1" s="1"/>
  <c r="QGV37" i="1" s="1"/>
  <c r="RXF37" i="1"/>
  <c r="RXG37" i="1" s="1"/>
  <c r="RXH37" i="1" s="1"/>
  <c r="SKT37" i="1"/>
  <c r="SKU37" i="1" s="1"/>
  <c r="SKV37" i="1" s="1"/>
  <c r="WIH37" i="1"/>
  <c r="WII37" i="1" s="1"/>
  <c r="WIJ37" i="1" s="1"/>
  <c r="QWB37" i="1"/>
  <c r="RYJ37" i="1"/>
  <c r="SLX37" i="1"/>
  <c r="UUX37" i="1"/>
  <c r="UUY37" i="1" s="1"/>
  <c r="UUZ37" i="1" s="1"/>
  <c r="VPT37" i="1"/>
  <c r="VWN37" i="1"/>
  <c r="AXZ37" i="1"/>
  <c r="AYA37" i="1" s="1"/>
  <c r="AYB37" i="1" s="1"/>
  <c r="GLJ37" i="1"/>
  <c r="GLK37" i="1" s="1"/>
  <c r="GLL37" i="1" s="1"/>
  <c r="HMZ37" i="1"/>
  <c r="IBD37" i="1"/>
  <c r="KGZ37" i="1"/>
  <c r="KMN37" i="1"/>
  <c r="PHN37" i="1"/>
  <c r="PHO37" i="1" s="1"/>
  <c r="PHP37" i="1" s="1"/>
  <c r="BQJ37" i="1"/>
  <c r="ZZ37" i="1"/>
  <c r="AAA37" i="1" s="1"/>
  <c r="AAB37" i="1" s="1"/>
  <c r="CLJ37" i="1"/>
  <c r="CLK37" i="1" s="1"/>
  <c r="CLL37" i="1" s="1"/>
  <c r="CXB37" i="1"/>
  <c r="CXC37" i="1" s="1"/>
  <c r="CXD37" i="1" s="1"/>
  <c r="EAP37" i="1"/>
  <c r="EAQ37" i="1" s="1"/>
  <c r="EAR37" i="1" s="1"/>
  <c r="ELB37" i="1"/>
  <c r="ELC37" i="1" s="1"/>
  <c r="ELD37" i="1" s="1"/>
  <c r="EWB37" i="1"/>
  <c r="FHF37" i="1"/>
  <c r="FHG37" i="1" s="1"/>
  <c r="FHH37" i="1" s="1"/>
  <c r="GAX37" i="1"/>
  <c r="GAY37" i="1" s="1"/>
  <c r="GAZ37" i="1" s="1"/>
  <c r="GTZ37" i="1"/>
  <c r="GUA37" i="1" s="1"/>
  <c r="GUB37" i="1" s="1"/>
  <c r="IOT37" i="1"/>
  <c r="IOU37" i="1" s="1"/>
  <c r="IOV37" i="1" s="1"/>
  <c r="JFJ37" i="1"/>
  <c r="JFK37" i="1" s="1"/>
  <c r="JFL37" i="1" s="1"/>
  <c r="JMB37" i="1"/>
  <c r="KSB37" i="1"/>
  <c r="LDF37" i="1"/>
  <c r="LDG37" i="1" s="1"/>
  <c r="LDH37" i="1" s="1"/>
  <c r="LQT37" i="1"/>
  <c r="LQU37" i="1" s="1"/>
  <c r="LQV37" i="1" s="1"/>
  <c r="NPT37" i="1"/>
  <c r="OPP37" i="1"/>
  <c r="TIT37" i="1"/>
  <c r="TIU37" i="1" s="1"/>
  <c r="TIV37" i="1" s="1"/>
  <c r="VBR37" i="1"/>
  <c r="VBS37" i="1" s="1"/>
  <c r="VBT37" i="1" s="1"/>
  <c r="FR37" i="1"/>
  <c r="FS37" i="1" s="1"/>
  <c r="FT37" i="1" s="1"/>
  <c r="MZ37" i="1"/>
  <c r="AHH37" i="1"/>
  <c r="ATP37" i="1"/>
  <c r="BRP37" i="1"/>
  <c r="DQD37" i="1"/>
  <c r="DQE37" i="1" s="1"/>
  <c r="DQF37" i="1" s="1"/>
  <c r="DWH37" i="1"/>
  <c r="DWI37" i="1" s="1"/>
  <c r="DWJ37" i="1" s="1"/>
  <c r="EBF37" i="1"/>
  <c r="EBG37" i="1" s="1"/>
  <c r="EBH37" i="1" s="1"/>
  <c r="EWR37" i="1"/>
  <c r="FHT37" i="1"/>
  <c r="GBL37" i="1"/>
  <c r="GHB37" i="1"/>
  <c r="GHC37" i="1" s="1"/>
  <c r="GHD37" i="1" s="1"/>
  <c r="GUP37" i="1"/>
  <c r="GUQ37" i="1" s="1"/>
  <c r="GUR37" i="1" s="1"/>
  <c r="HIR37" i="1"/>
  <c r="HVB37" i="1"/>
  <c r="HVC37" i="1" s="1"/>
  <c r="HVD37" i="1" s="1"/>
  <c r="IPH37" i="1"/>
  <c r="KCB37" i="1"/>
  <c r="KHP37" i="1"/>
  <c r="LKN37" i="1"/>
  <c r="NQJ37" i="1"/>
  <c r="NXV37" i="1"/>
  <c r="NXW37" i="1" s="1"/>
  <c r="NXX37" i="1" s="1"/>
  <c r="OKD37" i="1"/>
  <c r="OKE37" i="1" s="1"/>
  <c r="OKF37" i="1" s="1"/>
  <c r="PDD37" i="1"/>
  <c r="QJV37" i="1"/>
  <c r="QJW37" i="1" s="1"/>
  <c r="QJX37" i="1" s="1"/>
  <c r="RTL37" i="1"/>
  <c r="GH37" i="1"/>
  <c r="GI37" i="1" s="1"/>
  <c r="GJ37" i="1" s="1"/>
  <c r="OF37" i="1"/>
  <c r="BAJ37" i="1"/>
  <c r="DRH37" i="1"/>
  <c r="DXL37" i="1"/>
  <c r="FVH37" i="1"/>
  <c r="HJJ37" i="1"/>
  <c r="HJK37" i="1" s="1"/>
  <c r="HJL37" i="1" s="1"/>
  <c r="IJT37" i="1"/>
  <c r="KTX37" i="1"/>
  <c r="LEZ37" i="1"/>
  <c r="OWL37" i="1"/>
  <c r="OWM37" i="1" s="1"/>
  <c r="OWN37" i="1" s="1"/>
  <c r="PJZ37" i="1"/>
  <c r="PKA37" i="1" s="1"/>
  <c r="PKB37" i="1" s="1"/>
  <c r="PRJ37" i="1"/>
  <c r="PRK37" i="1" s="1"/>
  <c r="PRL37" i="1" s="1"/>
  <c r="QLB37" i="1"/>
  <c r="QLC37" i="1" s="1"/>
  <c r="QLD37" i="1" s="1"/>
  <c r="RNJ37" i="1"/>
  <c r="RNK37" i="1" s="1"/>
  <c r="RNL37" i="1" s="1"/>
  <c r="TCP37" i="1"/>
  <c r="TCQ37" i="1" s="1"/>
  <c r="TCR37" i="1" s="1"/>
  <c r="VEB37" i="1"/>
  <c r="P30" i="1"/>
  <c r="MOT37" i="1"/>
  <c r="MOU37" i="1" s="1"/>
  <c r="MOV37" i="1" s="1"/>
  <c r="MOR37" i="1"/>
  <c r="CEP37" i="1"/>
  <c r="CEQ37" i="1" s="1"/>
  <c r="CER37" i="1" s="1"/>
  <c r="CYF37" i="1"/>
  <c r="PGF37" i="1"/>
  <c r="PGH37" i="1"/>
  <c r="PGI37" i="1" s="1"/>
  <c r="PGJ37" i="1" s="1"/>
  <c r="EJ37" i="1"/>
  <c r="JH37" i="1"/>
  <c r="NP37" i="1"/>
  <c r="AFN37" i="1"/>
  <c r="AFO37" i="1" s="1"/>
  <c r="AFP37" i="1" s="1"/>
  <c r="AZF37" i="1"/>
  <c r="AZG37" i="1" s="1"/>
  <c r="AZH37" i="1" s="1"/>
  <c r="CAH37" i="1"/>
  <c r="CAI37" i="1" s="1"/>
  <c r="CAJ37" i="1" s="1"/>
  <c r="CAF37" i="1"/>
  <c r="DID37" i="1"/>
  <c r="DIE37" i="1" s="1"/>
  <c r="DIF37" i="1" s="1"/>
  <c r="DRX37" i="1"/>
  <c r="DWX37" i="1"/>
  <c r="DWY37" i="1" s="1"/>
  <c r="DWZ37" i="1" s="1"/>
  <c r="DWV37" i="1"/>
  <c r="EJV37" i="1"/>
  <c r="EJW37" i="1" s="1"/>
  <c r="EJX37" i="1" s="1"/>
  <c r="FYL37" i="1"/>
  <c r="FYM37" i="1" s="1"/>
  <c r="FYN37" i="1" s="1"/>
  <c r="GTH37" i="1"/>
  <c r="HWX37" i="1"/>
  <c r="HWY37" i="1" s="1"/>
  <c r="HWZ37" i="1" s="1"/>
  <c r="HWV37" i="1"/>
  <c r="IDB37" i="1"/>
  <c r="IDC37" i="1" s="1"/>
  <c r="IDD37" i="1" s="1"/>
  <c r="ICZ37" i="1"/>
  <c r="JNJ37" i="1"/>
  <c r="JNK37" i="1" s="1"/>
  <c r="JNL37" i="1" s="1"/>
  <c r="JNH37" i="1"/>
  <c r="MCL37" i="1"/>
  <c r="MCM37" i="1" s="1"/>
  <c r="MCN37" i="1" s="1"/>
  <c r="MCJ37" i="1"/>
  <c r="OOL37" i="1"/>
  <c r="OOM37" i="1" s="1"/>
  <c r="OON37" i="1" s="1"/>
  <c r="OOJ37" i="1"/>
  <c r="RCX37" i="1"/>
  <c r="RCY37" i="1" s="1"/>
  <c r="RCZ37" i="1" s="1"/>
  <c r="RCV37" i="1"/>
  <c r="RQZ37" i="1"/>
  <c r="RRB37" i="1"/>
  <c r="RRC37" i="1" s="1"/>
  <c r="RRD37" i="1" s="1"/>
  <c r="TNB37" i="1"/>
  <c r="TNC37" i="1" s="1"/>
  <c r="TND37" i="1" s="1"/>
  <c r="TMZ37" i="1"/>
  <c r="UBD37" i="1"/>
  <c r="UBF37" i="1"/>
  <c r="UBG37" i="1" s="1"/>
  <c r="UBH37" i="1" s="1"/>
  <c r="FNX37" i="1"/>
  <c r="FNZ37" i="1"/>
  <c r="FOA37" i="1" s="1"/>
  <c r="FOB37" i="1" s="1"/>
  <c r="GHR37" i="1"/>
  <c r="GHS37" i="1" s="1"/>
  <c r="GHT37" i="1" s="1"/>
  <c r="GYV37" i="1"/>
  <c r="IIP37" i="1"/>
  <c r="IIQ37" i="1" s="1"/>
  <c r="IIR37" i="1" s="1"/>
  <c r="IIN37" i="1"/>
  <c r="DNR37" i="1"/>
  <c r="DNS37" i="1" s="1"/>
  <c r="DNT37" i="1" s="1"/>
  <c r="DNP37" i="1"/>
  <c r="GDZ37" i="1"/>
  <c r="GEA37" i="1" s="1"/>
  <c r="GEB37" i="1" s="1"/>
  <c r="GDX37" i="1"/>
  <c r="GOL37" i="1"/>
  <c r="GOM37" i="1" s="1"/>
  <c r="GON37" i="1" s="1"/>
  <c r="GOJ37" i="1"/>
  <c r="JNZ37" i="1"/>
  <c r="JOA37" i="1" s="1"/>
  <c r="JOB37" i="1" s="1"/>
  <c r="JNX37" i="1"/>
  <c r="LDT37" i="1"/>
  <c r="LDV37" i="1"/>
  <c r="LDW37" i="1" s="1"/>
  <c r="LDX37" i="1" s="1"/>
  <c r="PBJ37" i="1"/>
  <c r="PBK37" i="1" s="1"/>
  <c r="PBL37" i="1" s="1"/>
  <c r="PBH37" i="1"/>
  <c r="RDL37" i="1"/>
  <c r="RDN37" i="1"/>
  <c r="RDO37" i="1" s="1"/>
  <c r="RDP37" i="1" s="1"/>
  <c r="AR37" i="1"/>
  <c r="JX37" i="1"/>
  <c r="AGT37" i="1"/>
  <c r="AGU37" i="1" s="1"/>
  <c r="AGV37" i="1" s="1"/>
  <c r="AGR37" i="1"/>
  <c r="AQN37" i="1"/>
  <c r="BJB37" i="1"/>
  <c r="BJC37" i="1" s="1"/>
  <c r="BJD37" i="1" s="1"/>
  <c r="CAV37" i="1"/>
  <c r="CZN37" i="1"/>
  <c r="CZO37" i="1" s="1"/>
  <c r="CZP37" i="1" s="1"/>
  <c r="CZL37" i="1"/>
  <c r="FZB37" i="1"/>
  <c r="FZC37" i="1" s="1"/>
  <c r="FZD37" i="1" s="1"/>
  <c r="GZL37" i="1"/>
  <c r="JCH37" i="1"/>
  <c r="JCI37" i="1" s="1"/>
  <c r="JCJ37" i="1" s="1"/>
  <c r="JCF37" i="1"/>
  <c r="NCX37" i="1"/>
  <c r="NCY37" i="1" s="1"/>
  <c r="NCZ37" i="1" s="1"/>
  <c r="POH37" i="1"/>
  <c r="POI37" i="1" s="1"/>
  <c r="POJ37" i="1" s="1"/>
  <c r="POF37" i="1"/>
  <c r="EZ37" i="1"/>
  <c r="XL37" i="1"/>
  <c r="BNH37" i="1"/>
  <c r="CFT37" i="1"/>
  <c r="DOF37" i="1"/>
  <c r="DSN37" i="1"/>
  <c r="EBV37" i="1"/>
  <c r="EBW37" i="1" s="1"/>
  <c r="EBX37" i="1" s="1"/>
  <c r="GPB37" i="1"/>
  <c r="GPC37" i="1" s="1"/>
  <c r="GPD37" i="1" s="1"/>
  <c r="HYD37" i="1"/>
  <c r="HYE37" i="1" s="1"/>
  <c r="HYF37" i="1" s="1"/>
  <c r="JVZ37" i="1"/>
  <c r="JWA37" i="1" s="1"/>
  <c r="JWB37" i="1" s="1"/>
  <c r="JVX37" i="1"/>
  <c r="NXF37" i="1"/>
  <c r="NXG37" i="1" s="1"/>
  <c r="NXH37" i="1" s="1"/>
  <c r="NXD37" i="1"/>
  <c r="OJN37" i="1"/>
  <c r="OJO37" i="1" s="1"/>
  <c r="OJP37" i="1" s="1"/>
  <c r="OJL37" i="1"/>
  <c r="PCN37" i="1"/>
  <c r="PCP37" i="1"/>
  <c r="PCQ37" i="1" s="1"/>
  <c r="PCR37" i="1" s="1"/>
  <c r="TAD37" i="1"/>
  <c r="TAE37" i="1" s="1"/>
  <c r="TAF37" i="1" s="1"/>
  <c r="TAB37" i="1"/>
  <c r="VHT37" i="1"/>
  <c r="VHV37" i="1"/>
  <c r="VHW37" i="1" s="1"/>
  <c r="VHX37" i="1" s="1"/>
  <c r="APX37" i="1"/>
  <c r="APZ37" i="1"/>
  <c r="AQA37" i="1" s="1"/>
  <c r="AQB37" i="1" s="1"/>
  <c r="AMX37" i="1"/>
  <c r="AMY37" i="1" s="1"/>
  <c r="AMZ37" i="1" s="1"/>
  <c r="AMV37" i="1"/>
  <c r="FZR37" i="1"/>
  <c r="FZS37" i="1" s="1"/>
  <c r="FZT37" i="1" s="1"/>
  <c r="FZP37" i="1"/>
  <c r="HAR37" i="1"/>
  <c r="HAT37" i="1"/>
  <c r="HAU37" i="1" s="1"/>
  <c r="HAV37" i="1" s="1"/>
  <c r="HRZ37" i="1"/>
  <c r="HSA37" i="1" s="1"/>
  <c r="HSB37" i="1" s="1"/>
  <c r="HRX37" i="1"/>
  <c r="IXJ37" i="1"/>
  <c r="IXK37" i="1" s="1"/>
  <c r="IXL37" i="1" s="1"/>
  <c r="IXH37" i="1"/>
  <c r="JIL37" i="1"/>
  <c r="JIM37" i="1" s="1"/>
  <c r="JIN37" i="1" s="1"/>
  <c r="JIJ37" i="1"/>
  <c r="LLF37" i="1"/>
  <c r="LLG37" i="1" s="1"/>
  <c r="LLH37" i="1" s="1"/>
  <c r="LLD37" i="1"/>
  <c r="MJV37" i="1"/>
  <c r="MJW37" i="1" s="1"/>
  <c r="MJX37" i="1" s="1"/>
  <c r="MJT37" i="1"/>
  <c r="HBH37" i="1"/>
  <c r="HBJ37" i="1"/>
  <c r="HBK37" i="1" s="1"/>
  <c r="HBL37" i="1" s="1"/>
  <c r="PIT37" i="1"/>
  <c r="PIU37" i="1" s="1"/>
  <c r="PIV37" i="1" s="1"/>
  <c r="PIR37" i="1"/>
  <c r="XBJ37" i="1"/>
  <c r="XBK37" i="1" s="1"/>
  <c r="XBL37" i="1" s="1"/>
  <c r="XBH37" i="1"/>
  <c r="LQD37" i="1"/>
  <c r="LQE37" i="1" s="1"/>
  <c r="LQF37" i="1" s="1"/>
  <c r="LQB37" i="1"/>
  <c r="CGJ37" i="1"/>
  <c r="CGL37" i="1"/>
  <c r="CGM37" i="1" s="1"/>
  <c r="CGN37" i="1" s="1"/>
  <c r="BZ37" i="1"/>
  <c r="CA37" i="1" s="1"/>
  <c r="CB37" i="1" s="1"/>
  <c r="KN37" i="1"/>
  <c r="OV37" i="1"/>
  <c r="ACZ37" i="1"/>
  <c r="ANL37" i="1"/>
  <c r="AWR37" i="1"/>
  <c r="BSX37" i="1"/>
  <c r="BSY37" i="1" s="1"/>
  <c r="BSZ37" i="1" s="1"/>
  <c r="BXD37" i="1"/>
  <c r="CBL37" i="1"/>
  <c r="DAT37" i="1"/>
  <c r="DAU37" i="1" s="1"/>
  <c r="DAV37" i="1" s="1"/>
  <c r="DJX37" i="1"/>
  <c r="DJZ37" i="1"/>
  <c r="DKA37" i="1" s="1"/>
  <c r="DKB37" i="1" s="1"/>
  <c r="ELR37" i="1"/>
  <c r="ELS37" i="1" s="1"/>
  <c r="ELT37" i="1" s="1"/>
  <c r="ELP37" i="1"/>
  <c r="FKV37" i="1"/>
  <c r="HBZ37" i="1"/>
  <c r="HCA37" i="1" s="1"/>
  <c r="HCB37" i="1" s="1"/>
  <c r="HBX37" i="1"/>
  <c r="HHL37" i="1"/>
  <c r="HML37" i="1"/>
  <c r="HMM37" i="1" s="1"/>
  <c r="HMN37" i="1" s="1"/>
  <c r="HMJ37" i="1"/>
  <c r="ILP37" i="1"/>
  <c r="ILR37" i="1"/>
  <c r="ILS37" i="1" s="1"/>
  <c r="ILT37" i="1" s="1"/>
  <c r="ISL37" i="1"/>
  <c r="ISM37" i="1" s="1"/>
  <c r="ISN37" i="1" s="1"/>
  <c r="ISJ37" i="1"/>
  <c r="KPR37" i="1"/>
  <c r="KPS37" i="1" s="1"/>
  <c r="KPT37" i="1" s="1"/>
  <c r="KPP37" i="1"/>
  <c r="PJH37" i="1"/>
  <c r="PJJ37" i="1"/>
  <c r="PJK37" i="1" s="1"/>
  <c r="PJL37" i="1" s="1"/>
  <c r="QDP37" i="1"/>
  <c r="QDR37" i="1"/>
  <c r="QDS37" i="1" s="1"/>
  <c r="QDT37" i="1" s="1"/>
  <c r="XBX37" i="1"/>
  <c r="XBZ37" i="1"/>
  <c r="XCA37" i="1" s="1"/>
  <c r="XCB37" i="1" s="1"/>
  <c r="CQF37" i="1"/>
  <c r="CQH37" i="1"/>
  <c r="CQI37" i="1" s="1"/>
  <c r="CQJ37" i="1" s="1"/>
  <c r="TT37" i="1"/>
  <c r="BAZ37" i="1"/>
  <c r="BKF37" i="1"/>
  <c r="CGZ37" i="1"/>
  <c r="CMN37" i="1"/>
  <c r="CMP37" i="1"/>
  <c r="CMQ37" i="1" s="1"/>
  <c r="CMR37" i="1" s="1"/>
  <c r="CQV37" i="1"/>
  <c r="DOV37" i="1"/>
  <c r="EHJ37" i="1"/>
  <c r="EHK37" i="1" s="1"/>
  <c r="EHL37" i="1" s="1"/>
  <c r="EHH37" i="1"/>
  <c r="FBP37" i="1"/>
  <c r="FFX37" i="1"/>
  <c r="GAF37" i="1"/>
  <c r="GJN37" i="1"/>
  <c r="GJO37" i="1" s="1"/>
  <c r="GJP37" i="1" s="1"/>
  <c r="GJL37" i="1"/>
  <c r="LFR37" i="1"/>
  <c r="LFS37" i="1" s="1"/>
  <c r="LFT37" i="1" s="1"/>
  <c r="QRV37" i="1"/>
  <c r="QRW37" i="1" s="1"/>
  <c r="QRX37" i="1" s="1"/>
  <c r="TWH37" i="1"/>
  <c r="TWI37" i="1" s="1"/>
  <c r="TWJ37" i="1" s="1"/>
  <c r="CKB37" i="1"/>
  <c r="FBB37" i="1"/>
  <c r="FBC37" i="1" s="1"/>
  <c r="FBD37" i="1" s="1"/>
  <c r="FAZ37" i="1"/>
  <c r="FLN37" i="1"/>
  <c r="FLO37" i="1" s="1"/>
  <c r="FLP37" i="1" s="1"/>
  <c r="GKD37" i="1"/>
  <c r="GKE37" i="1" s="1"/>
  <c r="GKF37" i="1" s="1"/>
  <c r="GKB37" i="1"/>
  <c r="GQX37" i="1"/>
  <c r="GQY37" i="1" s="1"/>
  <c r="GQZ37" i="1" s="1"/>
  <c r="HCP37" i="1"/>
  <c r="HCQ37" i="1" s="1"/>
  <c r="HCR37" i="1" s="1"/>
  <c r="HCN37" i="1"/>
  <c r="LUL37" i="1"/>
  <c r="LUM37" i="1" s="1"/>
  <c r="LUN37" i="1" s="1"/>
  <c r="LUJ37" i="1"/>
  <c r="NRR37" i="1"/>
  <c r="NRS37" i="1" s="1"/>
  <c r="NRT37" i="1" s="1"/>
  <c r="NRP37" i="1"/>
  <c r="FVZ37" i="1"/>
  <c r="FWA37" i="1" s="1"/>
  <c r="FWB37" i="1" s="1"/>
  <c r="FVX37" i="1"/>
  <c r="GRL37" i="1"/>
  <c r="GRN37" i="1"/>
  <c r="GRO37" i="1" s="1"/>
  <c r="GRP37" i="1" s="1"/>
  <c r="KKT37" i="1"/>
  <c r="KKU37" i="1" s="1"/>
  <c r="KKV37" i="1" s="1"/>
  <c r="KKR37" i="1"/>
  <c r="MTR37" i="1"/>
  <c r="MTS37" i="1" s="1"/>
  <c r="MTT37" i="1" s="1"/>
  <c r="MTP37" i="1"/>
  <c r="NMD37" i="1"/>
  <c r="NME37" i="1" s="1"/>
  <c r="NMF37" i="1" s="1"/>
  <c r="NMB37" i="1"/>
  <c r="VCX37" i="1"/>
  <c r="VCY37" i="1" s="1"/>
  <c r="VCZ37" i="1" s="1"/>
  <c r="VCV37" i="1"/>
  <c r="CTZ37" i="1"/>
  <c r="CUA37" i="1" s="1"/>
  <c r="CUB37" i="1" s="1"/>
  <c r="CTX37" i="1"/>
  <c r="HWH37" i="1"/>
  <c r="HWI37" i="1" s="1"/>
  <c r="HWJ37" i="1" s="1"/>
  <c r="HWF37" i="1"/>
  <c r="UJ37" i="1"/>
  <c r="DGV37" i="1"/>
  <c r="DGX37" i="1"/>
  <c r="DGY37" i="1" s="1"/>
  <c r="DGZ37" i="1" s="1"/>
  <c r="HUJ37" i="1"/>
  <c r="HUL37" i="1"/>
  <c r="HUM37" i="1" s="1"/>
  <c r="HUN37" i="1" s="1"/>
  <c r="JYZ37" i="1"/>
  <c r="JZB37" i="1"/>
  <c r="JZC37" i="1" s="1"/>
  <c r="JZD37" i="1" s="1"/>
  <c r="NMT37" i="1"/>
  <c r="NMU37" i="1" s="1"/>
  <c r="NMV37" i="1" s="1"/>
  <c r="NMR37" i="1"/>
  <c r="OLZ37" i="1"/>
  <c r="OMA37" i="1" s="1"/>
  <c r="OMB37" i="1" s="1"/>
  <c r="OLX37" i="1"/>
  <c r="RHD37" i="1"/>
  <c r="RHF37" i="1"/>
  <c r="RHG37" i="1" s="1"/>
  <c r="RHH37" i="1" s="1"/>
  <c r="P33" i="1"/>
  <c r="LV37" i="1"/>
  <c r="LW37" i="1" s="1"/>
  <c r="LX37" i="1" s="1"/>
  <c r="ZJ37" i="1"/>
  <c r="ZK37" i="1" s="1"/>
  <c r="ZL37" i="1" s="1"/>
  <c r="QB37" i="1"/>
  <c r="AJF37" i="1"/>
  <c r="AJG37" i="1" s="1"/>
  <c r="AJH37" i="1" s="1"/>
  <c r="BHD37" i="1"/>
  <c r="BPT37" i="1"/>
  <c r="CDH37" i="1"/>
  <c r="CDJ37" i="1"/>
  <c r="CDK37" i="1" s="1"/>
  <c r="CDL37" i="1" s="1"/>
  <c r="DCP37" i="1"/>
  <c r="DCQ37" i="1" s="1"/>
  <c r="DCR37" i="1" s="1"/>
  <c r="DQR37" i="1"/>
  <c r="DQT37" i="1"/>
  <c r="DQU37" i="1" s="1"/>
  <c r="DQV37" i="1" s="1"/>
  <c r="EMV37" i="1"/>
  <c r="FMD37" i="1"/>
  <c r="FME37" i="1" s="1"/>
  <c r="FMF37" i="1" s="1"/>
  <c r="FQZ37" i="1"/>
  <c r="FRB37" i="1"/>
  <c r="FRC37" i="1" s="1"/>
  <c r="FRD37" i="1" s="1"/>
  <c r="GSB37" i="1"/>
  <c r="LHL37" i="1"/>
  <c r="LHN37" i="1"/>
  <c r="LHO37" i="1" s="1"/>
  <c r="LHP37" i="1" s="1"/>
  <c r="PSP37" i="1"/>
  <c r="PSQ37" i="1" s="1"/>
  <c r="PSR37" i="1" s="1"/>
  <c r="PSN37" i="1"/>
  <c r="TDF37" i="1"/>
  <c r="TDG37" i="1" s="1"/>
  <c r="TDH37" i="1" s="1"/>
  <c r="WDZ37" i="1"/>
  <c r="WEA37" i="1" s="1"/>
  <c r="WEB37" i="1" s="1"/>
  <c r="WDX37" i="1"/>
  <c r="WSB37" i="1"/>
  <c r="WSD37" i="1"/>
  <c r="WSE37" i="1" s="1"/>
  <c r="WSF37" i="1" s="1"/>
  <c r="BRB37" i="1"/>
  <c r="BRC37" i="1" s="1"/>
  <c r="BRD37" i="1" s="1"/>
  <c r="DDV37" i="1"/>
  <c r="DDW37" i="1" s="1"/>
  <c r="DDX37" i="1" s="1"/>
  <c r="DDT37" i="1"/>
  <c r="HKN37" i="1"/>
  <c r="HKP37" i="1"/>
  <c r="HKQ37" i="1" s="1"/>
  <c r="HKR37" i="1" s="1"/>
  <c r="DD37" i="1"/>
  <c r="ML37" i="1"/>
  <c r="MM37" i="1" s="1"/>
  <c r="MN37" i="1" s="1"/>
  <c r="ATB37" i="1"/>
  <c r="ATC37" i="1" s="1"/>
  <c r="ATD37" i="1" s="1"/>
  <c r="BZB37" i="1"/>
  <c r="BZC37" i="1" s="1"/>
  <c r="BZD37" i="1" s="1"/>
  <c r="CIX37" i="1"/>
  <c r="CIY37" i="1" s="1"/>
  <c r="CIZ37" i="1" s="1"/>
  <c r="CST37" i="1"/>
  <c r="CSU37" i="1" s="1"/>
  <c r="CSV37" i="1" s="1"/>
  <c r="CXP37" i="1"/>
  <c r="EDP37" i="1"/>
  <c r="EDR37" i="1"/>
  <c r="EDS37" i="1" s="1"/>
  <c r="EDT37" i="1" s="1"/>
  <c r="ENL37" i="1"/>
  <c r="ENN37" i="1"/>
  <c r="ENO37" i="1" s="1"/>
  <c r="ENP37" i="1" s="1"/>
  <c r="FXF37" i="1"/>
  <c r="FXG37" i="1" s="1"/>
  <c r="FXH37" i="1" s="1"/>
  <c r="IGT37" i="1"/>
  <c r="IGU37" i="1" s="1"/>
  <c r="IGV37" i="1" s="1"/>
  <c r="KFV37" i="1"/>
  <c r="KFW37" i="1" s="1"/>
  <c r="KFX37" i="1" s="1"/>
  <c r="KFT37" i="1"/>
  <c r="VLL37" i="1"/>
  <c r="VLN37" i="1"/>
  <c r="VLO37" i="1" s="1"/>
  <c r="VLP37" i="1" s="1"/>
  <c r="OTH37" i="1"/>
  <c r="OTJ37" i="1"/>
  <c r="OTK37" i="1" s="1"/>
  <c r="OTL37" i="1" s="1"/>
  <c r="HOH37" i="1"/>
  <c r="HOI37" i="1" s="1"/>
  <c r="HOJ37" i="1" s="1"/>
  <c r="HTD37" i="1"/>
  <c r="HXL37" i="1"/>
  <c r="IKJ37" i="1"/>
  <c r="JXD37" i="1"/>
  <c r="MGT37" i="1"/>
  <c r="MGU37" i="1" s="1"/>
  <c r="MGV37" i="1" s="1"/>
  <c r="NIJ37" i="1"/>
  <c r="OFD37" i="1"/>
  <c r="OSR37" i="1"/>
  <c r="PBX37" i="1"/>
  <c r="QJD37" i="1"/>
  <c r="QNN37" i="1"/>
  <c r="QNO37" i="1" s="1"/>
  <c r="QNP37" i="1" s="1"/>
  <c r="QSZ37" i="1"/>
  <c r="QYN37" i="1"/>
  <c r="RON37" i="1"/>
  <c r="SCB37" i="1"/>
  <c r="SUP37" i="1"/>
  <c r="SUQ37" i="1" s="1"/>
  <c r="SUR37" i="1" s="1"/>
  <c r="TAT37" i="1"/>
  <c r="TAU37" i="1" s="1"/>
  <c r="TAV37" i="1" s="1"/>
  <c r="TEL37" i="1"/>
  <c r="TEM37" i="1" s="1"/>
  <c r="TEN37" i="1" s="1"/>
  <c r="TJX37" i="1"/>
  <c r="TWV37" i="1"/>
  <c r="UMF37" i="1"/>
  <c r="UWB37" i="1"/>
  <c r="VIZ37" i="1"/>
  <c r="VMR37" i="1"/>
  <c r="VRR37" i="1"/>
  <c r="VRS37" i="1" s="1"/>
  <c r="VRT37" i="1" s="1"/>
  <c r="VVJ37" i="1"/>
  <c r="VVK37" i="1" s="1"/>
  <c r="VVL37" i="1" s="1"/>
  <c r="WNT37" i="1"/>
  <c r="WKR37" i="1"/>
  <c r="XDD37" i="1"/>
  <c r="PUZ37" i="1"/>
  <c r="RKH37" i="1"/>
  <c r="RKI37" i="1" s="1"/>
  <c r="RKJ37" i="1" s="1"/>
  <c r="RPD37" i="1"/>
  <c r="JSV37" i="1"/>
  <c r="LRJ37" i="1"/>
  <c r="LRK37" i="1" s="1"/>
  <c r="LRL37" i="1" s="1"/>
  <c r="MWB37" i="1"/>
  <c r="NAZ37" i="1"/>
  <c r="NFJ37" i="1"/>
  <c r="NFK37" i="1" s="1"/>
  <c r="NFL37" i="1" s="1"/>
  <c r="NYJ37" i="1"/>
  <c r="OKR37" i="1"/>
  <c r="OXP37" i="1"/>
  <c r="PLD37" i="1"/>
  <c r="PQD37" i="1"/>
  <c r="PQE37" i="1" s="1"/>
  <c r="PQF37" i="1" s="1"/>
  <c r="QOR37" i="1"/>
  <c r="RAL37" i="1"/>
  <c r="RAM37" i="1" s="1"/>
  <c r="RAN37" i="1" s="1"/>
  <c r="RFH37" i="1"/>
  <c r="RUD37" i="1"/>
  <c r="RUE37" i="1" s="1"/>
  <c r="RUF37" i="1" s="1"/>
  <c r="RYZ37" i="1"/>
  <c r="SDZ37" i="1"/>
  <c r="SEA37" i="1" s="1"/>
  <c r="SEB37" i="1" s="1"/>
  <c r="SIV37" i="1"/>
  <c r="SSB37" i="1"/>
  <c r="TBX37" i="1"/>
  <c r="TFP37" i="1"/>
  <c r="TUL37" i="1"/>
  <c r="TUM37" i="1" s="1"/>
  <c r="TUN37" i="1" s="1"/>
  <c r="TYD37" i="1"/>
  <c r="TYE37" i="1" s="1"/>
  <c r="TYF37" i="1" s="1"/>
  <c r="UNL37" i="1"/>
  <c r="VAJ37" i="1"/>
  <c r="VFX37" i="1"/>
  <c r="VSV37" i="1"/>
  <c r="WLJ37" i="1"/>
  <c r="WLK37" i="1" s="1"/>
  <c r="WLL37" i="1" s="1"/>
  <c r="WPB37" i="1"/>
  <c r="WPC37" i="1" s="1"/>
  <c r="WPD37" i="1" s="1"/>
  <c r="EUH37" i="1"/>
  <c r="EUI37" i="1" s="1"/>
  <c r="EUJ37" i="1" s="1"/>
  <c r="EXJ37" i="1"/>
  <c r="EXK37" i="1" s="1"/>
  <c r="EXL37" i="1" s="1"/>
  <c r="HIB37" i="1"/>
  <c r="IQP37" i="1"/>
  <c r="IQQ37" i="1" s="1"/>
  <c r="IQR37" i="1" s="1"/>
  <c r="IVN37" i="1"/>
  <c r="IVO37" i="1" s="1"/>
  <c r="IVP37" i="1" s="1"/>
  <c r="JAL37" i="1"/>
  <c r="JAM37" i="1" s="1"/>
  <c r="JAN37" i="1" s="1"/>
  <c r="LAB37" i="1"/>
  <c r="LEJ37" i="1"/>
  <c r="LVR37" i="1"/>
  <c r="LVS37" i="1" s="1"/>
  <c r="LVT37" i="1" s="1"/>
  <c r="MHX37" i="1"/>
  <c r="MMF37" i="1"/>
  <c r="MRF37" i="1"/>
  <c r="MRG37" i="1" s="1"/>
  <c r="MRH37" i="1" s="1"/>
  <c r="NTN37" i="1"/>
  <c r="NTO37" i="1" s="1"/>
  <c r="NTP37" i="1" s="1"/>
  <c r="SNV37" i="1"/>
  <c r="SNW37" i="1" s="1"/>
  <c r="SNX37" i="1" s="1"/>
  <c r="TPL37" i="1"/>
  <c r="UHZ37" i="1"/>
  <c r="UIA37" i="1" s="1"/>
  <c r="UIB37" i="1" s="1"/>
  <c r="URV37" i="1"/>
  <c r="URW37" i="1" s="1"/>
  <c r="URX37" i="1" s="1"/>
  <c r="VOP37" i="1"/>
  <c r="VOQ37" i="1" s="1"/>
  <c r="VOR37" i="1" s="1"/>
  <c r="WGJ37" i="1"/>
  <c r="JPF37" i="1"/>
  <c r="JPG37" i="1" s="1"/>
  <c r="JPH37" i="1" s="1"/>
  <c r="LOV37" i="1"/>
  <c r="LRZ37" i="1"/>
  <c r="LSA37" i="1" s="1"/>
  <c r="LSB37" i="1" s="1"/>
  <c r="NBP37" i="1"/>
  <c r="OHP37" i="1"/>
  <c r="OYV37" i="1"/>
  <c r="SXR37" i="1"/>
  <c r="SXS37" i="1" s="1"/>
  <c r="SXT37" i="1" s="1"/>
  <c r="TGV37" i="1"/>
  <c r="UOD37" i="1"/>
  <c r="UOE37" i="1" s="1"/>
  <c r="UOF37" i="1" s="1"/>
  <c r="VTL37" i="1"/>
  <c r="WQF37" i="1"/>
  <c r="XFB37" i="1"/>
  <c r="XFC37" i="1" s="1"/>
  <c r="XFD37" i="1" s="1"/>
  <c r="MEV37" i="1"/>
  <c r="MIN37" i="1"/>
  <c r="MNL37" i="1"/>
  <c r="NLL37" i="1"/>
  <c r="NVH37" i="1"/>
  <c r="NZP37" i="1"/>
  <c r="OIF37" i="1"/>
  <c r="PDV37" i="1"/>
  <c r="PDW37" i="1" s="1"/>
  <c r="PDX37" i="1" s="1"/>
  <c r="PWX37" i="1"/>
  <c r="PWY37" i="1" s="1"/>
  <c r="PWZ37" i="1" s="1"/>
  <c r="QBT37" i="1"/>
  <c r="QQP37" i="1"/>
  <c r="QQQ37" i="1" s="1"/>
  <c r="QQR37" i="1" s="1"/>
  <c r="RZP37" i="1"/>
  <c r="SJL37" i="1"/>
  <c r="THN37" i="1"/>
  <c r="THO37" i="1" s="1"/>
  <c r="THP37" i="1" s="1"/>
  <c r="TMJ37" i="1"/>
  <c r="TVP37" i="1"/>
  <c r="UJD37" i="1"/>
  <c r="VHD37" i="1"/>
  <c r="WDH37" i="1"/>
  <c r="XAB37" i="1"/>
  <c r="P37" i="1"/>
  <c r="PAT37" i="1"/>
  <c r="PAU37" i="1" s="1"/>
  <c r="PAV37" i="1" s="1"/>
  <c r="PAR37" i="1"/>
  <c r="JQL37" i="1"/>
  <c r="JQM37" i="1" s="1"/>
  <c r="JQN37" i="1" s="1"/>
  <c r="JQJ37" i="1"/>
  <c r="LGX37" i="1"/>
  <c r="LGY37" i="1" s="1"/>
  <c r="LGZ37" i="1" s="1"/>
  <c r="OMN37" i="1"/>
  <c r="OMP37" i="1"/>
  <c r="OMQ37" i="1" s="1"/>
  <c r="OMR37" i="1" s="1"/>
  <c r="EEX37" i="1"/>
  <c r="EEY37" i="1" s="1"/>
  <c r="EEZ37" i="1" s="1"/>
  <c r="EEV37" i="1"/>
  <c r="AOT37" i="1"/>
  <c r="AOU37" i="1" s="1"/>
  <c r="AOV37" i="1" s="1"/>
  <c r="AOR37" i="1"/>
  <c r="FUB37" i="1"/>
  <c r="GLZ37" i="1"/>
  <c r="GMA37" i="1" s="1"/>
  <c r="GMB37" i="1" s="1"/>
  <c r="GLX37" i="1"/>
  <c r="KZN37" i="1"/>
  <c r="KZO37" i="1" s="1"/>
  <c r="KZP37" i="1" s="1"/>
  <c r="KZL37" i="1"/>
  <c r="AKL37" i="1"/>
  <c r="AKM37" i="1" s="1"/>
  <c r="AKN37" i="1" s="1"/>
  <c r="AKJ37" i="1"/>
  <c r="BSH37" i="1"/>
  <c r="BSI37" i="1" s="1"/>
  <c r="BSJ37" i="1" s="1"/>
  <c r="BSF37" i="1"/>
  <c r="AWB37" i="1"/>
  <c r="AAP37" i="1"/>
  <c r="AAQ37" i="1" s="1"/>
  <c r="AAR37" i="1" s="1"/>
  <c r="AAN37" i="1"/>
  <c r="AHZ37" i="1"/>
  <c r="AIA37" i="1" s="1"/>
  <c r="AIB37" i="1" s="1"/>
  <c r="AHX37" i="1"/>
  <c r="BLN37" i="1"/>
  <c r="BLO37" i="1" s="1"/>
  <c r="BLP37" i="1" s="1"/>
  <c r="BLL37" i="1"/>
  <c r="CHR37" i="1"/>
  <c r="CHS37" i="1" s="1"/>
  <c r="CHT37" i="1" s="1"/>
  <c r="CHP37" i="1"/>
  <c r="DLF37" i="1"/>
  <c r="DLG37" i="1" s="1"/>
  <c r="DLH37" i="1" s="1"/>
  <c r="DLD37" i="1"/>
  <c r="FIL37" i="1"/>
  <c r="FIM37" i="1" s="1"/>
  <c r="FIN37" i="1" s="1"/>
  <c r="FIJ37" i="1"/>
  <c r="IHZ37" i="1"/>
  <c r="IIA37" i="1" s="1"/>
  <c r="IIB37" i="1" s="1"/>
  <c r="IHX37" i="1"/>
  <c r="JVJ37" i="1"/>
  <c r="JVK37" i="1" s="1"/>
  <c r="JVL37" i="1" s="1"/>
  <c r="JVH37" i="1"/>
  <c r="LMJ37" i="1"/>
  <c r="LML37" i="1"/>
  <c r="LMM37" i="1" s="1"/>
  <c r="LMN37" i="1" s="1"/>
  <c r="MPJ37" i="1"/>
  <c r="MPK37" i="1" s="1"/>
  <c r="MPL37" i="1" s="1"/>
  <c r="MPH37" i="1"/>
  <c r="GXP37" i="1"/>
  <c r="HRH37" i="1"/>
  <c r="ALR37" i="1"/>
  <c r="ALS37" i="1" s="1"/>
  <c r="ALT37" i="1" s="1"/>
  <c r="CLZ37" i="1"/>
  <c r="CMA37" i="1" s="1"/>
  <c r="CMB37" i="1" s="1"/>
  <c r="CLX37" i="1"/>
  <c r="DZJ37" i="1"/>
  <c r="DZK37" i="1" s="1"/>
  <c r="DZL37" i="1" s="1"/>
  <c r="DZH37" i="1"/>
  <c r="HFR37" i="1"/>
  <c r="HFS37" i="1" s="1"/>
  <c r="HFT37" i="1" s="1"/>
  <c r="HFP37" i="1"/>
  <c r="HZJ37" i="1"/>
  <c r="HZK37" i="1" s="1"/>
  <c r="HZL37" i="1" s="1"/>
  <c r="HZH37" i="1"/>
  <c r="EJF37" i="1"/>
  <c r="EJG37" i="1" s="1"/>
  <c r="EJH37" i="1" s="1"/>
  <c r="EJD37" i="1"/>
  <c r="EQN37" i="1"/>
  <c r="BED37" i="1"/>
  <c r="BEE37" i="1" s="1"/>
  <c r="BEF37" i="1" s="1"/>
  <c r="BEB37" i="1"/>
  <c r="IMX37" i="1"/>
  <c r="IMY37" i="1" s="1"/>
  <c r="IMZ37" i="1" s="1"/>
  <c r="IMV37" i="1"/>
  <c r="KAH37" i="1"/>
  <c r="KAI37" i="1" s="1"/>
  <c r="KAJ37" i="1" s="1"/>
  <c r="KAF37" i="1"/>
  <c r="DVB37" i="1"/>
  <c r="DVC37" i="1" s="1"/>
  <c r="DVD37" i="1" s="1"/>
  <c r="DUZ37" i="1"/>
  <c r="QT37" i="1"/>
  <c r="QU37" i="1" s="1"/>
  <c r="QV37" i="1" s="1"/>
  <c r="QR37" i="1"/>
  <c r="YB37" i="1"/>
  <c r="AEX37" i="1"/>
  <c r="AEY37" i="1" s="1"/>
  <c r="AEZ37" i="1" s="1"/>
  <c r="AEV37" i="1"/>
  <c r="AMF37" i="1"/>
  <c r="BIL37" i="1"/>
  <c r="BIM37" i="1" s="1"/>
  <c r="BIN37" i="1" s="1"/>
  <c r="BIJ37" i="1"/>
  <c r="DPN37" i="1"/>
  <c r="DPO37" i="1" s="1"/>
  <c r="DPP37" i="1" s="1"/>
  <c r="DPL37" i="1"/>
  <c r="GNT37" i="1"/>
  <c r="GX37" i="1"/>
  <c r="GY37" i="1" s="1"/>
  <c r="GZ37" i="1" s="1"/>
  <c r="GV37" i="1"/>
  <c r="CFF37" i="1"/>
  <c r="CFG37" i="1" s="1"/>
  <c r="CFH37" i="1" s="1"/>
  <c r="CFD37" i="1"/>
  <c r="EYP37" i="1"/>
  <c r="EYQ37" i="1" s="1"/>
  <c r="EYR37" i="1" s="1"/>
  <c r="EYN37" i="1"/>
  <c r="IRV37" i="1"/>
  <c r="IRW37" i="1" s="1"/>
  <c r="IRX37" i="1" s="1"/>
  <c r="IRT37" i="1"/>
  <c r="KFF37" i="1"/>
  <c r="KFG37" i="1" s="1"/>
  <c r="KFH37" i="1" s="1"/>
  <c r="KFD37" i="1"/>
  <c r="DBJ37" i="1"/>
  <c r="DBK37" i="1" s="1"/>
  <c r="DBL37" i="1" s="1"/>
  <c r="DBH37" i="1"/>
  <c r="FCX37" i="1"/>
  <c r="FCY37" i="1" s="1"/>
  <c r="FCZ37" i="1" s="1"/>
  <c r="FCV37" i="1"/>
  <c r="GCD37" i="1"/>
  <c r="GCE37" i="1" s="1"/>
  <c r="GCF37" i="1" s="1"/>
  <c r="GCB37" i="1"/>
  <c r="RZ37" i="1"/>
  <c r="SA37" i="1" s="1"/>
  <c r="SB37" i="1" s="1"/>
  <c r="BBR37" i="1"/>
  <c r="BBS37" i="1" s="1"/>
  <c r="BBT37" i="1" s="1"/>
  <c r="BBP37" i="1"/>
  <c r="BXV37" i="1"/>
  <c r="BXW37" i="1" s="1"/>
  <c r="BXX37" i="1" s="1"/>
  <c r="BXT37" i="1"/>
  <c r="CJL37" i="1"/>
  <c r="DFR37" i="1"/>
  <c r="DFS37" i="1" s="1"/>
  <c r="DFT37" i="1" s="1"/>
  <c r="DFP37" i="1"/>
  <c r="IWT37" i="1"/>
  <c r="IWU37" i="1" s="1"/>
  <c r="IWV37" i="1" s="1"/>
  <c r="IWR37" i="1"/>
  <c r="KKD37" i="1"/>
  <c r="KKE37" i="1" s="1"/>
  <c r="KKF37" i="1" s="1"/>
  <c r="KKB37" i="1"/>
  <c r="MMX37" i="1"/>
  <c r="MMY37" i="1" s="1"/>
  <c r="MMZ37" i="1" s="1"/>
  <c r="MMV37" i="1"/>
  <c r="BNZ37" i="1"/>
  <c r="BOA37" i="1" s="1"/>
  <c r="BOB37" i="1" s="1"/>
  <c r="BNX37" i="1"/>
  <c r="CP37" i="1"/>
  <c r="CQ37" i="1" s="1"/>
  <c r="CR37" i="1" s="1"/>
  <c r="VB37" i="1"/>
  <c r="VC37" i="1" s="1"/>
  <c r="VD37" i="1" s="1"/>
  <c r="UZ37" i="1"/>
  <c r="LF37" i="1"/>
  <c r="LG37" i="1" s="1"/>
  <c r="LH37" i="1" s="1"/>
  <c r="LD37" i="1"/>
  <c r="CCD37" i="1"/>
  <c r="CCE37" i="1" s="1"/>
  <c r="CCF37" i="1" s="1"/>
  <c r="CCB37" i="1"/>
  <c r="LJZ37" i="1"/>
  <c r="LKA37" i="1" s="1"/>
  <c r="LKB37" i="1" s="1"/>
  <c r="LJX37" i="1"/>
  <c r="JLN37" i="1"/>
  <c r="JLO37" i="1" s="1"/>
  <c r="JLP37" i="1" s="1"/>
  <c r="JLL37" i="1"/>
  <c r="ID37" i="1"/>
  <c r="IE37" i="1" s="1"/>
  <c r="IF37" i="1" s="1"/>
  <c r="AGD37" i="1"/>
  <c r="AGE37" i="1" s="1"/>
  <c r="AGF37" i="1" s="1"/>
  <c r="AUH37" i="1"/>
  <c r="AUI37" i="1" s="1"/>
  <c r="AUJ37" i="1" s="1"/>
  <c r="AUF37" i="1"/>
  <c r="BFX37" i="1"/>
  <c r="EOT37" i="1"/>
  <c r="EOU37" i="1" s="1"/>
  <c r="EOV37" i="1" s="1"/>
  <c r="EOR37" i="1"/>
  <c r="JBR37" i="1"/>
  <c r="JBS37" i="1" s="1"/>
  <c r="JBT37" i="1" s="1"/>
  <c r="JBP37" i="1"/>
  <c r="KPB37" i="1"/>
  <c r="KPC37" i="1" s="1"/>
  <c r="KPD37" i="1" s="1"/>
  <c r="KOZ37" i="1"/>
  <c r="HPN37" i="1"/>
  <c r="HPO37" i="1" s="1"/>
  <c r="HPP37" i="1" s="1"/>
  <c r="HPL37" i="1"/>
  <c r="LBZ37" i="1"/>
  <c r="LCA37" i="1" s="1"/>
  <c r="LCB37" i="1" s="1"/>
  <c r="LBX37" i="1"/>
  <c r="ETB37" i="1"/>
  <c r="ETC37" i="1" s="1"/>
  <c r="ETD37" i="1" s="1"/>
  <c r="ESZ37" i="1"/>
  <c r="GVV37" i="1"/>
  <c r="GVW37" i="1" s="1"/>
  <c r="GVX37" i="1" s="1"/>
  <c r="GVT37" i="1"/>
  <c r="WH37" i="1"/>
  <c r="WI37" i="1" s="1"/>
  <c r="WJ37" i="1" s="1"/>
  <c r="BVJ37" i="1"/>
  <c r="BVK37" i="1" s="1"/>
  <c r="BVL37" i="1" s="1"/>
  <c r="BVH37" i="1"/>
  <c r="CRN37" i="1"/>
  <c r="CRO37" i="1" s="1"/>
  <c r="CRP37" i="1" s="1"/>
  <c r="CRL37" i="1"/>
  <c r="JGP37" i="1"/>
  <c r="JGQ37" i="1" s="1"/>
  <c r="JGR37" i="1" s="1"/>
  <c r="JGN37" i="1"/>
  <c r="BJ37" i="1"/>
  <c r="BK37" i="1" s="1"/>
  <c r="BL37" i="1" s="1"/>
  <c r="BH37" i="1"/>
  <c r="AYP37" i="1"/>
  <c r="AYQ37" i="1" s="1"/>
  <c r="AYR37" i="1" s="1"/>
  <c r="AYN37" i="1"/>
  <c r="ARV37" i="1"/>
  <c r="ARW37" i="1" s="1"/>
  <c r="ARX37" i="1" s="1"/>
  <c r="ART37" i="1"/>
  <c r="CVV37" i="1"/>
  <c r="CVW37" i="1" s="1"/>
  <c r="CVX37" i="1" s="1"/>
  <c r="CVT37" i="1"/>
  <c r="FSH37" i="1"/>
  <c r="FSI37" i="1" s="1"/>
  <c r="FSJ37" i="1" s="1"/>
  <c r="FSF37" i="1"/>
  <c r="NED37" i="1"/>
  <c r="NEE37" i="1" s="1"/>
  <c r="NEF37" i="1" s="1"/>
  <c r="NEB37" i="1"/>
  <c r="NNZ37" i="1"/>
  <c r="NOA37" i="1" s="1"/>
  <c r="NOB37" i="1" s="1"/>
  <c r="NNX37" i="1"/>
  <c r="OFV37" i="1"/>
  <c r="OFW37" i="1" s="1"/>
  <c r="OFX37" i="1" s="1"/>
  <c r="OFT37" i="1"/>
  <c r="PNR37" i="1"/>
  <c r="PNS37" i="1" s="1"/>
  <c r="PNT37" i="1" s="1"/>
  <c r="PNP37" i="1"/>
  <c r="MVN37" i="1"/>
  <c r="MVO37" i="1" s="1"/>
  <c r="MVP37" i="1" s="1"/>
  <c r="NET37" i="1"/>
  <c r="NEU37" i="1" s="1"/>
  <c r="NEV37" i="1" s="1"/>
  <c r="NER37" i="1"/>
  <c r="NOP37" i="1"/>
  <c r="NOQ37" i="1" s="1"/>
  <c r="NOR37" i="1" s="1"/>
  <c r="NON37" i="1"/>
  <c r="NVZ37" i="1"/>
  <c r="NWA37" i="1" s="1"/>
  <c r="NWB37" i="1" s="1"/>
  <c r="NVX37" i="1"/>
  <c r="OVV37" i="1"/>
  <c r="OVW37" i="1" s="1"/>
  <c r="OVX37" i="1" s="1"/>
  <c r="OVT37" i="1"/>
  <c r="OGJ37" i="1"/>
  <c r="FMR37" i="1"/>
  <c r="FWN37" i="1"/>
  <c r="GGJ37" i="1"/>
  <c r="GQF37" i="1"/>
  <c r="HAB37" i="1"/>
  <c r="HJX37" i="1"/>
  <c r="HTT37" i="1"/>
  <c r="IDP37" i="1"/>
  <c r="KXB37" i="1"/>
  <c r="KXC37" i="1" s="1"/>
  <c r="KXD37" i="1" s="1"/>
  <c r="LNB37" i="1"/>
  <c r="LNC37" i="1" s="1"/>
  <c r="LND37" i="1" s="1"/>
  <c r="MKL37" i="1"/>
  <c r="MKM37" i="1" s="1"/>
  <c r="MKN37" i="1" s="1"/>
  <c r="MPZ37" i="1"/>
  <c r="MQA37" i="1" s="1"/>
  <c r="MQB37" i="1" s="1"/>
  <c r="MPX37" i="1"/>
  <c r="QEF37" i="1"/>
  <c r="QEH37" i="1"/>
  <c r="QEI37" i="1" s="1"/>
  <c r="QEJ37" i="1" s="1"/>
  <c r="OCR37" i="1"/>
  <c r="OCT37" i="1"/>
  <c r="OCU37" i="1" s="1"/>
  <c r="OCV37" i="1" s="1"/>
  <c r="TNR37" i="1"/>
  <c r="TNS37" i="1" s="1"/>
  <c r="TNT37" i="1" s="1"/>
  <c r="TNP37" i="1"/>
  <c r="HL37" i="1"/>
  <c r="RH37" i="1"/>
  <c r="ABD37" i="1"/>
  <c r="AKZ37" i="1"/>
  <c r="AUV37" i="1"/>
  <c r="BER37" i="1"/>
  <c r="BON37" i="1"/>
  <c r="BYJ37" i="1"/>
  <c r="CIF37" i="1"/>
  <c r="CSB37" i="1"/>
  <c r="DBX37" i="1"/>
  <c r="DLT37" i="1"/>
  <c r="DVP37" i="1"/>
  <c r="EFL37" i="1"/>
  <c r="EPH37" i="1"/>
  <c r="EZD37" i="1"/>
  <c r="FIZ37" i="1"/>
  <c r="FSV37" i="1"/>
  <c r="GCR37" i="1"/>
  <c r="GMN37" i="1"/>
  <c r="GWJ37" i="1"/>
  <c r="HGF37" i="1"/>
  <c r="HQB37" i="1"/>
  <c r="HZX37" i="1"/>
  <c r="IGB37" i="1"/>
  <c r="IKZ37" i="1"/>
  <c r="IPX37" i="1"/>
  <c r="IUV37" i="1"/>
  <c r="IZT37" i="1"/>
  <c r="JER37" i="1"/>
  <c r="JJP37" i="1"/>
  <c r="JON37" i="1"/>
  <c r="JTL37" i="1"/>
  <c r="JYJ37" i="1"/>
  <c r="KDH37" i="1"/>
  <c r="KIF37" i="1"/>
  <c r="KND37" i="1"/>
  <c r="LSN37" i="1"/>
  <c r="MQP37" i="1"/>
  <c r="MQQ37" i="1" s="1"/>
  <c r="MQR37" i="1" s="1"/>
  <c r="MQN37" i="1"/>
  <c r="OAF37" i="1"/>
  <c r="OPB37" i="1"/>
  <c r="OPC37" i="1" s="1"/>
  <c r="OPD37" i="1" s="1"/>
  <c r="OOZ37" i="1"/>
  <c r="KXR37" i="1"/>
  <c r="KXS37" i="1" s="1"/>
  <c r="KXT37" i="1" s="1"/>
  <c r="LID37" i="1"/>
  <c r="LIE37" i="1" s="1"/>
  <c r="LIF37" i="1" s="1"/>
  <c r="LNP37" i="1"/>
  <c r="LYB37" i="1"/>
  <c r="MLB37" i="1"/>
  <c r="MLC37" i="1" s="1"/>
  <c r="MLD37" i="1" s="1"/>
  <c r="MZD37" i="1"/>
  <c r="NIZ37" i="1"/>
  <c r="NSX37" i="1"/>
  <c r="NSY37" i="1" s="1"/>
  <c r="NSZ37" i="1" s="1"/>
  <c r="TEZ37" i="1"/>
  <c r="TFB37" i="1"/>
  <c r="TFC37" i="1" s="1"/>
  <c r="TFD37" i="1" s="1"/>
  <c r="OYH37" i="1"/>
  <c r="OYI37" i="1" s="1"/>
  <c r="OYJ37" i="1" s="1"/>
  <c r="OYF37" i="1"/>
  <c r="QAP37" i="1"/>
  <c r="QAQ37" i="1" s="1"/>
  <c r="QAR37" i="1" s="1"/>
  <c r="QAN37" i="1"/>
  <c r="IJD37" i="1"/>
  <c r="IOB37" i="1"/>
  <c r="ISZ37" i="1"/>
  <c r="IXX37" i="1"/>
  <c r="JCV37" i="1"/>
  <c r="JHT37" i="1"/>
  <c r="JMR37" i="1"/>
  <c r="JRP37" i="1"/>
  <c r="JWN37" i="1"/>
  <c r="KBL37" i="1"/>
  <c r="KGJ37" i="1"/>
  <c r="KLH37" i="1"/>
  <c r="KQF37" i="1"/>
  <c r="KST37" i="1"/>
  <c r="KSU37" i="1" s="1"/>
  <c r="KSV37" i="1" s="1"/>
  <c r="LTD37" i="1"/>
  <c r="MDP37" i="1"/>
  <c r="MGD37" i="1"/>
  <c r="MGE37" i="1" s="1"/>
  <c r="MGF37" i="1" s="1"/>
  <c r="MZV37" i="1"/>
  <c r="MZW37" i="1" s="1"/>
  <c r="MZX37" i="1" s="1"/>
  <c r="MZT37" i="1"/>
  <c r="NJR37" i="1"/>
  <c r="NJS37" i="1" s="1"/>
  <c r="NJT37" i="1" s="1"/>
  <c r="NJP37" i="1"/>
  <c r="SXB37" i="1"/>
  <c r="SXC37" i="1" s="1"/>
  <c r="SXD37" i="1" s="1"/>
  <c r="SWZ37" i="1"/>
  <c r="EGB37" i="1"/>
  <c r="EPX37" i="1"/>
  <c r="EZT37" i="1"/>
  <c r="FJP37" i="1"/>
  <c r="FTL37" i="1"/>
  <c r="GDH37" i="1"/>
  <c r="GND37" i="1"/>
  <c r="GWZ37" i="1"/>
  <c r="HGV37" i="1"/>
  <c r="HQR37" i="1"/>
  <c r="IAN37" i="1"/>
  <c r="KYH37" i="1"/>
  <c r="KYI37" i="1" s="1"/>
  <c r="KYJ37" i="1" s="1"/>
  <c r="LOF37" i="1"/>
  <c r="MBF37" i="1"/>
  <c r="MBG37" i="1" s="1"/>
  <c r="MBH37" i="1" s="1"/>
  <c r="MLR37" i="1"/>
  <c r="MLS37" i="1" s="1"/>
  <c r="MLT37" i="1" s="1"/>
  <c r="MUH37" i="1"/>
  <c r="MUI37" i="1" s="1"/>
  <c r="MUJ37" i="1" s="1"/>
  <c r="MXH37" i="1"/>
  <c r="NUD37" i="1"/>
  <c r="NUE37" i="1" s="1"/>
  <c r="NUF37" i="1" s="1"/>
  <c r="NUB37" i="1"/>
  <c r="NAL37" i="1"/>
  <c r="NAM37" i="1" s="1"/>
  <c r="NAN37" i="1" s="1"/>
  <c r="NAJ37" i="1"/>
  <c r="NUT37" i="1"/>
  <c r="NUU37" i="1" s="1"/>
  <c r="NUV37" i="1" s="1"/>
  <c r="NUR37" i="1"/>
  <c r="COZ37" i="1"/>
  <c r="CYV37" i="1"/>
  <c r="DIR37" i="1"/>
  <c r="LJH37" i="1"/>
  <c r="LLT37" i="1"/>
  <c r="LTT37" i="1"/>
  <c r="LWH37" i="1"/>
  <c r="LWI37" i="1" s="1"/>
  <c r="LWJ37" i="1" s="1"/>
  <c r="MRT37" i="1"/>
  <c r="MUX37" i="1"/>
  <c r="MUY37" i="1" s="1"/>
  <c r="MUZ37" i="1" s="1"/>
  <c r="NHD37" i="1"/>
  <c r="NQZ37" i="1"/>
  <c r="OIV37" i="1"/>
  <c r="OIX37" i="1"/>
  <c r="OIY37" i="1" s="1"/>
  <c r="OIZ37" i="1" s="1"/>
  <c r="ORN37" i="1"/>
  <c r="ORO37" i="1" s="1"/>
  <c r="ORP37" i="1" s="1"/>
  <c r="ORL37" i="1"/>
  <c r="IHJ37" i="1"/>
  <c r="IHK37" i="1" s="1"/>
  <c r="IHL37" i="1" s="1"/>
  <c r="IMH37" i="1"/>
  <c r="IMI37" i="1" s="1"/>
  <c r="IMJ37" i="1" s="1"/>
  <c r="IRF37" i="1"/>
  <c r="IRG37" i="1" s="1"/>
  <c r="IRH37" i="1" s="1"/>
  <c r="IWD37" i="1"/>
  <c r="IWE37" i="1" s="1"/>
  <c r="IWF37" i="1" s="1"/>
  <c r="JBB37" i="1"/>
  <c r="JBC37" i="1" s="1"/>
  <c r="JBD37" i="1" s="1"/>
  <c r="JFZ37" i="1"/>
  <c r="JGA37" i="1" s="1"/>
  <c r="JGB37" i="1" s="1"/>
  <c r="JKX37" i="1"/>
  <c r="JKY37" i="1" s="1"/>
  <c r="JKZ37" i="1" s="1"/>
  <c r="JPV37" i="1"/>
  <c r="JPW37" i="1" s="1"/>
  <c r="JPX37" i="1" s="1"/>
  <c r="JUT37" i="1"/>
  <c r="JUU37" i="1" s="1"/>
  <c r="JUV37" i="1" s="1"/>
  <c r="JZR37" i="1"/>
  <c r="JZS37" i="1" s="1"/>
  <c r="JZT37" i="1" s="1"/>
  <c r="KEP37" i="1"/>
  <c r="KEQ37" i="1" s="1"/>
  <c r="KER37" i="1" s="1"/>
  <c r="KJN37" i="1"/>
  <c r="KJO37" i="1" s="1"/>
  <c r="KJP37" i="1" s="1"/>
  <c r="KOL37" i="1"/>
  <c r="KOM37" i="1" s="1"/>
  <c r="KON37" i="1" s="1"/>
  <c r="KYV37" i="1"/>
  <c r="QRF37" i="1"/>
  <c r="QRG37" i="1" s="1"/>
  <c r="QRH37" i="1" s="1"/>
  <c r="QRD37" i="1"/>
  <c r="QXX37" i="1"/>
  <c r="QXZ37" i="1"/>
  <c r="QYA37" i="1" s="1"/>
  <c r="QYB37" i="1" s="1"/>
  <c r="RRP37" i="1"/>
  <c r="RRR37" i="1"/>
  <c r="RRS37" i="1" s="1"/>
  <c r="RRT37" i="1" s="1"/>
  <c r="SEP37" i="1"/>
  <c r="SEQ37" i="1" s="1"/>
  <c r="SER37" i="1" s="1"/>
  <c r="SEN37" i="1"/>
  <c r="SVD37" i="1"/>
  <c r="SVF37" i="1"/>
  <c r="SVG37" i="1" s="1"/>
  <c r="SVH37" i="1" s="1"/>
  <c r="TDV37" i="1"/>
  <c r="TDW37" i="1" s="1"/>
  <c r="TDX37" i="1" s="1"/>
  <c r="TDT37" i="1"/>
  <c r="PKP37" i="1"/>
  <c r="PKQ37" i="1" s="1"/>
  <c r="PKR37" i="1" s="1"/>
  <c r="QPX37" i="1"/>
  <c r="SND37" i="1"/>
  <c r="VMB37" i="1"/>
  <c r="VMD37" i="1"/>
  <c r="VME37" i="1" s="1"/>
  <c r="VMF37" i="1" s="1"/>
  <c r="OEN37" i="1"/>
  <c r="OGZ37" i="1"/>
  <c r="ONT37" i="1"/>
  <c r="OQF37" i="1"/>
  <c r="OXB37" i="1"/>
  <c r="OXC37" i="1" s="1"/>
  <c r="OXD37" i="1" s="1"/>
  <c r="OZL37" i="1"/>
  <c r="PZZ37" i="1"/>
  <c r="QAA37" i="1" s="1"/>
  <c r="QAB37" i="1" s="1"/>
  <c r="RKX37" i="1"/>
  <c r="RKY37" i="1" s="1"/>
  <c r="RKZ37" i="1" s="1"/>
  <c r="RKV37" i="1"/>
  <c r="SAH37" i="1"/>
  <c r="SAI37" i="1" s="1"/>
  <c r="SAJ37" i="1" s="1"/>
  <c r="SAF37" i="1"/>
  <c r="UAN37" i="1"/>
  <c r="UIN37" i="1"/>
  <c r="UIP37" i="1"/>
  <c r="UIQ37" i="1" s="1"/>
  <c r="UIR37" i="1" s="1"/>
  <c r="VUT37" i="1"/>
  <c r="VUU37" i="1" s="1"/>
  <c r="VUV37" i="1" s="1"/>
  <c r="VUR37" i="1"/>
  <c r="RGP37" i="1"/>
  <c r="RGQ37" i="1" s="1"/>
  <c r="RGR37" i="1" s="1"/>
  <c r="RGN37" i="1"/>
  <c r="URF37" i="1"/>
  <c r="URG37" i="1" s="1"/>
  <c r="URH37" i="1" s="1"/>
  <c r="URD37" i="1"/>
  <c r="QMX37" i="1"/>
  <c r="QMY37" i="1" s="1"/>
  <c r="QMZ37" i="1" s="1"/>
  <c r="QMV37" i="1"/>
  <c r="VVX37" i="1"/>
  <c r="VVZ37" i="1"/>
  <c r="VWA37" i="1" s="1"/>
  <c r="VWB37" i="1" s="1"/>
  <c r="PTF37" i="1"/>
  <c r="PTG37" i="1" s="1"/>
  <c r="PTH37" i="1" s="1"/>
  <c r="PTD37" i="1"/>
  <c r="WEP37" i="1"/>
  <c r="WEQ37" i="1" s="1"/>
  <c r="WER37" i="1" s="1"/>
  <c r="WEN37" i="1"/>
  <c r="NKF37" i="1"/>
  <c r="NWN37" i="1"/>
  <c r="PPL37" i="1"/>
  <c r="PXN37" i="1"/>
  <c r="PXO37" i="1" s="1"/>
  <c r="PXP37" i="1" s="1"/>
  <c r="PXL37" i="1"/>
  <c r="QZT37" i="1"/>
  <c r="SBL37" i="1"/>
  <c r="SBN37" i="1"/>
  <c r="SBO37" i="1" s="1"/>
  <c r="SBP37" i="1" s="1"/>
  <c r="UKJ37" i="1"/>
  <c r="USJ37" i="1"/>
  <c r="USL37" i="1"/>
  <c r="USM37" i="1" s="1"/>
  <c r="USN37" i="1" s="1"/>
  <c r="RHT37" i="1"/>
  <c r="RHV37" i="1"/>
  <c r="RHW37" i="1" s="1"/>
  <c r="RHX37" i="1" s="1"/>
  <c r="SKD37" i="1"/>
  <c r="SKE37" i="1" s="1"/>
  <c r="SKF37" i="1" s="1"/>
  <c r="SKB37" i="1"/>
  <c r="TOV37" i="1"/>
  <c r="TOX37" i="1"/>
  <c r="TOY37" i="1" s="1"/>
  <c r="TOZ37" i="1" s="1"/>
  <c r="VBB37" i="1"/>
  <c r="VBC37" i="1" s="1"/>
  <c r="VBD37" i="1" s="1"/>
  <c r="VAZ37" i="1"/>
  <c r="TXN37" i="1"/>
  <c r="TXO37" i="1" s="1"/>
  <c r="TXP37" i="1" s="1"/>
  <c r="TXL37" i="1"/>
  <c r="WFT37" i="1"/>
  <c r="WFV37" i="1"/>
  <c r="WFW37" i="1" s="1"/>
  <c r="WFX37" i="1" s="1"/>
  <c r="QOB37" i="1"/>
  <c r="QOD37" i="1"/>
  <c r="QOE37" i="1" s="1"/>
  <c r="QOF37" i="1" s="1"/>
  <c r="RBB37" i="1"/>
  <c r="RBC37" i="1" s="1"/>
  <c r="RBD37" i="1" s="1"/>
  <c r="RAZ37" i="1"/>
  <c r="RUT37" i="1"/>
  <c r="RUU37" i="1" s="1"/>
  <c r="RUV37" i="1" s="1"/>
  <c r="RUR37" i="1"/>
  <c r="PQT37" i="1"/>
  <c r="PQU37" i="1" s="1"/>
  <c r="PQV37" i="1" s="1"/>
  <c r="PQR37" i="1"/>
  <c r="QWT37" i="1"/>
  <c r="QWU37" i="1" s="1"/>
  <c r="QWV37" i="1" s="1"/>
  <c r="QWR37" i="1"/>
  <c r="RQL37" i="1"/>
  <c r="RQM37" i="1" s="1"/>
  <c r="RQN37" i="1" s="1"/>
  <c r="RQJ37" i="1"/>
  <c r="WPP37" i="1"/>
  <c r="WPR37" i="1"/>
  <c r="WPS37" i="1" s="1"/>
  <c r="WPT37" i="1" s="1"/>
  <c r="SLH37" i="1"/>
  <c r="SLJ37" i="1"/>
  <c r="SLK37" i="1" s="1"/>
  <c r="SLL37" i="1" s="1"/>
  <c r="STZ37" i="1"/>
  <c r="SUA37" i="1" s="1"/>
  <c r="SUB37" i="1" s="1"/>
  <c r="STX37" i="1"/>
  <c r="VCF37" i="1"/>
  <c r="VCH37" i="1"/>
  <c r="VCI37" i="1" s="1"/>
  <c r="VCJ37" i="1" s="1"/>
  <c r="SDH37" i="1"/>
  <c r="TYR37" i="1"/>
  <c r="TYT37" i="1"/>
  <c r="TYU37" i="1" s="1"/>
  <c r="TYV37" i="1" s="1"/>
  <c r="VKX37" i="1"/>
  <c r="VKY37" i="1" s="1"/>
  <c r="VKZ37" i="1" s="1"/>
  <c r="VKV37" i="1"/>
  <c r="WZL37" i="1"/>
  <c r="WZN37" i="1"/>
  <c r="WZO37" i="1" s="1"/>
  <c r="WZP37" i="1" s="1"/>
  <c r="QHJ37" i="1"/>
  <c r="QHK37" i="1" s="1"/>
  <c r="QHL37" i="1" s="1"/>
  <c r="QHH37" i="1"/>
  <c r="UHJ37" i="1"/>
  <c r="UHK37" i="1" s="1"/>
  <c r="UHL37" i="1" s="1"/>
  <c r="UHH37" i="1"/>
  <c r="PGX37" i="1"/>
  <c r="PGY37" i="1" s="1"/>
  <c r="PGZ37" i="1" s="1"/>
  <c r="PGV37" i="1"/>
  <c r="QDB37" i="1"/>
  <c r="QDC37" i="1" s="1"/>
  <c r="QDD37" i="1" s="1"/>
  <c r="QCZ37" i="1"/>
  <c r="RJP37" i="1"/>
  <c r="QKJ37" i="1"/>
  <c r="QUF37" i="1"/>
  <c r="REB37" i="1"/>
  <c r="RNX37" i="1"/>
  <c r="RXT37" i="1"/>
  <c r="SHP37" i="1"/>
  <c r="SRL37" i="1"/>
  <c r="TBH37" i="1"/>
  <c r="TLD37" i="1"/>
  <c r="TUZ37" i="1"/>
  <c r="UEV37" i="1"/>
  <c r="UOR37" i="1"/>
  <c r="UYN37" i="1"/>
  <c r="VIJ37" i="1"/>
  <c r="VSF37" i="1"/>
  <c r="WCB37" i="1"/>
  <c r="WLX37" i="1"/>
  <c r="WVT37" i="1"/>
  <c r="PEZ37" i="1"/>
  <c r="POV37" i="1"/>
  <c r="PYR37" i="1"/>
  <c r="QIN37" i="1"/>
  <c r="QSJ37" i="1"/>
  <c r="RCF37" i="1"/>
  <c r="RMB37" i="1"/>
  <c r="RVX37" i="1"/>
  <c r="SFT37" i="1"/>
  <c r="SPP37" i="1"/>
  <c r="SZL37" i="1"/>
  <c r="TJH37" i="1"/>
  <c r="TTD37" i="1"/>
  <c r="UCZ37" i="1"/>
  <c r="UMV37" i="1"/>
  <c r="UWR37" i="1"/>
  <c r="VGN37" i="1"/>
  <c r="VQJ37" i="1"/>
  <c r="WAF37" i="1"/>
  <c r="WKB37" i="1"/>
  <c r="WTX37" i="1"/>
  <c r="XDT37" i="1"/>
  <c r="WOJ37" i="1"/>
  <c r="WYF37" i="1"/>
  <c r="SOJ37" i="1"/>
  <c r="SYF37" i="1"/>
  <c r="TIB37" i="1"/>
  <c r="TRX37" i="1"/>
  <c r="UBT37" i="1"/>
  <c r="ULP37" i="1"/>
  <c r="UVL37" i="1"/>
  <c r="VFH37" i="1"/>
  <c r="VPD37" i="1"/>
  <c r="VYZ37" i="1"/>
  <c r="WIV37" i="1"/>
  <c r="WSR37" i="1"/>
  <c r="XCN37" i="1"/>
  <c r="PLT37" i="1"/>
  <c r="PVP37" i="1"/>
  <c r="QFL37" i="1"/>
  <c r="QPH37" i="1"/>
  <c r="QZD37" i="1"/>
  <c r="RIZ37" i="1"/>
  <c r="RSV37" i="1"/>
  <c r="SCR37" i="1"/>
  <c r="SMN37" i="1"/>
  <c r="SWJ37" i="1"/>
  <c r="TGF37" i="1"/>
  <c r="TQB37" i="1"/>
  <c r="TZX37" i="1"/>
  <c r="UJT37" i="1"/>
  <c r="UTP37" i="1"/>
  <c r="VDL37" i="1"/>
  <c r="VNH37" i="1"/>
  <c r="VXD37" i="1"/>
  <c r="WGZ37" i="1"/>
  <c r="WQV37" i="1"/>
  <c r="XAR37" i="1"/>
  <c r="O272" i="1" l="1"/>
  <c r="O271" i="1"/>
  <c r="P271" i="1" s="1"/>
  <c r="O270" i="1"/>
  <c r="R270" i="1" s="1"/>
  <c r="S270" i="1" s="1"/>
  <c r="T270" i="1" s="1"/>
  <c r="O269" i="1"/>
  <c r="P269" i="1" s="1"/>
  <c r="O268" i="1"/>
  <c r="R268" i="1" s="1"/>
  <c r="S268" i="1" s="1"/>
  <c r="T268" i="1" s="1"/>
  <c r="O267" i="1"/>
  <c r="R267" i="1" s="1"/>
  <c r="S267" i="1" s="1"/>
  <c r="O266" i="1"/>
  <c r="P266" i="1" s="1"/>
  <c r="S265" i="1"/>
  <c r="O265" i="1"/>
  <c r="P265" i="1" s="1"/>
  <c r="O264" i="1"/>
  <c r="P264" i="1" s="1"/>
  <c r="O263" i="1"/>
  <c r="P263" i="1" s="1"/>
  <c r="O262" i="1"/>
  <c r="R262" i="1" s="1"/>
  <c r="S262" i="1" s="1"/>
  <c r="O261" i="1"/>
  <c r="P261" i="1" s="1"/>
  <c r="O260" i="1"/>
  <c r="R260" i="1" s="1"/>
  <c r="S260" i="1" s="1"/>
  <c r="O259" i="1"/>
  <c r="R259" i="1" s="1"/>
  <c r="S259" i="1" s="1"/>
  <c r="O258" i="1"/>
  <c r="P258" i="1" s="1"/>
  <c r="O257" i="1"/>
  <c r="R257" i="1" s="1"/>
  <c r="S257" i="1" s="1"/>
  <c r="T257" i="1" s="1"/>
  <c r="O256" i="1"/>
  <c r="P256" i="1" s="1"/>
  <c r="O255" i="1"/>
  <c r="R255" i="1" s="1"/>
  <c r="S255" i="1" s="1"/>
  <c r="T255" i="1" s="1"/>
  <c r="O254" i="1"/>
  <c r="R254" i="1" s="1"/>
  <c r="S254" i="1" s="1"/>
  <c r="O253" i="1"/>
  <c r="R253" i="1" s="1"/>
  <c r="S253" i="1" s="1"/>
  <c r="T253" i="1" s="1"/>
  <c r="O252" i="1"/>
  <c r="R252" i="1" s="1"/>
  <c r="S252" i="1" s="1"/>
  <c r="T252" i="1" s="1"/>
  <c r="O251" i="1"/>
  <c r="P251" i="1" s="1"/>
  <c r="O250" i="1"/>
  <c r="R250" i="1" s="1"/>
  <c r="S250" i="1" s="1"/>
  <c r="T250" i="1" s="1"/>
  <c r="O249" i="1"/>
  <c r="R249" i="1" s="1"/>
  <c r="S249" i="1" s="1"/>
  <c r="T249" i="1" s="1"/>
  <c r="O248" i="1"/>
  <c r="R248" i="1" s="1"/>
  <c r="S248" i="1" s="1"/>
  <c r="T248" i="1" s="1"/>
  <c r="O247" i="1"/>
  <c r="P247" i="1" s="1"/>
  <c r="O246" i="1"/>
  <c r="R246" i="1" s="1"/>
  <c r="S246" i="1" s="1"/>
  <c r="T246" i="1" s="1"/>
  <c r="O245" i="1"/>
  <c r="R245" i="1" s="1"/>
  <c r="S245" i="1" s="1"/>
  <c r="T245" i="1" s="1"/>
  <c r="O244" i="1"/>
  <c r="P244" i="1" s="1"/>
  <c r="O243" i="1"/>
  <c r="P243" i="1" s="1"/>
  <c r="O242" i="1"/>
  <c r="R242" i="1" s="1"/>
  <c r="S242" i="1" s="1"/>
  <c r="O241" i="1"/>
  <c r="P241" i="1" s="1"/>
  <c r="O240" i="1"/>
  <c r="R240" i="1" s="1"/>
  <c r="S240" i="1" s="1"/>
  <c r="O239" i="1"/>
  <c r="R239" i="1" s="1"/>
  <c r="S239" i="1" s="1"/>
  <c r="O238" i="1"/>
  <c r="P238" i="1" s="1"/>
  <c r="O237" i="1"/>
  <c r="R237" i="1" s="1"/>
  <c r="S237" i="1" s="1"/>
  <c r="O236" i="1"/>
  <c r="R236" i="1" s="1"/>
  <c r="S236" i="1" s="1"/>
  <c r="O235" i="1"/>
  <c r="P235" i="1" s="1"/>
  <c r="O234" i="1"/>
  <c r="P234" i="1" s="1"/>
  <c r="O233" i="1"/>
  <c r="R233" i="1" s="1"/>
  <c r="S233" i="1" s="1"/>
  <c r="T233" i="1" s="1"/>
  <c r="O232" i="1"/>
  <c r="P232" i="1" s="1"/>
  <c r="O231" i="1"/>
  <c r="P231" i="1" s="1"/>
  <c r="O230" i="1"/>
  <c r="R230" i="1" s="1"/>
  <c r="S230" i="1" s="1"/>
  <c r="O229" i="1"/>
  <c r="P229" i="1" s="1"/>
  <c r="O228" i="1"/>
  <c r="R228" i="1" s="1"/>
  <c r="S228" i="1" s="1"/>
  <c r="T228" i="1" s="1"/>
  <c r="O227" i="1"/>
  <c r="P227" i="1" s="1"/>
  <c r="O226" i="1"/>
  <c r="R226" i="1" s="1"/>
  <c r="S226" i="1" s="1"/>
  <c r="O225" i="1"/>
  <c r="P225" i="1" s="1"/>
  <c r="O224" i="1"/>
  <c r="R224" i="1" s="1"/>
  <c r="S224" i="1" s="1"/>
  <c r="O223" i="1"/>
  <c r="P223" i="1" s="1"/>
  <c r="R272" i="1" l="1"/>
  <c r="S272" i="1" s="1"/>
  <c r="T272" i="1" s="1"/>
  <c r="P272" i="1"/>
  <c r="R264" i="1"/>
  <c r="S264" i="1" s="1"/>
  <c r="T264" i="1" s="1"/>
  <c r="R271" i="1"/>
  <c r="S271" i="1" s="1"/>
  <c r="T271" i="1" s="1"/>
  <c r="R263" i="1"/>
  <c r="S263" i="1" s="1"/>
  <c r="T263" i="1" s="1"/>
  <c r="P270" i="1"/>
  <c r="P268" i="1"/>
  <c r="R269" i="1"/>
  <c r="S269" i="1" s="1"/>
  <c r="T269" i="1" s="1"/>
  <c r="R266" i="1"/>
  <c r="S266" i="1" s="1"/>
  <c r="T266" i="1" s="1"/>
  <c r="P267" i="1"/>
  <c r="P259" i="1"/>
  <c r="R261" i="1"/>
  <c r="S261" i="1" s="1"/>
  <c r="P253" i="1"/>
  <c r="P260" i="1"/>
  <c r="P262" i="1"/>
  <c r="R258" i="1"/>
  <c r="S258" i="1" s="1"/>
  <c r="T258" i="1" s="1"/>
  <c r="P257" i="1"/>
  <c r="P255" i="1"/>
  <c r="R256" i="1"/>
  <c r="S256" i="1" s="1"/>
  <c r="T256" i="1" s="1"/>
  <c r="P254" i="1"/>
  <c r="R243" i="1"/>
  <c r="S243" i="1" s="1"/>
  <c r="P248" i="1"/>
  <c r="R251" i="1"/>
  <c r="S251" i="1" s="1"/>
  <c r="T251" i="1" s="1"/>
  <c r="P249" i="1"/>
  <c r="R244" i="1"/>
  <c r="S244" i="1" s="1"/>
  <c r="P250" i="1"/>
  <c r="P246" i="1"/>
  <c r="R241" i="1"/>
  <c r="S241" i="1" s="1"/>
  <c r="P242" i="1"/>
  <c r="R247" i="1"/>
  <c r="S247" i="1" s="1"/>
  <c r="T247" i="1" s="1"/>
  <c r="P252" i="1"/>
  <c r="P236" i="1"/>
  <c r="P230" i="1"/>
  <c r="P240" i="1"/>
  <c r="R227" i="1"/>
  <c r="S227" i="1" s="1"/>
  <c r="T227" i="1" s="1"/>
  <c r="R234" i="1"/>
  <c r="S234" i="1" s="1"/>
  <c r="T234" i="1" s="1"/>
  <c r="P239" i="1"/>
  <c r="R229" i="1"/>
  <c r="S229" i="1" s="1"/>
  <c r="R235" i="1"/>
  <c r="S235" i="1" s="1"/>
  <c r="T235" i="1" s="1"/>
  <c r="R223" i="1"/>
  <c r="S223" i="1" s="1"/>
  <c r="P228" i="1"/>
  <c r="P224" i="1"/>
  <c r="R231" i="1"/>
  <c r="S231" i="1" s="1"/>
  <c r="R225" i="1"/>
  <c r="S225" i="1" s="1"/>
  <c r="R232" i="1"/>
  <c r="S232" i="1" s="1"/>
  <c r="T232" i="1" s="1"/>
  <c r="P237" i="1"/>
  <c r="R238" i="1"/>
  <c r="S238" i="1" s="1"/>
  <c r="P226" i="1"/>
  <c r="P233" i="1"/>
  <c r="S212" i="1" l="1"/>
  <c r="T212" i="1" s="1"/>
  <c r="S211" i="1"/>
  <c r="T211" i="1" s="1"/>
  <c r="O203" i="1"/>
  <c r="R203" i="1" s="1"/>
  <c r="S203" i="1" s="1"/>
  <c r="T203" i="1" s="1"/>
  <c r="O202" i="1"/>
  <c r="R202" i="1" s="1"/>
  <c r="S202" i="1" s="1"/>
  <c r="O201" i="1"/>
  <c r="R201" i="1" s="1"/>
  <c r="S201" i="1" s="1"/>
  <c r="O200" i="1"/>
  <c r="R200" i="1" s="1"/>
  <c r="S200" i="1" s="1"/>
  <c r="O198" i="1"/>
  <c r="R198" i="1" s="1"/>
  <c r="S198" i="1" s="1"/>
  <c r="T198" i="1" s="1"/>
  <c r="X197" i="1"/>
  <c r="O197" i="1"/>
  <c r="R197" i="1" s="1"/>
  <c r="S197" i="1" s="1"/>
  <c r="X196" i="1"/>
  <c r="O196" i="1"/>
  <c r="R196" i="1" s="1"/>
  <c r="S196" i="1" s="1"/>
  <c r="X195" i="1"/>
  <c r="O195" i="1"/>
  <c r="R195" i="1" s="1"/>
  <c r="S195" i="1" s="1"/>
  <c r="X179" i="1"/>
  <c r="X180" i="1"/>
  <c r="X181" i="1"/>
  <c r="X182" i="1"/>
  <c r="X183" i="1"/>
  <c r="X184" i="1"/>
  <c r="X185" i="1"/>
  <c r="X186" i="1"/>
  <c r="X188" i="1"/>
  <c r="X178" i="1"/>
  <c r="X177" i="1"/>
  <c r="O194" i="1"/>
  <c r="R194" i="1" s="1"/>
  <c r="S194" i="1" s="1"/>
  <c r="T194" i="1" s="1"/>
  <c r="O193" i="1"/>
  <c r="R193" i="1" s="1"/>
  <c r="S193" i="1" s="1"/>
  <c r="O192" i="1"/>
  <c r="P192" i="1" s="1"/>
  <c r="O191" i="1"/>
  <c r="R191" i="1" s="1"/>
  <c r="S191" i="1" s="1"/>
  <c r="O189" i="1"/>
  <c r="R189" i="1" s="1"/>
  <c r="S189" i="1" s="1"/>
  <c r="T189" i="1" s="1"/>
  <c r="O188" i="1"/>
  <c r="R188" i="1" s="1"/>
  <c r="S188" i="1" s="1"/>
  <c r="T188" i="1" s="1"/>
  <c r="S186" i="1"/>
  <c r="O186" i="1"/>
  <c r="P186" i="1" s="1"/>
  <c r="S185" i="1"/>
  <c r="O185" i="1"/>
  <c r="P185" i="1" s="1"/>
  <c r="O184" i="1"/>
  <c r="R184" i="1" s="1"/>
  <c r="S184" i="1" s="1"/>
  <c r="O183" i="1"/>
  <c r="R183" i="1" s="1"/>
  <c r="S183" i="1" s="1"/>
  <c r="O182" i="1"/>
  <c r="P182" i="1" s="1"/>
  <c r="O181" i="1"/>
  <c r="R181" i="1" s="1"/>
  <c r="S181" i="1" s="1"/>
  <c r="T181" i="1" s="1"/>
  <c r="O180" i="1"/>
  <c r="R180" i="1" s="1"/>
  <c r="S180" i="1" s="1"/>
  <c r="T180" i="1" s="1"/>
  <c r="O179" i="1"/>
  <c r="R179" i="1" s="1"/>
  <c r="S179" i="1" s="1"/>
  <c r="T179" i="1" s="1"/>
  <c r="O178" i="1"/>
  <c r="R178" i="1" s="1"/>
  <c r="S178" i="1" s="1"/>
  <c r="T178" i="1" s="1"/>
  <c r="O177" i="1"/>
  <c r="P177" i="1" s="1"/>
  <c r="O171" i="1"/>
  <c r="R171" i="1" s="1"/>
  <c r="S171" i="1" s="1"/>
  <c r="O172" i="1"/>
  <c r="R172" i="1" s="1"/>
  <c r="S172" i="1" s="1"/>
  <c r="T172" i="1" s="1"/>
  <c r="X172" i="1"/>
  <c r="O173" i="1"/>
  <c r="P173" i="1" s="1"/>
  <c r="X173" i="1"/>
  <c r="O174" i="1"/>
  <c r="P174" i="1" s="1"/>
  <c r="X174" i="1"/>
  <c r="O175" i="1"/>
  <c r="P175" i="1" s="1"/>
  <c r="X175" i="1"/>
  <c r="O176" i="1"/>
  <c r="P176" i="1" s="1"/>
  <c r="X176" i="1"/>
  <c r="X171" i="1"/>
  <c r="X170" i="1"/>
  <c r="X169" i="1"/>
  <c r="O170" i="1"/>
  <c r="R170" i="1" s="1"/>
  <c r="S170" i="1" s="1"/>
  <c r="T170" i="1" s="1"/>
  <c r="O169" i="1"/>
  <c r="R169" i="1" s="1"/>
  <c r="S169" i="1" s="1"/>
  <c r="X165" i="1"/>
  <c r="X166" i="1"/>
  <c r="X167" i="1"/>
  <c r="X168" i="1"/>
  <c r="X164" i="1"/>
  <c r="O168" i="1"/>
  <c r="R168" i="1" s="1"/>
  <c r="S168" i="1" s="1"/>
  <c r="T168" i="1" s="1"/>
  <c r="O167" i="1"/>
  <c r="P167" i="1" s="1"/>
  <c r="O166" i="1"/>
  <c r="P166" i="1" s="1"/>
  <c r="O165" i="1"/>
  <c r="R165" i="1" s="1"/>
  <c r="S165" i="1" s="1"/>
  <c r="T165" i="1" s="1"/>
  <c r="O164" i="1"/>
  <c r="P164" i="1" s="1"/>
  <c r="X162" i="1"/>
  <c r="O162" i="1"/>
  <c r="P162" i="1" s="1"/>
  <c r="X151" i="1"/>
  <c r="X150" i="1"/>
  <c r="X149" i="1"/>
  <c r="X148" i="1"/>
  <c r="X147" i="1"/>
  <c r="X146" i="1"/>
  <c r="X145" i="1"/>
  <c r="X144" i="1"/>
  <c r="X143" i="1"/>
  <c r="O151" i="1"/>
  <c r="R151" i="1" s="1"/>
  <c r="S151" i="1" s="1"/>
  <c r="T151" i="1" s="1"/>
  <c r="O150" i="1"/>
  <c r="P150" i="1" s="1"/>
  <c r="O149" i="1"/>
  <c r="R149" i="1" s="1"/>
  <c r="S149" i="1" s="1"/>
  <c r="O148" i="1"/>
  <c r="R148" i="1" s="1"/>
  <c r="S148" i="1" s="1"/>
  <c r="T148" i="1" s="1"/>
  <c r="O147" i="1"/>
  <c r="R147" i="1" s="1"/>
  <c r="S147" i="1" s="1"/>
  <c r="O146" i="1"/>
  <c r="R146" i="1" s="1"/>
  <c r="S146" i="1" s="1"/>
  <c r="O145" i="1"/>
  <c r="R145" i="1" s="1"/>
  <c r="S145" i="1" s="1"/>
  <c r="O144" i="1"/>
  <c r="R144" i="1" s="1"/>
  <c r="S144" i="1" s="1"/>
  <c r="O143" i="1"/>
  <c r="R143" i="1" s="1"/>
  <c r="S143" i="1" s="1"/>
  <c r="T143" i="1" s="1"/>
  <c r="S161" i="1"/>
  <c r="O160" i="1"/>
  <c r="R160" i="1" s="1"/>
  <c r="S160" i="1" s="1"/>
  <c r="T160" i="1" s="1"/>
  <c r="O159" i="1"/>
  <c r="R159" i="1" s="1"/>
  <c r="S159" i="1" s="1"/>
  <c r="T159" i="1" s="1"/>
  <c r="O158" i="1"/>
  <c r="R158" i="1" s="1"/>
  <c r="S158" i="1" s="1"/>
  <c r="T158" i="1" s="1"/>
  <c r="O157" i="1"/>
  <c r="R157" i="1" s="1"/>
  <c r="S157" i="1" s="1"/>
  <c r="T157" i="1" s="1"/>
  <c r="O156" i="1"/>
  <c r="R156" i="1" s="1"/>
  <c r="S156" i="1" s="1"/>
  <c r="T156" i="1" s="1"/>
  <c r="O155" i="1"/>
  <c r="R155" i="1" s="1"/>
  <c r="S155" i="1" s="1"/>
  <c r="S154" i="1"/>
  <c r="O154" i="1"/>
  <c r="P154" i="1" s="1"/>
  <c r="O153" i="1"/>
  <c r="R153" i="1" s="1"/>
  <c r="S153" i="1" s="1"/>
  <c r="T153" i="1" s="1"/>
  <c r="O152" i="1"/>
  <c r="R152" i="1" s="1"/>
  <c r="S152" i="1" s="1"/>
  <c r="T152" i="1" s="1"/>
  <c r="X133" i="1"/>
  <c r="X134" i="1"/>
  <c r="X135" i="1"/>
  <c r="X136" i="1"/>
  <c r="X137" i="1"/>
  <c r="X138" i="1"/>
  <c r="X139" i="1"/>
  <c r="X140" i="1"/>
  <c r="X141" i="1"/>
  <c r="X142" i="1"/>
  <c r="O142" i="1"/>
  <c r="R142" i="1" s="1"/>
  <c r="S142" i="1" s="1"/>
  <c r="T142" i="1" s="1"/>
  <c r="O141" i="1"/>
  <c r="P141" i="1" s="1"/>
  <c r="O140" i="1"/>
  <c r="R140" i="1" s="1"/>
  <c r="S140" i="1" s="1"/>
  <c r="O139" i="1"/>
  <c r="P139" i="1" s="1"/>
  <c r="O138" i="1"/>
  <c r="P138" i="1" s="1"/>
  <c r="O137" i="1"/>
  <c r="P137" i="1" s="1"/>
  <c r="O136" i="1"/>
  <c r="R136" i="1" s="1"/>
  <c r="S136" i="1" s="1"/>
  <c r="O135" i="1"/>
  <c r="R135" i="1" s="1"/>
  <c r="S135" i="1" s="1"/>
  <c r="O134" i="1"/>
  <c r="P134" i="1" s="1"/>
  <c r="O133" i="1"/>
  <c r="R133" i="1" s="1"/>
  <c r="S133" i="1" s="1"/>
  <c r="X132" i="1"/>
  <c r="O132" i="1"/>
  <c r="R132" i="1" s="1"/>
  <c r="S132" i="1" s="1"/>
  <c r="T132" i="1" s="1"/>
  <c r="X131" i="1"/>
  <c r="O131" i="1"/>
  <c r="R131" i="1" s="1"/>
  <c r="S131" i="1" s="1"/>
  <c r="X130" i="1"/>
  <c r="O130" i="1"/>
  <c r="R130" i="1" s="1"/>
  <c r="S130" i="1" s="1"/>
  <c r="X128" i="1"/>
  <c r="O128" i="1"/>
  <c r="P128" i="1" s="1"/>
  <c r="X126" i="1"/>
  <c r="O126" i="1"/>
  <c r="R126" i="1" s="1"/>
  <c r="S126" i="1" s="1"/>
  <c r="X125" i="1"/>
  <c r="O125" i="1"/>
  <c r="R125" i="1" s="1"/>
  <c r="S125" i="1" s="1"/>
  <c r="T125" i="1" s="1"/>
  <c r="S112" i="1"/>
  <c r="T112" i="1" s="1"/>
  <c r="O112" i="1"/>
  <c r="P112" i="1" s="1"/>
  <c r="O124" i="1"/>
  <c r="R124" i="1" s="1"/>
  <c r="S124" i="1" s="1"/>
  <c r="T124" i="1" s="1"/>
  <c r="O122" i="1"/>
  <c r="R122" i="1" s="1"/>
  <c r="S122" i="1" s="1"/>
  <c r="T122" i="1" s="1"/>
  <c r="O121" i="1"/>
  <c r="R121" i="1" s="1"/>
  <c r="S121" i="1" s="1"/>
  <c r="O120" i="1"/>
  <c r="R120" i="1" s="1"/>
  <c r="S120" i="1" s="1"/>
  <c r="O119" i="1"/>
  <c r="R119" i="1" s="1"/>
  <c r="S119" i="1" s="1"/>
  <c r="T119" i="1" s="1"/>
  <c r="O118" i="1"/>
  <c r="R118" i="1" s="1"/>
  <c r="S118" i="1" s="1"/>
  <c r="T118" i="1" s="1"/>
  <c r="O117" i="1"/>
  <c r="R117" i="1" s="1"/>
  <c r="S117" i="1" s="1"/>
  <c r="T117" i="1" s="1"/>
  <c r="O116" i="1"/>
  <c r="R116" i="1" s="1"/>
  <c r="S116" i="1" s="1"/>
  <c r="T116" i="1" s="1"/>
  <c r="R115" i="1"/>
  <c r="S115" i="1" s="1"/>
  <c r="T115" i="1" s="1"/>
  <c r="P115" i="1"/>
  <c r="O114" i="1"/>
  <c r="R114" i="1" s="1"/>
  <c r="S114" i="1" s="1"/>
  <c r="T114" i="1" s="1"/>
  <c r="O113" i="1"/>
  <c r="P113" i="1" s="1"/>
  <c r="O111" i="1"/>
  <c r="P111" i="1" s="1"/>
  <c r="O110" i="1"/>
  <c r="R110" i="1" s="1"/>
  <c r="S110" i="1" s="1"/>
  <c r="T110" i="1" s="1"/>
  <c r="X107" i="1"/>
  <c r="X108" i="1"/>
  <c r="X109" i="1"/>
  <c r="O109" i="1"/>
  <c r="R109" i="1" s="1"/>
  <c r="S109" i="1" s="1"/>
  <c r="T109" i="1" s="1"/>
  <c r="O108" i="1"/>
  <c r="R108" i="1" s="1"/>
  <c r="S108" i="1" s="1"/>
  <c r="O107" i="1"/>
  <c r="R107" i="1" s="1"/>
  <c r="S107" i="1" s="1"/>
  <c r="X106" i="1"/>
  <c r="X102" i="1"/>
  <c r="X101" i="1"/>
  <c r="O101" i="1"/>
  <c r="R101" i="1" s="1"/>
  <c r="S101" i="1" s="1"/>
  <c r="T101" i="1" s="1"/>
  <c r="O106" i="1"/>
  <c r="R106" i="1" s="1"/>
  <c r="S106" i="1" s="1"/>
  <c r="O102" i="1"/>
  <c r="P102" i="1" s="1"/>
  <c r="X100" i="1"/>
  <c r="X99" i="1"/>
  <c r="X98" i="1"/>
  <c r="X97" i="1"/>
  <c r="X96" i="1"/>
  <c r="X95" i="1"/>
  <c r="X94" i="1"/>
  <c r="X93" i="1"/>
  <c r="X92" i="1"/>
  <c r="O100" i="1"/>
  <c r="P100" i="1" s="1"/>
  <c r="O99" i="1"/>
  <c r="R99" i="1" s="1"/>
  <c r="S99" i="1" s="1"/>
  <c r="O98" i="1"/>
  <c r="R98" i="1" s="1"/>
  <c r="S98" i="1" s="1"/>
  <c r="O97" i="1"/>
  <c r="R97" i="1" s="1"/>
  <c r="S97" i="1" s="1"/>
  <c r="T97" i="1" s="1"/>
  <c r="O96" i="1"/>
  <c r="P96" i="1" s="1"/>
  <c r="O95" i="1"/>
  <c r="R95" i="1" s="1"/>
  <c r="S95" i="1" s="1"/>
  <c r="O94" i="1"/>
  <c r="R94" i="1" s="1"/>
  <c r="S94" i="1" s="1"/>
  <c r="O93" i="1"/>
  <c r="R93" i="1" s="1"/>
  <c r="S93" i="1" s="1"/>
  <c r="O92" i="1"/>
  <c r="R92" i="1" s="1"/>
  <c r="S92" i="1" s="1"/>
  <c r="T92" i="1" s="1"/>
  <c r="O91" i="1"/>
  <c r="R91" i="1" s="1"/>
  <c r="S91" i="1" s="1"/>
  <c r="T91" i="1" s="1"/>
  <c r="O90" i="1"/>
  <c r="R90" i="1" s="1"/>
  <c r="S90" i="1" s="1"/>
  <c r="T90" i="1" s="1"/>
  <c r="O87" i="1"/>
  <c r="R87" i="1" s="1"/>
  <c r="S87" i="1" s="1"/>
  <c r="T87" i="1" s="1"/>
  <c r="X84" i="1"/>
  <c r="X85" i="1"/>
  <c r="X86" i="1"/>
  <c r="O86" i="1"/>
  <c r="R86" i="1" s="1"/>
  <c r="S86" i="1" s="1"/>
  <c r="T86" i="1" s="1"/>
  <c r="O85" i="1"/>
  <c r="R85" i="1" s="1"/>
  <c r="S85" i="1" s="1"/>
  <c r="T85" i="1" s="1"/>
  <c r="O84" i="1"/>
  <c r="R84" i="1" s="1"/>
  <c r="S84" i="1" s="1"/>
  <c r="T84" i="1" s="1"/>
  <c r="S79" i="1"/>
  <c r="O79" i="1"/>
  <c r="P79" i="1" s="1"/>
  <c r="O80" i="1"/>
  <c r="P80" i="1" s="1"/>
  <c r="X80" i="1"/>
  <c r="O81" i="1"/>
  <c r="P81" i="1" s="1"/>
  <c r="X81" i="1"/>
  <c r="O83" i="1"/>
  <c r="P83" i="1" s="1"/>
  <c r="X83" i="1"/>
  <c r="X79" i="1"/>
  <c r="X76" i="1"/>
  <c r="X77" i="1"/>
  <c r="X78" i="1"/>
  <c r="O78" i="1"/>
  <c r="R78" i="1" s="1"/>
  <c r="S78" i="1" s="1"/>
  <c r="T78" i="1" s="1"/>
  <c r="O77" i="1"/>
  <c r="R77" i="1" s="1"/>
  <c r="S77" i="1" s="1"/>
  <c r="T77" i="1" s="1"/>
  <c r="O76" i="1"/>
  <c r="R76" i="1" s="1"/>
  <c r="S76" i="1" s="1"/>
  <c r="T76" i="1" s="1"/>
  <c r="X73" i="1"/>
  <c r="X74" i="1"/>
  <c r="X75" i="1"/>
  <c r="O75" i="1"/>
  <c r="R75" i="1" s="1"/>
  <c r="S75" i="1" s="1"/>
  <c r="T75" i="1" s="1"/>
  <c r="R74" i="1"/>
  <c r="S74" i="1" s="1"/>
  <c r="T74" i="1" s="1"/>
  <c r="P74" i="1"/>
  <c r="O73" i="1"/>
  <c r="R73" i="1" s="1"/>
  <c r="S73" i="1" s="1"/>
  <c r="T73" i="1" s="1"/>
  <c r="X69" i="1"/>
  <c r="X70" i="1"/>
  <c r="X71" i="1"/>
  <c r="X72" i="1"/>
  <c r="O72" i="1"/>
  <c r="R72" i="1" s="1"/>
  <c r="S72" i="1" s="1"/>
  <c r="T72" i="1" s="1"/>
  <c r="O71" i="1"/>
  <c r="R71" i="1" s="1"/>
  <c r="S71" i="1" s="1"/>
  <c r="T71" i="1" s="1"/>
  <c r="O70" i="1"/>
  <c r="R70" i="1" s="1"/>
  <c r="S70" i="1" s="1"/>
  <c r="T70" i="1" s="1"/>
  <c r="S69" i="1"/>
  <c r="X68" i="1"/>
  <c r="X66" i="1"/>
  <c r="O68" i="1"/>
  <c r="R68" i="1" s="1"/>
  <c r="S68" i="1" s="1"/>
  <c r="O66" i="1"/>
  <c r="P66" i="1" s="1"/>
  <c r="X65" i="1"/>
  <c r="X64" i="1"/>
  <c r="O65" i="1"/>
  <c r="R65" i="1" s="1"/>
  <c r="S65" i="1" s="1"/>
  <c r="T65" i="1" s="1"/>
  <c r="O64" i="1"/>
  <c r="R64" i="1" s="1"/>
  <c r="S64" i="1" s="1"/>
  <c r="X63" i="1"/>
  <c r="X62" i="1"/>
  <c r="O63" i="1"/>
  <c r="R63" i="1" s="1"/>
  <c r="S63" i="1" s="1"/>
  <c r="O62" i="1"/>
  <c r="P62" i="1" s="1"/>
  <c r="X61" i="1"/>
  <c r="O61" i="1"/>
  <c r="R61" i="1" s="1"/>
  <c r="S61" i="1" s="1"/>
  <c r="T61" i="1" s="1"/>
  <c r="X60" i="1"/>
  <c r="O60" i="1"/>
  <c r="R60" i="1" s="1"/>
  <c r="S60" i="1" s="1"/>
  <c r="X59" i="1"/>
  <c r="X58" i="1"/>
  <c r="X57" i="1"/>
  <c r="O59" i="1"/>
  <c r="R59" i="1" s="1"/>
  <c r="S59" i="1" s="1"/>
  <c r="T59" i="1" s="1"/>
  <c r="O58" i="1"/>
  <c r="R58" i="1" s="1"/>
  <c r="S58" i="1" s="1"/>
  <c r="T58" i="1" s="1"/>
  <c r="O57" i="1"/>
  <c r="P57" i="1" s="1"/>
  <c r="X56" i="1"/>
  <c r="O56" i="1"/>
  <c r="R56" i="1" s="1"/>
  <c r="S56" i="1" s="1"/>
  <c r="T56" i="1" s="1"/>
  <c r="X55" i="1"/>
  <c r="O55" i="1"/>
  <c r="R55" i="1" s="1"/>
  <c r="S55" i="1" s="1"/>
  <c r="O54" i="1"/>
  <c r="R54" i="1" s="1"/>
  <c r="S54" i="1" s="1"/>
  <c r="T54" i="1" s="1"/>
  <c r="X54" i="1"/>
  <c r="X53" i="1"/>
  <c r="X52" i="1"/>
  <c r="X51" i="1"/>
  <c r="X50" i="1"/>
  <c r="X49" i="1"/>
  <c r="X48" i="1"/>
  <c r="X46" i="1"/>
  <c r="O53" i="1"/>
  <c r="R53" i="1" s="1"/>
  <c r="S53" i="1" s="1"/>
  <c r="T53" i="1" s="1"/>
  <c r="O52" i="1"/>
  <c r="R52" i="1" s="1"/>
  <c r="S52" i="1" s="1"/>
  <c r="T52" i="1" s="1"/>
  <c r="O51" i="1"/>
  <c r="R51" i="1" s="1"/>
  <c r="S51" i="1" s="1"/>
  <c r="O50" i="1"/>
  <c r="R50" i="1" s="1"/>
  <c r="S50" i="1" s="1"/>
  <c r="O49" i="1"/>
  <c r="R49" i="1" s="1"/>
  <c r="S49" i="1" s="1"/>
  <c r="T49" i="1" s="1"/>
  <c r="O48" i="1"/>
  <c r="P48" i="1" s="1"/>
  <c r="O46" i="1"/>
  <c r="P46" i="1" s="1"/>
  <c r="O45" i="1"/>
  <c r="R45" i="1" s="1"/>
  <c r="S45" i="1" s="1"/>
  <c r="O39" i="1"/>
  <c r="R39" i="1" s="1"/>
  <c r="S39" i="1" s="1"/>
  <c r="O44" i="1"/>
  <c r="R44" i="1" s="1"/>
  <c r="S44" i="1" s="1"/>
  <c r="T44" i="1" s="1"/>
  <c r="O43" i="1"/>
  <c r="R43" i="1" s="1"/>
  <c r="S43" i="1" s="1"/>
  <c r="T43" i="1" s="1"/>
  <c r="O41" i="1"/>
  <c r="R41" i="1" s="1"/>
  <c r="S41" i="1" s="1"/>
  <c r="T41" i="1" s="1"/>
  <c r="O38" i="1"/>
  <c r="R38" i="1" s="1"/>
  <c r="S38" i="1" s="1"/>
  <c r="T38" i="1" s="1"/>
  <c r="O40" i="1"/>
  <c r="R40" i="1" s="1"/>
  <c r="S40" i="1" s="1"/>
  <c r="T40" i="1" s="1"/>
  <c r="O42" i="1"/>
  <c r="R42" i="1" s="1"/>
  <c r="S42" i="1" s="1"/>
  <c r="T42" i="1" s="1"/>
  <c r="O36" i="1"/>
  <c r="P36" i="1" s="1"/>
  <c r="O32" i="1"/>
  <c r="R32" i="1" s="1"/>
  <c r="S32" i="1" s="1"/>
  <c r="T32" i="1" s="1"/>
  <c r="O35" i="1"/>
  <c r="P35" i="1" s="1"/>
  <c r="O34" i="1"/>
  <c r="R34" i="1" s="1"/>
  <c r="S34" i="1" s="1"/>
  <c r="P193" i="1" l="1"/>
  <c r="P152" i="1"/>
  <c r="R175" i="1"/>
  <c r="S175" i="1" s="1"/>
  <c r="P183" i="1"/>
  <c r="P172" i="1"/>
  <c r="R167" i="1"/>
  <c r="S167" i="1" s="1"/>
  <c r="T167" i="1" s="1"/>
  <c r="P168" i="1"/>
  <c r="P179" i="1"/>
  <c r="R164" i="1"/>
  <c r="S164" i="1" s="1"/>
  <c r="T164" i="1" s="1"/>
  <c r="P180" i="1"/>
  <c r="P189" i="1"/>
  <c r="P165" i="1"/>
  <c r="R182" i="1"/>
  <c r="S182" i="1" s="1"/>
  <c r="P202" i="1"/>
  <c r="P201" i="1"/>
  <c r="P203" i="1"/>
  <c r="P198" i="1"/>
  <c r="P200" i="1"/>
  <c r="P195" i="1"/>
  <c r="P196" i="1"/>
  <c r="P197" i="1"/>
  <c r="P191" i="1"/>
  <c r="P194" i="1"/>
  <c r="R192" i="1"/>
  <c r="S192" i="1" s="1"/>
  <c r="P188" i="1"/>
  <c r="P184" i="1"/>
  <c r="R177" i="1"/>
  <c r="S177" i="1" s="1"/>
  <c r="P181" i="1"/>
  <c r="P178" i="1"/>
  <c r="P171" i="1"/>
  <c r="R174" i="1"/>
  <c r="S174" i="1" s="1"/>
  <c r="R176" i="1"/>
  <c r="S176" i="1" s="1"/>
  <c r="R173" i="1"/>
  <c r="S173" i="1" s="1"/>
  <c r="T173" i="1" s="1"/>
  <c r="P169" i="1"/>
  <c r="P170" i="1"/>
  <c r="R166" i="1"/>
  <c r="S166" i="1" s="1"/>
  <c r="T166" i="1" s="1"/>
  <c r="R162" i="1"/>
  <c r="S162" i="1" s="1"/>
  <c r="T162" i="1" s="1"/>
  <c r="P160" i="1"/>
  <c r="P143" i="1"/>
  <c r="P146" i="1"/>
  <c r="R150" i="1"/>
  <c r="S150" i="1" s="1"/>
  <c r="P158" i="1"/>
  <c r="P144" i="1"/>
  <c r="P148" i="1"/>
  <c r="P145" i="1"/>
  <c r="P149" i="1"/>
  <c r="P147" i="1"/>
  <c r="P151" i="1"/>
  <c r="P155" i="1"/>
  <c r="P153" i="1"/>
  <c r="P159" i="1"/>
  <c r="P156" i="1"/>
  <c r="P157" i="1"/>
  <c r="P95" i="1"/>
  <c r="P114" i="1"/>
  <c r="P118" i="1"/>
  <c r="R62" i="1"/>
  <c r="S62" i="1" s="1"/>
  <c r="P71" i="1"/>
  <c r="P77" i="1"/>
  <c r="R102" i="1"/>
  <c r="S102" i="1" s="1"/>
  <c r="P98" i="1"/>
  <c r="P94" i="1"/>
  <c r="R66" i="1"/>
  <c r="S66" i="1" s="1"/>
  <c r="P130" i="1"/>
  <c r="R134" i="1"/>
  <c r="S134" i="1" s="1"/>
  <c r="R137" i="1"/>
  <c r="S137" i="1" s="1"/>
  <c r="P76" i="1"/>
  <c r="R113" i="1"/>
  <c r="S113" i="1" s="1"/>
  <c r="T113" i="1" s="1"/>
  <c r="P136" i="1"/>
  <c r="P101" i="1"/>
  <c r="P131" i="1"/>
  <c r="R138" i="1"/>
  <c r="S138" i="1" s="1"/>
  <c r="T138" i="1" s="1"/>
  <c r="P133" i="1"/>
  <c r="R128" i="1"/>
  <c r="S128" i="1" s="1"/>
  <c r="P142" i="1"/>
  <c r="R141" i="1"/>
  <c r="S141" i="1" s="1"/>
  <c r="T141" i="1" s="1"/>
  <c r="R139" i="1"/>
  <c r="S139" i="1" s="1"/>
  <c r="P135" i="1"/>
  <c r="P140" i="1"/>
  <c r="P126" i="1"/>
  <c r="P125" i="1"/>
  <c r="P132" i="1"/>
  <c r="P50" i="1"/>
  <c r="P58" i="1"/>
  <c r="P117" i="1"/>
  <c r="P52" i="1"/>
  <c r="P119" i="1"/>
  <c r="P99" i="1"/>
  <c r="R111" i="1"/>
  <c r="S111" i="1" s="1"/>
  <c r="T111" i="1" s="1"/>
  <c r="R80" i="1"/>
  <c r="S80" i="1" s="1"/>
  <c r="P120" i="1"/>
  <c r="P110" i="1"/>
  <c r="P121" i="1"/>
  <c r="P122" i="1"/>
  <c r="P116" i="1"/>
  <c r="P124" i="1"/>
  <c r="P107" i="1"/>
  <c r="P108" i="1"/>
  <c r="P109" i="1"/>
  <c r="P106" i="1"/>
  <c r="R100" i="1"/>
  <c r="S100" i="1" s="1"/>
  <c r="T100" i="1" s="1"/>
  <c r="P93" i="1"/>
  <c r="R96" i="1"/>
  <c r="S96" i="1" s="1"/>
  <c r="P92" i="1"/>
  <c r="P91" i="1"/>
  <c r="P90" i="1"/>
  <c r="P87" i="1"/>
  <c r="P85" i="1"/>
  <c r="P86" i="1"/>
  <c r="P84" i="1"/>
  <c r="R83" i="1"/>
  <c r="S83" i="1" s="1"/>
  <c r="T83" i="1" s="1"/>
  <c r="R81" i="1"/>
  <c r="S81" i="1" s="1"/>
  <c r="P78" i="1"/>
  <c r="P73" i="1"/>
  <c r="P75" i="1"/>
  <c r="P72" i="1"/>
  <c r="P70" i="1"/>
  <c r="P68" i="1"/>
  <c r="P64" i="1"/>
  <c r="P65" i="1"/>
  <c r="P63" i="1"/>
  <c r="P61" i="1"/>
  <c r="P60" i="1"/>
  <c r="R57" i="1"/>
  <c r="S57" i="1" s="1"/>
  <c r="T57" i="1" s="1"/>
  <c r="P59" i="1"/>
  <c r="P56" i="1"/>
  <c r="P55" i="1"/>
  <c r="P54" i="1"/>
  <c r="P53" i="1"/>
  <c r="P51" i="1"/>
  <c r="P49" i="1"/>
  <c r="R48" i="1"/>
  <c r="S48" i="1" s="1"/>
  <c r="P45" i="1"/>
  <c r="R46" i="1"/>
  <c r="S46" i="1" s="1"/>
  <c r="P39" i="1"/>
  <c r="P44" i="1"/>
  <c r="P43" i="1"/>
  <c r="P41" i="1"/>
  <c r="P38" i="1"/>
  <c r="R36" i="1"/>
  <c r="S36" i="1" s="1"/>
  <c r="T36" i="1" s="1"/>
  <c r="P40" i="1"/>
  <c r="P42" i="1"/>
  <c r="P32" i="1"/>
  <c r="R35" i="1"/>
  <c r="S35" i="1" s="1"/>
  <c r="P34" i="1"/>
  <c r="X45" i="1" l="1"/>
  <c r="X35" i="1"/>
  <c r="X34" i="1"/>
  <c r="X29" i="1"/>
  <c r="X28" i="1"/>
</calcChain>
</file>

<file path=xl/comments1.xml><?xml version="1.0" encoding="utf-8"?>
<comments xmlns="http://schemas.openxmlformats.org/spreadsheetml/2006/main">
  <authors>
    <author>Laura Lizbeth Hernández Osorio</author>
  </authors>
  <commentList>
    <comment ref="AE9" authorId="0" shapeId="0">
      <text>
        <r>
          <rPr>
            <b/>
            <sz val="9"/>
            <color indexed="81"/>
            <rFont val="Tahoma"/>
            <charset val="1"/>
          </rPr>
          <t>Laura Lizbeth Hernández Osorio:</t>
        </r>
        <r>
          <rPr>
            <sz val="9"/>
            <color indexed="81"/>
            <rFont val="Tahoma"/>
            <charset val="1"/>
          </rPr>
          <t xml:space="preserve">
</t>
        </r>
        <r>
          <rPr>
            <sz val="11"/>
            <color indexed="81"/>
            <rFont val="Tahoma"/>
            <family val="2"/>
          </rPr>
          <t>AQUÍ DEBE IR EL EPP QUE SE DEBE IMPLEMENTAR APLICA PARA TODA LA COLUMNA</t>
        </r>
      </text>
    </comment>
    <comment ref="AE17" authorId="0" shapeId="0">
      <text>
        <r>
          <rPr>
            <b/>
            <sz val="9"/>
            <color indexed="81"/>
            <rFont val="Tahoma"/>
            <charset val="1"/>
          </rPr>
          <t>Laura Lizbeth Hernández Osorio:</t>
        </r>
        <r>
          <rPr>
            <sz val="9"/>
            <color indexed="81"/>
            <rFont val="Tahoma"/>
            <charset val="1"/>
          </rPr>
          <t xml:space="preserve">
</t>
        </r>
        <r>
          <rPr>
            <sz val="11"/>
            <color indexed="81"/>
            <rFont val="Tahoma"/>
            <family val="2"/>
          </rPr>
          <t>AQUÍ DEBE IR EL EPP QUE SE DEBE IMPLEMENTAR APLICA PARA TODA LA COLUMNA</t>
        </r>
      </text>
    </comment>
    <comment ref="AE18" authorId="0" shapeId="0">
      <text>
        <r>
          <rPr>
            <b/>
            <sz val="9"/>
            <color indexed="81"/>
            <rFont val="Tahoma"/>
            <charset val="1"/>
          </rPr>
          <t>Laura Lizbeth Hernández Osorio:</t>
        </r>
        <r>
          <rPr>
            <sz val="9"/>
            <color indexed="81"/>
            <rFont val="Tahoma"/>
            <charset val="1"/>
          </rPr>
          <t xml:space="preserve">
</t>
        </r>
        <r>
          <rPr>
            <sz val="11"/>
            <color indexed="81"/>
            <rFont val="Tahoma"/>
            <family val="2"/>
          </rPr>
          <t>AQUÍ DEBE IR EL EPP QUE SE DEBE IMPLEMENTAR APLICA PARA TODA LA COLUMNA</t>
        </r>
      </text>
    </comment>
    <comment ref="AE33" authorId="0" shapeId="0">
      <text>
        <r>
          <rPr>
            <b/>
            <sz val="9"/>
            <color indexed="81"/>
            <rFont val="Tahoma"/>
            <charset val="1"/>
          </rPr>
          <t>Laura Lizbeth Hernández Osorio:</t>
        </r>
        <r>
          <rPr>
            <sz val="9"/>
            <color indexed="81"/>
            <rFont val="Tahoma"/>
            <charset val="1"/>
          </rPr>
          <t xml:space="preserve">
</t>
        </r>
        <r>
          <rPr>
            <sz val="11"/>
            <color indexed="81"/>
            <rFont val="Tahoma"/>
            <family val="2"/>
          </rPr>
          <t>AQUÍ DEBE IR EL EPP QUE SE DEBE IMPLEMENTAR APLICA PARA TODA LA COLUMNA</t>
        </r>
      </text>
    </comment>
  </commentList>
</comments>
</file>

<file path=xl/sharedStrings.xml><?xml version="1.0" encoding="utf-8"?>
<sst xmlns="http://schemas.openxmlformats.org/spreadsheetml/2006/main" count="21167" uniqueCount="719">
  <si>
    <t>Sede</t>
  </si>
  <si>
    <t>Zona/Lugar</t>
  </si>
  <si>
    <t>Actividades</t>
  </si>
  <si>
    <t>Tareas</t>
  </si>
  <si>
    <t>Rutinario (Sí o No)</t>
  </si>
  <si>
    <t>Peligro</t>
  </si>
  <si>
    <t>Efectos posibles</t>
  </si>
  <si>
    <t>Controles existentes</t>
  </si>
  <si>
    <t>Evaluación del riesgo</t>
  </si>
  <si>
    <t>Valoración del riesgo</t>
  </si>
  <si>
    <t>Criterios para establecer controles</t>
  </si>
  <si>
    <t>Medidas de intervención</t>
  </si>
  <si>
    <t>Descripción</t>
  </si>
  <si>
    <t>Clasificación</t>
  </si>
  <si>
    <t>Clasificación (especifica)</t>
  </si>
  <si>
    <t>Fuente</t>
  </si>
  <si>
    <t>Medio</t>
  </si>
  <si>
    <t>Individuo</t>
  </si>
  <si>
    <t>Nivel de deficiencia</t>
  </si>
  <si>
    <t>Nivel de exposición</t>
  </si>
  <si>
    <t>Nivel de probabilidad (ND x NE)</t>
  </si>
  <si>
    <t>Interpretación del nivel de probabilidad</t>
  </si>
  <si>
    <t>Nivel de consecuencia</t>
  </si>
  <si>
    <t>Nivel de Riesgo (NR) e intervención</t>
  </si>
  <si>
    <t>Interpretación del NR</t>
  </si>
  <si>
    <t>Aceptabilidad del Riesgo</t>
  </si>
  <si>
    <t>N° expuestos</t>
  </si>
  <si>
    <t>Peor consecuencia</t>
  </si>
  <si>
    <t>Existe requisito legal específico (Sí o No)</t>
  </si>
  <si>
    <t>Eliminación</t>
  </si>
  <si>
    <t>Sustitución</t>
  </si>
  <si>
    <t>Controles de ingeniería</t>
  </si>
  <si>
    <t>Controles administrativos, señalización, advertencia</t>
  </si>
  <si>
    <t>Equipos/Elementos de protección personal</t>
  </si>
  <si>
    <t>Contratistas</t>
  </si>
  <si>
    <t>Planta</t>
  </si>
  <si>
    <t>Outsourcing</t>
  </si>
  <si>
    <t>Total expuestos</t>
  </si>
  <si>
    <t>Tablas de Calificación del Riesgo (GTC 45 Vs. 2012)</t>
  </si>
  <si>
    <t>Tabla 1. Determinación de nivel de deficiencia</t>
  </si>
  <si>
    <t>Nivel de Deficiencia (ND)</t>
  </si>
  <si>
    <t>Valor de ND</t>
  </si>
  <si>
    <t>Significado</t>
  </si>
  <si>
    <t>Muy Alto (MA)</t>
  </si>
  <si>
    <t>Se ha(n) detectado peligro(s) que determina(n) como posible la generación de incidentes o consecuencias muy significativas, o la eficacia del conjunto de medidas preventivas existentes respecto al riesgo es nula o no existe, o ambos</t>
  </si>
  <si>
    <t>Alto (A)</t>
  </si>
  <si>
    <t>Se ha(n) detectado algún(os) peligro(s) que pueden dar lugar a consecuencias significativa(s), o la eficacia del conjunto de medidas preventivas existentes es baja, o ambos.</t>
  </si>
  <si>
    <t>Medio (M)</t>
  </si>
  <si>
    <t>Se han detectado peligros que pueden dar lugar a consecuencias poco significativas o de menor importancia, o la eficacia del conjunto de medidas preventivas existentes es moderada, o ambos</t>
  </si>
  <si>
    <t>Bajo (B)</t>
  </si>
  <si>
    <t>No se detecta consecuencia alguna, o la eficacia del conjunto de medidas preventivas existentes es alta, o ambos. El riesgo está controlado.</t>
  </si>
  <si>
    <t>Tabla 2. Determinación de nivel de exposición</t>
  </si>
  <si>
    <t>Tabla 3. Determinación de nivel de probabilidad</t>
  </si>
  <si>
    <t>Nivel de Exposición  (NE)</t>
  </si>
  <si>
    <t>Valor de NE</t>
  </si>
  <si>
    <t>Niveles de Probabilidad (NP)
NP = ND x NE</t>
  </si>
  <si>
    <t>Nivel de Exposición (NE)</t>
  </si>
  <si>
    <t>Continua (EC)</t>
  </si>
  <si>
    <t>La situación de exposición se presenta sin interrupción o varias veces con tiempo prolongado durante la jornada laboral.</t>
  </si>
  <si>
    <t>Frecuente (EF)</t>
  </si>
  <si>
    <t>La situación de exposición se presenta varias veces durante la jornada laboral por tiempos cortos.</t>
  </si>
  <si>
    <t>MA - 40</t>
  </si>
  <si>
    <t>MA - 30</t>
  </si>
  <si>
    <t>A - 20</t>
  </si>
  <si>
    <t>A - 10</t>
  </si>
  <si>
    <t>Ocasional (EO)</t>
  </si>
  <si>
    <t>La situación de exposición se presenta alguna vez durante la jornada laboral y por un periodo de tiempo corto.</t>
  </si>
  <si>
    <t>MA - 24</t>
  </si>
  <si>
    <t>A - 18</t>
  </si>
  <si>
    <t>A - 12</t>
  </si>
  <si>
    <t>M - 6</t>
  </si>
  <si>
    <t>Esporádica (EE)</t>
  </si>
  <si>
    <t>La situación de exposición se presenta de manera eventual.</t>
  </si>
  <si>
    <t>M - 8</t>
  </si>
  <si>
    <t>B - 4</t>
  </si>
  <si>
    <t>B - 2</t>
  </si>
  <si>
    <t>Ver interpretación en Tabla 4</t>
  </si>
  <si>
    <t>Tabla 4. Significado de los diferentes niveles de probabilidad</t>
  </si>
  <si>
    <t>Nivel de Probabilidad (NP)</t>
  </si>
  <si>
    <t>Valor de NP</t>
  </si>
  <si>
    <t>Entre 40 y 24</t>
  </si>
  <si>
    <t>Situacion deficiente con exposicion continua, o muy deficiente con exposicion frecuente. Normalmente la materializacion del riesgo ocurre con frecuencia.</t>
  </si>
  <si>
    <t>Entre 20 y 10</t>
  </si>
  <si>
    <t>Situacion deficiente con exposicion frecuente u ocasional, o bien situacion muy deficiente con exposicion ocasional o esporadica. La materializacion del riesgo es posible que suceda varias veces en la vida laboral.</t>
  </si>
  <si>
    <t>Entre 8 y 6</t>
  </si>
  <si>
    <t>Situacion deficiente con exposicion esporadica, o bien situacion mejorable con exposicion continuada o frecuente. Es posible que suceda el daño alguna vez.</t>
  </si>
  <si>
    <t>Entre 4 y 2</t>
  </si>
  <si>
    <t>Situacion mejorable con exposicion ocasional o esporadica, o situacion sin anomalia destacable con cualquier nivel de exposicion. No es esperable que se materialice el riesgo, aunque puede ser concebible.</t>
  </si>
  <si>
    <t>Tabla 6. Determinación de nivel de Riesgo</t>
  </si>
  <si>
    <t>Tabla 5. Determinacion de Nivel de Consecuencias</t>
  </si>
  <si>
    <t>Niveles de Riesgo (NR)
NR = NP x NC</t>
  </si>
  <si>
    <t>Nivel de Consecuencias (NC)</t>
  </si>
  <si>
    <t>Valor de NC</t>
  </si>
  <si>
    <t>40-24</t>
  </si>
  <si>
    <t>20-10</t>
  </si>
  <si>
    <t>8-6</t>
  </si>
  <si>
    <t>4-2</t>
  </si>
  <si>
    <t>Mortal o Catastrofico (M)</t>
  </si>
  <si>
    <t>Muerte(s)</t>
  </si>
  <si>
    <t>I
4000-2400</t>
  </si>
  <si>
    <t>I
2000-1000</t>
  </si>
  <si>
    <t>I
800-600</t>
  </si>
  <si>
    <t>II
400-200</t>
  </si>
  <si>
    <t>Muy grave (MG)</t>
  </si>
  <si>
    <t>Lesiones o enfermedades graves irreparables (Incapacidad permamente parcial o invalidez).</t>
  </si>
  <si>
    <t>I
2400-1440</t>
  </si>
  <si>
    <t>I
1200-600</t>
  </si>
  <si>
    <t>II
480-360</t>
  </si>
  <si>
    <t>II 240
                       III120</t>
  </si>
  <si>
    <t>Grave (G)</t>
  </si>
  <si>
    <t>Lesiones o enfermedades con incapacidad laboral temporal (ILT).</t>
  </si>
  <si>
    <t>I
1000-600</t>
  </si>
  <si>
    <t>II
500-250</t>
  </si>
  <si>
    <t>II
200-150</t>
  </si>
  <si>
    <t>III
100-50</t>
  </si>
  <si>
    <t>Leve (L)</t>
  </si>
  <si>
    <t>Lesiones o enfermedades que no requieren incapacidad.</t>
  </si>
  <si>
    <t>I
400-240</t>
  </si>
  <si>
    <t>II 200
                      III 100</t>
  </si>
  <si>
    <t>III
80-60</t>
  </si>
  <si>
    <t>III 40
                        IV 20</t>
  </si>
  <si>
    <t>Para valorar la consecuencia, tenga en cuenta la consecuencia directa mas grave que se puede presentar en la actividad valorada.</t>
  </si>
  <si>
    <t>Ver interpretación en Tabla 7</t>
  </si>
  <si>
    <t>Tabla 7. Significado del nivel del Riesgo (NR)</t>
  </si>
  <si>
    <t>Nivel de Riesgo (NR)</t>
  </si>
  <si>
    <t>Valor de NR</t>
  </si>
  <si>
    <t>I</t>
  </si>
  <si>
    <t>4000 - 600</t>
  </si>
  <si>
    <t>Situacion critica. Suspender actividades hasta que el riesgo este bajo control. Intervencion urgente.</t>
  </si>
  <si>
    <t>II</t>
  </si>
  <si>
    <t>500 - 150</t>
  </si>
  <si>
    <t>Corregir y adoptar medidas de control inmediato</t>
  </si>
  <si>
    <t>III</t>
  </si>
  <si>
    <t>120 - 40</t>
  </si>
  <si>
    <t>Mejorar si es posible. Seria conveniente justificar la intervencion y su rentabilidad.</t>
  </si>
  <si>
    <t>IV</t>
  </si>
  <si>
    <t>Mantener las medidas de control existentes, pero se deberian considerar soluciones o mejoras y se deben hacer comprobaciones periodicas para asegurar que el riesgo aun es aceptable.</t>
  </si>
  <si>
    <t>Tabla 8. Aceptabilidad del Riesgo</t>
  </si>
  <si>
    <t>No Aceptable</t>
  </si>
  <si>
    <t>Situación critica, correción urgente</t>
  </si>
  <si>
    <t>No Aceptable o  Aceptable con control especifico</t>
  </si>
  <si>
    <t>Corregir o adoptar medidas de control</t>
  </si>
  <si>
    <t>Mejorable</t>
  </si>
  <si>
    <t>Mejorar el control existente</t>
  </si>
  <si>
    <t>Aceptable</t>
  </si>
  <si>
    <t>No intervenir, salvo que un analisis mas preciso lo justifique</t>
  </si>
  <si>
    <t xml:space="preserve">DESCRIPCIÓN </t>
  </si>
  <si>
    <t>Tabla de Peligros</t>
  </si>
  <si>
    <t>Clasificacion</t>
  </si>
  <si>
    <t>Biológico</t>
  </si>
  <si>
    <t>Físico</t>
  </si>
  <si>
    <t>Químico</t>
  </si>
  <si>
    <t>Psicosocial</t>
  </si>
  <si>
    <t>Biomecánicos</t>
  </si>
  <si>
    <t>Condiciones de Seguridad</t>
  </si>
  <si>
    <t>Fenómenos Naturales</t>
  </si>
  <si>
    <t>Virus</t>
  </si>
  <si>
    <t>Ruido (de impacto, intermitente y continuo)</t>
  </si>
  <si>
    <t>Polvos orgánicos inorgánicos</t>
  </si>
  <si>
    <t>Gestión organizacional (estilo de mando, pago, contratación, participación, inducción y capacitación, bienestar social, evaluación del desempeño, manejo de cambios.</t>
  </si>
  <si>
    <t>Posturas (prolongada, mantenida, forzada, antigravitacional).</t>
  </si>
  <si>
    <t>Mecánico (elementos o partes de máquinas, herramientas, equipos, piezas a trabajar, materiales proyectados sólidos o fluídos).</t>
  </si>
  <si>
    <t>Sismo</t>
  </si>
  <si>
    <t>Bacterias</t>
  </si>
  <si>
    <t>Iluminación (luz visible por exceso o deficiencia)</t>
  </si>
  <si>
    <t>Fibras</t>
  </si>
  <si>
    <t>Características de la organización del trabajo (comunicación, tecnología, organización del trabajo, demandas cualitativas y cuantitativas de la labor).</t>
  </si>
  <si>
    <t>Esfuerzo.</t>
  </si>
  <si>
    <t>Eléctrico (alta y baja tensión, estática).</t>
  </si>
  <si>
    <t>Terremoto</t>
  </si>
  <si>
    <t>Hongos</t>
  </si>
  <si>
    <t>Vibración (cuerpo entero, segmentada)</t>
  </si>
  <si>
    <t>Líquidos (nieblas y rocíos)</t>
  </si>
  <si>
    <t>Características del grupo social de trabajo (relaciones, cohesión, calidad de interacciones, trabajo en equipo).</t>
  </si>
  <si>
    <t>Movimiento repetitivo.</t>
  </si>
  <si>
    <t xml:space="preserve">Locativo (sistemas y medios de almacenamiento), superficies de trabajo (irregulares, deslizantes con diferencia del nivel), condiciones de orden  y aseo, ( caídas de objeto). </t>
  </si>
  <si>
    <t>Vendaval</t>
  </si>
  <si>
    <t>Ricketsias</t>
  </si>
  <si>
    <t>Temperaturas extremas (calor y frio)</t>
  </si>
  <si>
    <t>Gases y vapores</t>
  </si>
  <si>
    <t>Condiciones de la tarea (carga mental, contenido de la tarea, demandas emocionales, sistemas de control, definición de roles, monotonía, etc).</t>
  </si>
  <si>
    <t>Manipulación manual de cargas.</t>
  </si>
  <si>
    <t>Tecnológico (explosión, fuga, derrame, incendio).</t>
  </si>
  <si>
    <t>Inundación</t>
  </si>
  <si>
    <t>Parásitos</t>
  </si>
  <si>
    <t>Presión atmosférica (normal y ajustada)</t>
  </si>
  <si>
    <t>Humos metálicos no metálicos</t>
  </si>
  <si>
    <t>Interfase persona - tarea (conocimientos, habilidades en relación con la demanda de la tarea, iniciativa, autonomía y reconocimiento, identificación de la persona con la tarea y la organización).</t>
  </si>
  <si>
    <t>Accidentes de tránsito.</t>
  </si>
  <si>
    <t>Derrumbe</t>
  </si>
  <si>
    <t>Picaduras</t>
  </si>
  <si>
    <t>Radiaciones ionizantes (rayos x, gama, beta y alfa)</t>
  </si>
  <si>
    <t>Material partículado</t>
  </si>
  <si>
    <t>Jornada de trabajo (pausas, trabajo nocturno, rotación, horas extras, descansos).</t>
  </si>
  <si>
    <t>Públicos (robos, atracos, asaltos, atentados, de orden público, etc).</t>
  </si>
  <si>
    <t>Precipitaciones, (lluvias, granizadas, heladas)</t>
  </si>
  <si>
    <t>Mordeduras</t>
  </si>
  <si>
    <t>Radiaciones  no ionizantes (laser, ultravioleta infrarroja, radiofrecuencia, microondas)</t>
  </si>
  <si>
    <t>Trabajo en alturas.</t>
  </si>
  <si>
    <t>Fluidos o Excrementos</t>
  </si>
  <si>
    <t>Espacios confinados.</t>
  </si>
  <si>
    <t>* Tener en cuenta únicamente los peligros de fenómenos naturales que afectan  la seguridad y bienestar de las personas en el desarrollo de una actividad. En el Plan de Emergencia de cada empresa, se considerarán todos los fenómenos naturales que pudieran afectarla.</t>
  </si>
  <si>
    <t>MATRIZ DE IDENTIFICACIÓN DE RIESGOS Y PELIGROS</t>
  </si>
  <si>
    <t>Código: GCO-GTH -F010
Versión: 03
Vigencia: 21 de junio de 2024 
Caso HOLA: 53177</t>
  </si>
  <si>
    <t>ALCALDIA</t>
  </si>
  <si>
    <t xml:space="preserve">ADMINISTRATIVAS </t>
  </si>
  <si>
    <t>TELETRABAJO</t>
  </si>
  <si>
    <t>Gestión Organizacional</t>
  </si>
  <si>
    <t xml:space="preserve">Una gestión organizacional inadecuada puede generar estrés crónico y desmotivación entre los funcionarios. </t>
  </si>
  <si>
    <t>Estrés inmediato, baja moral, y disminución en la productividad.</t>
  </si>
  <si>
    <t>No se evidencia</t>
  </si>
  <si>
    <t xml:space="preserve"> Plan de bienestar e incentivos, plan estratégico del talento humano, batería psicosocial</t>
  </si>
  <si>
    <t>Características de la Organización del Trabajo</t>
  </si>
  <si>
    <t xml:space="preserve"> Jornadas extensas, falta de autonomía o control sobre el trabajo, y poca flexibilidad pueden afectar el bienestar del trabajador.</t>
  </si>
  <si>
    <t>Estrés y desmotivación, reducción en la eficiencia y satisfacción laboral.</t>
  </si>
  <si>
    <t>Iluminación</t>
  </si>
  <si>
    <t>Ausencia de luz natural o artificial.</t>
  </si>
  <si>
    <t>Fatiga visual, molestias visuales, cefalea, destellos</t>
  </si>
  <si>
    <t>Procedimiento para exámenes médicos ocupacionales</t>
  </si>
  <si>
    <t>Aplicación de la batería</t>
  </si>
  <si>
    <t>Pausa activas</t>
  </si>
  <si>
    <t>Estrés Agudo y Estrés Crónico, Trastorno de Ansiedad Generalizada,  Burnout (Agotamiento Profesional),  Depresión</t>
  </si>
  <si>
    <t xml:space="preserve">Resolución 2646 de 2008
Resolución 652 de 2012.
Resolución 1356 de 2012.
Resolución 2566 de 2009
LEY 2365 DE 2024 </t>
  </si>
  <si>
    <t>No aplica</t>
  </si>
  <si>
    <t>Evaluación periódica,  análisis de resultado y plan de acción de la aplicación de la batería de riesgos psicosocial
Establecer programas de apoyo psicológico y consejería para los trabajadores que lo necesiten.
Políticas de Acoso Laboral y sexual
Facilitar el acceso a servicios de salud mental, incluyendo líneas de ayuda y apoyo profesional.
Implementar programas de bienestar que incluyan actividades físicas, asesoramiento psicológico y gestión del estrés.
 Funcionamiento del COCOLAB: recibir, gestionar y resolver las quejas o denuncias relacionadas con el acoso laboral y promover el respeto mutuo en el ambiente de trabajo</t>
  </si>
  <si>
    <t>Pérdida de agudeza visual.</t>
  </si>
  <si>
    <t>RETILAP Resolución 180540 de 2010 Capítulo 4 Tabla 410.1 /NTC 2050
Resolución 2400 de 1979
Decreto 1477 de 2014</t>
  </si>
  <si>
    <t xml:space="preserve">Reconfigura la distribución de luminarias o agrega fuentes de luz adicionales para lograr una iluminación uniforme y adecuada.
Sustituye las bombillas actuales por lámparas LED para mejorar la eficiencia energética, la calidad de la luz y reducir el mantenimiento.
</t>
  </si>
  <si>
    <t xml:space="preserve"> Capacitación en cuidado visual
Establecer y seguir un plan de mantenimiento para luminarias.
Realizar evaluaciones periódicas de la vista y proporcionar información sobre la importancia de la salud visual.</t>
  </si>
  <si>
    <t>Posturas prolongadas</t>
  </si>
  <si>
    <t xml:space="preserve">Posición del cuerpo durante el trabajo (sentado, de pie, agachado, etc.).Trabajo de escritorio
Recepción, redirección, manejo de teléfonos IP, Manipulación de documentos físicos y electrónicos. </t>
  </si>
  <si>
    <t>Dolores musculares, problemas de columna, trastornos musculoesqueléticos.</t>
  </si>
  <si>
    <t>Adquisición de Silla ergonómica.</t>
  </si>
  <si>
    <t xml:space="preserve"> 1. Procedimiento para la realización de los exámenes médicos ocupacionales
2.  Programa DME.</t>
  </si>
  <si>
    <t xml:space="preserve">Movimientos repetitivos </t>
  </si>
  <si>
    <t>Ejecución continua y repetida de una misma acción o grupo de acciones durante un período prolongado.</t>
  </si>
  <si>
    <t xml:space="preserve">Tendinitis, Dolores musculares
</t>
  </si>
  <si>
    <t>Presencia de Silla ergonómica.</t>
  </si>
  <si>
    <t>Biomecanico</t>
  </si>
  <si>
    <t>Protección respiratoria</t>
  </si>
  <si>
    <t>Lesiones Musculoesqueléticas: Dolores y lesiones en la espalda, Trastornos de cuello y hombros, Hernias de Disco, Dolores Lumbar Crónicos</t>
  </si>
  <si>
    <t xml:space="preserve"> Decreto 1072 de 2015 
Resolución 2400 de 1979 GATI DME</t>
  </si>
  <si>
    <t>Organización del Espacio de Trabajo (Sillas ergonómicas, Mesas ajustables,
Posición de la pantalla)</t>
  </si>
  <si>
    <t xml:space="preserve">Continuar con el Programa DME , asegurando que el programa se esté ejecutando según lo planeado y que se cumplan las políticas y procedimientos establecidos.
Promover la realización de las pausas activas físicas, cognitivas y visuales durante la jornada laboral.
Proporcionar formación sobre prácticas ergonómicas adecuadas y la importancia de una buena postura.
Revisiones médicas ocupacionales periódicas con énfasis en la salud osteomuscular.
</t>
  </si>
  <si>
    <t>Tendinitis Crónica
Síndrome del Túnel del Carpo Crónico
Otros DME Crónicos</t>
  </si>
  <si>
    <t xml:space="preserve">Continuar con el programa DME, asegurando que el programa se esté ejecutando según lo planeado y que se cumplan las políticas y procedimientos establecidos.
Promover la realización de las pausas activas físicas, cognitivas y visuales durante la jornada laboral.
Proporcionar formación sobre prácticas ergonómicas adecuadas y la importancia de una buena postura.
Revisiones médicas ocupacionales periódicas con énfasis en la salud osteomuscular.
</t>
  </si>
  <si>
    <t xml:space="preserve">Posturas prolongadas. </t>
  </si>
  <si>
    <t>Posición del cuerpo durante el trabajo (sentado, de pie, agachado, etc.).Trabajo de escritorio
Recepción, redirección, manejo de teléfonos IP, Manipulación de documentos físicos y electrónicos</t>
  </si>
  <si>
    <t>Movimientos repetitivos</t>
  </si>
  <si>
    <t>ejecución continua y repetida de una misma acción o grupo de acciones durante un período prolongado.</t>
  </si>
  <si>
    <t>Cansancio visual, dolor de cabeza, afectaciones visuales.</t>
  </si>
  <si>
    <t>Monitores de tecnología LCD o LED (Baja radiación)</t>
  </si>
  <si>
    <t>Cefaleas, náuseas, mareo, estrés, desaliento</t>
  </si>
  <si>
    <t>Resolución 2400 de 1979
Decreto 1477 de 2014</t>
  </si>
  <si>
    <t>NO</t>
  </si>
  <si>
    <t>SI</t>
  </si>
  <si>
    <t xml:space="preserve">OPERATIVO </t>
  </si>
  <si>
    <t xml:space="preserve">Enfermedades vectoriales como: malaria, dengue, fiebre amarilla, leptospirosis, infecciones virales o bacterianas graves. </t>
  </si>
  <si>
    <t>Inhalación de Contaminantes, toxicidad.</t>
  </si>
  <si>
    <t>ninguna</t>
  </si>
  <si>
    <t>Procedimiento SOL( Seguridad, Orden y Limpieza)</t>
  </si>
  <si>
    <t>Caídas, lesiones por golpes con objetos, accidentes por condiciones inadecuadas.</t>
  </si>
  <si>
    <t>Autocuidado</t>
  </si>
  <si>
    <t>Heridas, lesiones, traumatismos</t>
  </si>
  <si>
    <t>si</t>
  </si>
  <si>
    <t xml:space="preserve">Biológico </t>
  </si>
  <si>
    <t>Vectores y Animales (Mordeduras, picaduras)</t>
  </si>
  <si>
    <t xml:space="preserve">Contacto con animales que transmiten enfermedades </t>
  </si>
  <si>
    <t>Limpieza y desinfección de manos</t>
  </si>
  <si>
    <t>Radiación no ionizante</t>
  </si>
  <si>
    <t>Exposición a rayos UV emitidos por el sol.</t>
  </si>
  <si>
    <t>Biomecánico</t>
  </si>
  <si>
    <t>Estar de pie durante períodos prolongados pueden causar problemas en las piernas y pies</t>
  </si>
  <si>
    <t>Problemas en las piernas y pies, como calambres, hinchazón y varices.</t>
  </si>
  <si>
    <t xml:space="preserve">Condiciones de seguridad </t>
  </si>
  <si>
    <t>Accidente de tránsito</t>
  </si>
  <si>
    <t>Exposición a accidentes vehiculares con diferentes actores viales</t>
  </si>
  <si>
    <t>Mantenimiento y Revisión Técnica</t>
  </si>
  <si>
    <t>Documentación al día</t>
  </si>
  <si>
    <t>Licencia de Conducir Válida</t>
  </si>
  <si>
    <t xml:space="preserve">Público </t>
  </si>
  <si>
    <t>(violencia, robos, atracos, asaltos, atentados, de orden público, etc.)</t>
  </si>
  <si>
    <t>Material particulado</t>
  </si>
  <si>
    <t xml:space="preserve"> Contacto con partículas sólidas o líquidas suspendidas en el aire</t>
  </si>
  <si>
    <t xml:space="preserve"> Locativo</t>
  </si>
  <si>
    <t xml:space="preserve">Caídas a nivel durante transito peatonal por condiciones inseguras de almacenamiento, orden, aseo, Transito por escaleras fijas
superficies deslizantes y/o con diferencia de nivel </t>
  </si>
  <si>
    <t>Lo que puede llevar a estrés y fatiga mental</t>
  </si>
  <si>
    <t xml:space="preserve">Las infecciones graves pueden causar diarrea severa, vómitos, fiebre alta y deshidratación. </t>
  </si>
  <si>
    <t>Ley 9 de 1979 - Ley 1562 de 2012  - Resolución 666 de 2020 - Resolución 223 de 2021</t>
  </si>
  <si>
    <t>Dar continuidad al plan de capacitación, que incluya prácticas de higiene personal rigurosas, como el lavado frecuente de manos y la correcta desinfección de equipos utilizados.
Recomendar vacunación para enfermedades transmisibles.
Activar procedimientos de emergencia en caso de brotes o epidemias en áreas de trabajo</t>
  </si>
  <si>
    <t xml:space="preserve">Fracturas y Lesiones Óseas, </t>
  </si>
  <si>
    <t>Resolución 2400 de 1979, Decreto 1072 de 2015</t>
  </si>
  <si>
    <t>Mantenimiento y revisión periódica de las superficies y condiciones ambientales de trabajo
Instalación de barandas, iluminación adecuada y señalización de zonas de riesgo.</t>
  </si>
  <si>
    <t>Dar cumplimiento al plan de capacitación en percepción del riesgo, autocuidado y orden y aseo. 
Cumplimiento del Programa de orden y aseo
Colocar señalizaciones que indiquen el uso adecuado de escaleras, advertencias sobre superficies resbaladizas y otros posibles riesgos.</t>
  </si>
  <si>
    <t>Problemas respiratorios</t>
  </si>
  <si>
    <t>Resolución 0601 de 2006
Resolución 610 de 2010
Resolución 773 de 2021</t>
  </si>
  <si>
    <t>No Aplica</t>
  </si>
  <si>
    <t>Autocuidado, uso de tapabocas cuando sienta la necesidad
Dar cumplimiento al Procedimiento SOL( Seguridad, Orden y Limpieza)
Humedecer regularmente las áreas de trabajo no pavimentadas para reducir la cantidad de polvo suspendido en el aire.</t>
  </si>
  <si>
    <t>Lesión incapacitante,  muerte</t>
  </si>
  <si>
    <t>Ley 769 de 2002, resolución 1565 del 2014, Resolución 40595- 2022</t>
  </si>
  <si>
    <t xml:space="preserve">
Realizar inspecciones y mantenimientos de los vehículos de la empresa para garantizar su buen funcionamiento y seguridad</t>
  </si>
  <si>
    <t xml:space="preserve">Dar continuidad al PESV, socializar PON para la atención por accidente vial.
Políticas de seguridad vial: Establecer y comunicar políticas claras sobre la conducción segura y el uso de vehículos de la empresa.
Contemplar en el plan de capacitación formación a los conductores sobre conducción defensiva, manejo seguro en condiciones adversas y mantenimiento básico de vehículos.
</t>
  </si>
  <si>
    <t>La pérdida de vida es la consecuencia más trágica y definitiva de cualquier evento violento o peligroso.</t>
  </si>
  <si>
    <t xml:space="preserve"> Decreto 1072 de 2015, Ley 1801 de 2016 Código Nacional de Policía y Convivencia.</t>
  </si>
  <si>
    <t>No identificado</t>
  </si>
  <si>
    <t>Capacitación en medidas preventivas y de manejo del riesgo público y autocuidado. 
Coordinación con Autoridades Locales: Colaboración estrecha con las autoridades locales de seguridad pública para obtener información actualizada sobre áreas de alto riesgo y recibir apoyo en la implementación de medidas de seguridad.
Definir canales de comunicación efectivos</t>
  </si>
  <si>
    <t xml:space="preserve">Revisión de aplicativos, verificación y envio de planillas, revisión de cuentas de cobro, validación de documentos para firma </t>
  </si>
  <si>
    <t xml:space="preserve">PLANEACIÓN </t>
  </si>
  <si>
    <t xml:space="preserve">Estudios de mercado, seguimiento a la implementación de proyectos  de inversión  </t>
  </si>
  <si>
    <t>Radiaciones emitidas por dispositivos electrónicos como pantallas de computadora o monitores.</t>
  </si>
  <si>
    <t xml:space="preserve">OPERATIVAS </t>
  </si>
  <si>
    <t xml:space="preserve">Encuestas de satisfacción, acompañamientos a eventos organizados </t>
  </si>
  <si>
    <t>Fatiga visual, dolor de cabeza, puede haber un mayor riesgo de caídas y accidentes, y la tarea puede volverse más difícil y menos eficiente.</t>
  </si>
  <si>
    <t>Decreto 1072 de 2015</t>
  </si>
  <si>
    <t>Aprovechar la sombra natural proporcionada por árboles y otras estructuras para minimizar la exposición directa al sol</t>
  </si>
  <si>
    <t xml:space="preserve">Uso correcto de la dotación y/o ropa de trabajo, autocuidado, uso de protector solar personal, hidratación personal </t>
  </si>
  <si>
    <t xml:space="preserve">Seguimiento a emergencias, verificación de cumplimiento a proyectos, reuniones con comunidad, inauguración y seguimiento a obras, eventos culturales y educativos, mesas tecnicas de seguimiento </t>
  </si>
  <si>
    <t>Virus,  bacterias y
hongos</t>
  </si>
  <si>
    <t xml:space="preserve">Presencia de microorganismos patológicos </t>
  </si>
  <si>
    <t>Infecciones, alergias, intoxicación, complicaciones, gastrointestinales, respiratorias y sistémicas.</t>
  </si>
  <si>
    <t>Punto de lavado de manos</t>
  </si>
  <si>
    <t>1 Fuentes Naturales: Emitido por la descomposición de materia orgánica y respiración de organismos.                                                                                                                                                                                                2 Fuentes Artificiales: Puede aumentar en áreas cercanas a actividades industriales o de quema de combustibles fósiles.                                                                                                                                                                                                                            3Debido a la acumulación de emisiones del propio vehículo o de vehículos cercanos. En áreas congestionadas o en situaciones donde el motor está en funcionamiento durante largos períodos</t>
  </si>
  <si>
    <t xml:space="preserve">Asfixia, Síntomas Respiratorios, y Dolor de Cabeza y Mareos: </t>
  </si>
  <si>
    <t>pérdida de conciencia, daño cerebral irreversible y, en casos extremos, a la muerte</t>
  </si>
  <si>
    <t>Asegurarse de que el vehículo tenga un mantenimiento regular para evitar fugas de combustible, gases de escape o aceite. Esto incluye revisar el sistema de escape, las mangueras de combustible y los filtros.</t>
  </si>
  <si>
    <t>Dar cumplimiento al plan de capacitación para la manipulación segura de sustancias químicas. 
Realizar inspecciones periódicas del vehículo y del equipo de protección del conductor para asegurarse de que están en buen estado y funcionan correctamente.</t>
  </si>
  <si>
    <t>Accidente de transito: Desplazamientos en vehículo privado o público a sedes donde se presta el servicio</t>
  </si>
  <si>
    <t>Heridas, traumas, fracturas, muerte.</t>
  </si>
  <si>
    <t>Manifestaciones o disturbios pueden bloquear calles y carreteras, creando situaciones de tráfico impredecible y peligrosas.</t>
  </si>
  <si>
    <t>Condiciones de seguridad</t>
  </si>
  <si>
    <t>Tecnológico (explosión, derrame, incendio).</t>
  </si>
  <si>
    <t>Los vehículos pueden experimentar explosiones debido a fallos en el sistema de combustible, sobrecalentamiento, o daños estructurales graves.</t>
  </si>
  <si>
    <t>Daño a las personas, al vehículo</t>
  </si>
  <si>
    <t>Revisión técnico mecánica</t>
  </si>
  <si>
    <t>Accidente de transito por perdida del control</t>
  </si>
  <si>
    <t>Mantenimiento preventivo de vehículos de la empresa que incluya revisión de frenos, suspensión, neumáticos, sistema eléctrico y combustible.</t>
  </si>
  <si>
    <t>Dar continuidad al PESV, socializar PON para la atención por accidente vial.
Políticas de seguridad vial: Establecer y comunicar políticas claras sobre la conducción segura y el uso de vehículos de la empresa.
Contemplar en el plan de capacitación formación a los conductores sobre conducción defensiva, manejo seguro en condiciones adversas y mantenimiento básico de vehículos.</t>
  </si>
  <si>
    <t>Lesiones o Fatalidades                                                                                                                                                                                                                                                                                                                                                                                        Impacto Psicológico y Emociona                                                                                                                                                                                                                                                                                                                                              Dificultades en la Respuesta de Emergencia</t>
  </si>
  <si>
    <t>Incendio o explosión por fallas</t>
  </si>
  <si>
    <t>Realizar inspecciones periódicas y mantenimiento preventivo de las instalaciones eléctricas y los equipos energizados.</t>
  </si>
  <si>
    <t>Establecer una rutina de inspección diaria por parte del conductor antes de iniciar la operación 
Formación continua sobre detección de fallas, procedimientos de mantenimiento básico, y actuación en caso de emergencia.</t>
  </si>
  <si>
    <t>Características del Grupo Social del Trabajo</t>
  </si>
  <si>
    <t>Relaciones conflictivas, falta de apoyo entre compañeros o superiores, y un ambiente de trabajo negativo pueden aumentar la tensión y el estrés.</t>
  </si>
  <si>
    <t>Pueden generar conflictos entre los miembros, afectando el ambiente laboral.</t>
  </si>
  <si>
    <t xml:space="preserve">PRENSA Y COMUNICACIONES </t>
  </si>
  <si>
    <t xml:space="preserve">ADMINISTRATIVO </t>
  </si>
  <si>
    <t xml:space="preserve">Revisión de correos, informes, trafico de comunicaciones, parrilla de contenido, informes POP, edisiónde video, realización de piezas </t>
  </si>
  <si>
    <t xml:space="preserve">Ejecución continua y repetida de una misma acción o grupo de acciones durante un período prolongado. Digitar </t>
  </si>
  <si>
    <t>Tendinitis
Otros DME</t>
  </si>
  <si>
    <t xml:space="preserve">Continuar con el  Programa DME , asegurando que el programa se esté ejecutando según lo planeado y que se cumplan las políticas y procedimientos establecidos.
Promover la realización de las pausas activas físicas, cognitivas y visuales durante la jornada laboral.
Proporcionar formación sobre prácticas ergonómicas adecuadas y la importancia de una buena postura.
Revisiones médicas ocupacionales periódicas con énfasis en la salud osteomuscular.
</t>
  </si>
  <si>
    <t xml:space="preserve">Continuar con el  Programa DME, asegurando que el programa se esté ejecutando según lo planeado y que se cumplan las políticas y procedimientos establecidos.
Promover la realización de las pausas activas físicas, cognitivas y visuales durante la jornada laboral.
Proporcionar formación sobre prácticas ergonómicas adecuadas y la importancia de una buena postura.
Revisiones médicas ocupacionales periódicas con énfasis en la salud osteomuscular.
</t>
  </si>
  <si>
    <t>La ausencia de luz natural o artificial en un espacio de trabajo representa un riesgo físico significativo, que puede afectar tanto la seguridad como la salud</t>
  </si>
  <si>
    <t>exceso de luz natural o artificial en un espacio de trabajo representa un riesgo físico significativo, que puede afectar tanto la seguridad como la salud</t>
  </si>
  <si>
    <t xml:space="preserve">Procedimiento para exámenes médicos ocupacionales, peliculas de seguridad en vidrios </t>
  </si>
  <si>
    <t xml:space="preserve">Toma de fotos, videos, entrevistas, logistica </t>
  </si>
  <si>
    <t xml:space="preserve">Nombre profesional SST del Nivel Central / Referente SST Alcaldía Local:  Nidia Valdes Saenz </t>
  </si>
  <si>
    <t xml:space="preserve">Dependencia / Alcaldía Local:  Administrativa </t>
  </si>
  <si>
    <t>Fecha de actualización: 28-08-2025</t>
  </si>
  <si>
    <t>Mecánico</t>
  </si>
  <si>
    <t>Golpeado por o contra elementos mal almacenados, cruzados o arrumes muy altos de cajas o elementos de oficina</t>
  </si>
  <si>
    <t xml:space="preserve">Lesiones graves como: Golpes, heridas, atrapamiento.
</t>
  </si>
  <si>
    <t>Bajo</t>
  </si>
  <si>
    <t>Heridas abiertas</t>
  </si>
  <si>
    <t>Resolución 2400 1979 , Decreto 1072 de 2015</t>
  </si>
  <si>
    <t xml:space="preserve">Vida útil de los elementos y archivo de trabajo </t>
  </si>
  <si>
    <t>Establecer un sistema de almacenamiento que mantenga las cajas y materiales en estantes adecuados y seguros, lejos de zonas de paso o sistemas eléctricos.
Habilitar espacios separados y seguros para el almacenamiento de alimentos, lejos de áreas críticas como el centro de datos.</t>
  </si>
  <si>
    <t>capacitar al personal en prácticas de orden y limpieza, resaltando la importancia de mantener áreas organizadas para prevenir accidentes.
Establecer un cronograma de limpieza regular en todas las áreas, con inspecciones periódicas para asegurar el cumplimiento de los estándares de orden y limpieza.</t>
  </si>
  <si>
    <t>Virus,  bacterias y hongos</t>
  </si>
  <si>
    <t>Infecciones, alergias, intoxicación, complicaciones respiratorias y sistémicas.</t>
  </si>
  <si>
    <t>Infecciones virales comunes como la gripe (influenza).</t>
  </si>
  <si>
    <t xml:space="preserve">
Continuar cumpliendo con los protocolos de limpieza y desinfección de las instalaciones y cuidado personal. 
Dar continuidad al plan de capacitación, que incluya prácticas de higiene personal rigurosas, como el lavado frecuente de manos y la correcta desinfección de equipos utilizados.
Recomendar vacunación para enfermedades transmisibles.
Activar procedimientos de emergencia en caso de brotes o epidemias en áreas de trabajo</t>
  </si>
  <si>
    <t>No</t>
  </si>
  <si>
    <t>Manipulación manual de cargas</t>
  </si>
  <si>
    <t>funcionamiento e inventarios</t>
  </si>
  <si>
    <t>Molestias cervicales, abdominales, trastornos en la zona lumbar de la espalda y alteraciones del sistema circulatorio y nervioso Desórdenes musculo-esqueléticos.</t>
  </si>
  <si>
    <t>Ninguno</t>
  </si>
  <si>
    <t>El patrullaje, que implica caminar repetidamente por las mismas rutas o áreas durante largos períodos, puede provocar estrés en los músculos y las articulaciones debido a la repetición continua del movimiento y la postura mantenida.</t>
  </si>
  <si>
    <t>Fatiga muscular y dolor en las articulaciones, especialmente en las piernas, pies y espalda baja, debido al impacto constante y la postura mantenida.</t>
  </si>
  <si>
    <t>Lesiones Musculoesqueléticas: Dolor persistente en los pies que puede limitar la movilidad y afectar la capacidad de realizar actividades cotidianas.</t>
  </si>
  <si>
    <t>Disponer de quipos de asistencia mecánica para la manipulación y levantamiento de cargas que excedan los límites establecidos como seguros para una persona</t>
  </si>
  <si>
    <t>Continuar con el  Programa DME, asegurando que el programa se esté ejecutando según lo planeado y que se cumplan las políticas y procedimientos establecidos.
Dar cumplimiento al  estándares de seguridad del limite permitido para el levantamiento de carga
Promover la realización de las pausas activas y de estiramiento durante la jornada laboral.
Proporcionar formación sobre prácticas ergonómicas adecuadas y la importancia de una buena postura.
Revisiones médicas ocupacionales periódicas con énfasis en la salud osteomuscular.</t>
  </si>
  <si>
    <t xml:space="preserve">Eléctrico </t>
  </si>
  <si>
    <t xml:space="preserve">Las malas instalaciones eléctricas en áreas públicas y calles, como cables expuestos, conexiones deficientes entre otros, pueden exponer a los trabajadores a riesgos eléctricos. </t>
  </si>
  <si>
    <t>Estas instalaciones en mal estado pueden causar descargas eléctricas, quemaduras o incendios.</t>
  </si>
  <si>
    <t>Electrocución, que puede resultar en lesiones graves o fatales para los trabajadores.</t>
  </si>
  <si>
    <t>ley 9 1979 RETIE
Resolución 5018 de 2019</t>
  </si>
  <si>
    <t xml:space="preserve">Dar cumplimiento al plan de capacitación en riesgo eléctrico
 Desarrollar procedimientos claros para que los empleados reporten cualquier instalación eléctrica defectuosa o sospechosa en el entorno urbano.
Fomentar la cultura de autocuidado y reporte de condiciones y actos inseguros
</t>
  </si>
  <si>
    <t>Lesión incapacitante hasta la muerte</t>
  </si>
  <si>
    <t>Invalidez, Muerte</t>
  </si>
  <si>
    <t>Comunicación inadecuada sobre el procedimiento</t>
  </si>
  <si>
    <t xml:space="preserve"> Puede causar confusión y estrés.</t>
  </si>
  <si>
    <t>Estrés crónico, agotamiento profesional, y posible síndrome de burnout.</t>
  </si>
  <si>
    <t>Gorra</t>
  </si>
  <si>
    <t>Exposición a componentes eléctricos defectuosos, el uso de equipos eléctricos y la posibilidad de incendios eléctricos en instalaciones de almacenamiento o transporte.</t>
  </si>
  <si>
    <t xml:space="preserve"> Lesiones graves al personal, como quemaduras o parálisis.
</t>
  </si>
  <si>
    <t>Mantenimiento preventivo y correctivo a  instalaciones eléctricas
Mantenimiento de equipos de emergencias</t>
  </si>
  <si>
    <t>Plan de emergencias
Inspecciones de seguridad
Señalización de áreas energizadas y con riesgo eléctrico</t>
  </si>
  <si>
    <t xml:space="preserve">Inducción Protocolo de Emergencias
Capacitaciones prevención de accidente de trabajo, reporte de condiciones y actos inseguros
Se cuenta con brigada de emergencias.
Plan de emergencias.
</t>
  </si>
  <si>
    <t xml:space="preserve">si </t>
  </si>
  <si>
    <t>ruido</t>
  </si>
  <si>
    <t>Ruido continuo debido al sonido constante del motor y el tráfico</t>
  </si>
  <si>
    <t>Fatiga  auditiva</t>
  </si>
  <si>
    <t>1. Procedimiento de uso y disposición de Epp
2. Procedimiento para incapacidades/Licencias
3. Plan de bienestar e incentivos
4. Procedimiento para exámenes médicos ocupacionales
5. Plan SG-SST
6. Circular 013/ 06 de octubre 2021 (Protocolo COVID 19)</t>
  </si>
  <si>
    <t>Pausas activas</t>
  </si>
  <si>
    <t>Disminución de capacidad
auditiva</t>
  </si>
  <si>
    <t>Resolución 2400 de 1979
Decreto 1477 de 2014
Resolución 2844 de 2007</t>
  </si>
  <si>
    <t>Realizar mantenimiento y ajustes periódicos a los equipos para asegurar que funcionen de manera óptima y con la menor vibración posible.</t>
  </si>
  <si>
    <t xml:space="preserve">Realización de los exámenes periódicos </t>
  </si>
  <si>
    <t>Ruido</t>
  </si>
  <si>
    <t>Revisión de correos, informes, trafico de comunicaciones, parrilla de contenido, informes POP, edisiónde video, realización de piezas</t>
  </si>
  <si>
    <t>Superficies deslizantes por labores de limpieza</t>
  </si>
  <si>
    <t>Caídas, golpes, traumas</t>
  </si>
  <si>
    <t>Lesiones o enfermedades graves irreparables</t>
  </si>
  <si>
    <t>Estrés emocional, ansiedad, y posible conflicto interpersonal.</t>
  </si>
  <si>
    <t>Trastornos psicológicos graves, como depresión, y deterioro significativo de la salud mental.</t>
  </si>
  <si>
    <t>Evaluación periódica,  análisis de resultado y plan de acción de la aplicación de la batería de riesgos psicosocial
Establecer programas de apoyo psicológico y consejería para los trabajadores que lo necesiten.
Continuar implementación del COCOLAB
Facilitar el acceso a servicios de salud mental, incluyendo líneas de ayuda y apoyo profesional.
Implementar programas de bienestar que incluyan actividades físicas, asesoramiento psicológico y gestión del estrés.
 Funcionamiento del COCOLAB: recibir, gestionar y resolver las quejas o denuncias relacionadas con el acoso laboral y promover el respeto mutuo en el ambiente de trabajo</t>
  </si>
  <si>
    <t>Condiciones de la Tarea</t>
  </si>
  <si>
    <t>Tareas repetitivas, excesivas o poco claras, así como la falta de recursos o herramientas adecuadas, pueden generar sobrecarga y fatiga mental.</t>
  </si>
  <si>
    <t>Estrés, frustración, y fatiga física y mental.</t>
  </si>
  <si>
    <t>Desempeño significativamente bajo, pérdida de confianza en las habilidades, y posible impacto en la carrera profesional. Problemas graves de salud, como trastornos del sueño y enfermedades relacionadas con el estrés, y desequilibrio entre vida laboral y persona</t>
  </si>
  <si>
    <t>Sí</t>
  </si>
  <si>
    <t>Fenómenos naturales</t>
  </si>
  <si>
    <t>Factores naturales existentes, no  controlables</t>
  </si>
  <si>
    <t xml:space="preserve">Heridas, laceraciones, golpes, 
contusiones. </t>
  </si>
  <si>
    <t>Plan de emergencias</t>
  </si>
  <si>
    <t>Inducción Protocolo de Emergencias</t>
  </si>
  <si>
    <t xml:space="preserve">Vendaval, Inundación, Precipitaciones, (lluvias, granizadas, heladas) , sismos </t>
  </si>
  <si>
    <t>Lesión incapacitante, muerte</t>
  </si>
  <si>
    <t xml:space="preserve">Ley 9 de 1979
LEY 1523 de 2012 </t>
  </si>
  <si>
    <t xml:space="preserve">Realizar mantenimiento preventivo y correctivo de equipos de emergencias
</t>
  </si>
  <si>
    <t xml:space="preserve">1. Socializar al personal el plan de emergencias de la sede
2. Capacitar al personal acerca de como actuar en caso de emergencia
3. Realizar simulacros de evacuación por fenómenos naturales
4. Implementar protocolo de atención  al personal con discapacidad
5. Realizar capacitación en interacción y comunicación con personas con discapacidad intelectual
6. Definir recomendaciones espaciales para los protocolos de actualización para personal con discapacidad
7. Conformación y formación de la brigada de emergencia. </t>
  </si>
  <si>
    <t xml:space="preserve">OFICINA ASESORA JURIDICA Y POLICIVA </t>
  </si>
  <si>
    <t xml:space="preserve">Administración de requerimientos de entes de control, revisión de procesos de pertenencias,planes parciales, cobre persuacivo, revisión y aprobación subsidio tipo C,seguimiento a disciplinarios, descachoscomisorios, actuaciones administrativas </t>
  </si>
  <si>
    <t>Condiciones inadecuadas de las tareas pueden resultar en un elevado nivel de estrés, frustración y agotamiento físico y mental.</t>
  </si>
  <si>
    <t xml:space="preserve">GESTIÓN POLICIVA JURIDICA ESPACIO PUBLICO </t>
  </si>
  <si>
    <t xml:space="preserve">Atención al ciudadano, respiuesta a derechos de petición, control de ORFEO, manejo de correos, asignación de metas, administración deaplicativos </t>
  </si>
  <si>
    <t>Tendinitis
Otros DME (Desórdenes Musculoesqueléticos)</t>
  </si>
  <si>
    <t>Capacitaciones, sensibilización a la comunidad, acompañamiento en eventos, recuperación de espacio público</t>
  </si>
  <si>
    <t xml:space="preserve">PROPIEDAD HORIZANTAL </t>
  </si>
  <si>
    <t>Actualización de representación legal deconjuntos residenciales, Inscripción de nuevos conjuntos residencial, mesas de trabajo, intervenciones a administradores de conjuntos residenciales, presupuesto participativo</t>
  </si>
  <si>
    <t>Tendinitis: Inflamación de los tendones.
Síndrome del túnel del carpo (STC): Presión en un nervio en la muñeca que causa dolor y entumecimiento.
Otros DME (Desórdenes Musculoesqueléticos): Otros problemas de músculos y huesos relacionados con el trabajo.</t>
  </si>
  <si>
    <t>Si</t>
  </si>
  <si>
    <t xml:space="preserve">Almacenamiento, espacios de trabajo: Exceso de cajas archivo acumuladas en el área -Almacenamiento inadecuado de archivo. </t>
  </si>
  <si>
    <t>Traumatismos, golpes, caídas.</t>
  </si>
  <si>
    <t>Procedimiento SOL( Seguridad, Orden y Limpieza)
Central de aseo</t>
  </si>
  <si>
    <t>Riesgo de confrontaciones y violencia por parte del público durante operativos</t>
  </si>
  <si>
    <t>Realizar inspecciones periódicas y mantenimiento preventivo de las instalaciones eléctricas y los equipos energizados.
Cuando aplique Instalar conductos de protección (tubos o canaletas) para asegurar el cableado y evitar que quede expuesto</t>
  </si>
  <si>
    <t>Dar cumplimiento al plan de capacitación en riesgo eléctrico
 Desarrollar procedimientos claros para que los empleados reporten cualquier instalación eléctrica defectuosa o sospechosa en el entorno urbano.
Fomentar la cultura de autocuidado y reporte de condiciones y actos inseguros
Instalar señalización de peligro por contacto eléctrico</t>
  </si>
  <si>
    <t>Tendinitis Crónica:
Síndrome del Túnel del Carpo 
Otros DME Crónicos</t>
  </si>
  <si>
    <t xml:space="preserve">Continuar con el Programa DME, asegurando que el programa se esté ejecutando según lo planeado y que se cumplan las políticas y procedimientos establecidos.
Promover la realización de las pausas activas físicas, cognitivas y visuales durante la jornada laboral.
Proporcionar formación sobre prácticas ergonómicas adecuadas y la importancia de una buena postura.
Revisiones médicas ocupacionales periódicas con énfasis en la salud osteomuscular.
</t>
  </si>
  <si>
    <t xml:space="preserve"> Asegurar elementos que puedan caer como  archivadores, otros. 
Diseñar y construir el archivo de acuerdo a las normas y políticas del AGN
</t>
  </si>
  <si>
    <t>1. Seguir implementando el programa SOL dentro de la Alcaldía. 
2.Realizar inspecciones a los puestos de trabajo con énfasis en orden y aseo.
3. Señalización de seguridad</t>
  </si>
  <si>
    <t>Capacitación en medidas preventivas y de manejo del riesgo público y autocuidado. 
Coordinación con Autoridades Locales: Colaboración estrecha con las autoridades locales de seguridad pública para obtener información actualizada sobre áreas de alto riesgo y recibir apoyo en la implementación de medidas de seguridad.
Definir canales de comunicación efectivos</t>
  </si>
  <si>
    <t xml:space="preserve">Encuentros con administradores,actividades ludicas </t>
  </si>
  <si>
    <t>CDI</t>
  </si>
  <si>
    <t xml:space="preserve">Recepción y revisión de documentos, manejo de ORFEO y correos institucionales </t>
  </si>
  <si>
    <t>La postura implica estar en una posición medio reclinada con las piernas estiradas y los brazos lo suficientemente cerca del volante para maniobrar cómodamente.</t>
  </si>
  <si>
    <t>Dolor de espalda baja, fatiga muscular, dolor de cuello</t>
  </si>
  <si>
    <t xml:space="preserve">Reparto de documentos </t>
  </si>
  <si>
    <t>Mantenimiento del sistema de aire acondicionado</t>
  </si>
  <si>
    <t>problemas graves como hernias discales o degeneración de discos,</t>
  </si>
  <si>
    <t>Organización de las condiciones de conformidad del vehículo (1  Cojines y Almohadillas Ergonómicas, 2 Soportes Lumbares,  3 Reposapiés Ajustables Correas y Cinturones de Sujeción)</t>
  </si>
  <si>
    <t xml:space="preserve">TELETRABAJO </t>
  </si>
  <si>
    <t>Recepción y revisión de documentos, manejo de ORFEO y correos institucionales</t>
  </si>
  <si>
    <t>Radicaciones en ORFEO, proyecciones, respuesta a derechos de petición</t>
  </si>
  <si>
    <t>Estar de pie durante períodos o caminatas prolongadas pueden causar problemas en las piernas y pies</t>
  </si>
  <si>
    <t>Riesgo de contacto con instalaciones eléctricas defectuosas en el entorno urbano.</t>
  </si>
  <si>
    <t>Instalaciones en mal estado pueden causar descargas eléctricas, quemaduras o incendios.</t>
  </si>
  <si>
    <t xml:space="preserve">Verificación de construcciones, verificación de documentos en establecimientos, recuperación de espacio publico </t>
  </si>
  <si>
    <t xml:space="preserve">Cinta antideslizante, programa de orden y aseo </t>
  </si>
  <si>
    <t xml:space="preserve">• Incremento de la potencia lumínica
• Reconfigurar la distribución de luminarias o agregar fuentes de luz adicionales, de manera que el nivel de iluminación sea uniforme y adecuado.
• Se recomienda reemplazar las bombillas actuales con lámparas LED, que proporcionan mayor eficiencia energética y mejor calidad de iluminación, además de ofrecer una vida útil más larga y reducir el mantenimiento.
</t>
  </si>
  <si>
    <t xml:space="preserve">•  Capacitación en cuidado de la vista.
•  Establecer y seguir un plan de mantenimiento para luminarias.
•  Evaluar la posibilidad de medir la iluminación periódicamente.
</t>
  </si>
  <si>
    <t xml:space="preserve">Continuar con el   Programa DME , asegurando que el programa se esté ejecutando según lo planeado y que se cumplan las políticas y procedimientos establecidos.
Promover la realización de las pausas activas físicas, cognitivas y visuales durante la jornada laboral.
Proporcionar formación sobre prácticas ergonómicas adecuadas y la importancia de una buena postura.
Revisiones médicas ocupacionales periódicas con énfasis en la salud osteomuscular.
</t>
  </si>
  <si>
    <t>Tendinitis Crónica: Incapacidad funcional severa que puede limitar la capacidad de realizar tareas laborales y diarias.
Síndrome del Túnel del Carpo Crónico: Incapacidad permanente debido a daño nervioso que afecta la función de la mano y la muñeca.
Otros DME Crónicos: Discapacidad funcional grave que puede afectar múltiples áreas del cuerpo, limitando significativamente la capacidad para realizar tareas diarias y laborales.</t>
  </si>
  <si>
    <t xml:space="preserve">JURIDICA Y POLICIVO IVC </t>
  </si>
  <si>
    <t xml:space="preserve">PARTICIPACIÓN </t>
  </si>
  <si>
    <t xml:space="preserve">Acciones de presupuestos participativo, seguimientos a contrtos, recolección de iniciativas, acompañamiento a instanciasde participación </t>
  </si>
  <si>
    <t xml:space="preserve">• Peliculas de seguridad en vetanas 
• Reconfigurar la distribución de luminarias o agregar fuentes de luz adicionales, de manera que el nivel de iluminación sea uniforme y adecuado.
• Se recomienda reemplazar las bombillas actuales con lámparas LED, que proporcionan mayor eficiencia energética y mejor calidad de iluminación, además de ofrecer una vida útil más larga y reducir el mantenimiento.
</t>
  </si>
  <si>
    <t xml:space="preserve">Recolección de iniciativas, acompañamientyo a instancias de párticipación  </t>
  </si>
  <si>
    <t>GOBIERNO</t>
  </si>
  <si>
    <t>Formulación de proyectos, planes y programas, lineas de inversión 2866, 2853, 2874, 2828</t>
  </si>
  <si>
    <t>OPERATIVO</t>
  </si>
  <si>
    <t xml:space="preserve">Acercamiento a la ciudadania, recorridos en tereritorio, actividades territoriales, actividades institucionales </t>
  </si>
  <si>
    <t>Posible exposición y contagio de COVID-19 u otras enfermedades infecciosas de fácil propagación debido al contacto cercano con personas infectadas, superficies contaminadas o a la inhalación de partículas en ambientes cerrados y concurridos.</t>
  </si>
  <si>
    <t>Vacunación al día
Revisión y seguimiento periódico del veterinario</t>
  </si>
  <si>
    <t>Bacterias y hongos</t>
  </si>
  <si>
    <t>Los operativos que implica caminar repetidamente por las mismas rutas o áreas durante largos períodos</t>
  </si>
  <si>
    <t>Superficies de trabajo, ascensor, escaleras</t>
  </si>
  <si>
    <t>Caídas al mismo nivel, contusiones, golpes, heridas</t>
  </si>
  <si>
    <t>Manipulación de equipos y muebles de oficina</t>
  </si>
  <si>
    <t xml:space="preserve"> Golpes y heridas</t>
  </si>
  <si>
    <t>Vida útil de los elementos de trabajo</t>
  </si>
  <si>
    <t>Ninguna</t>
  </si>
  <si>
    <t>Factores naturales existentes, no controlables</t>
  </si>
  <si>
    <t>Sismo, Terremotos</t>
  </si>
  <si>
    <t xml:space="preserve">Vendaval, Inundación, Precipitaciones, (lluvias, granizadas, heladas) </t>
  </si>
  <si>
    <t>Agotamiento severo, desinterés por el trabajo, y alto riesgo de abandono laboral.</t>
  </si>
  <si>
    <t>Heridas, fracturas ,muerte</t>
  </si>
  <si>
    <t>Capacitación en autocuidado
Realizar capacitación en interacción y comunicación con personas con discapacidad intelectual
División de tareas en procesos más cortos para fácil ejecución
Capacitación/ entrenamiento previo para uso de elementos, equipos y materiales asignados a su trabajo</t>
  </si>
  <si>
    <t>Cambio de los equipos y herramientas dañados (Vida útil de los elementos de la oficina)</t>
  </si>
  <si>
    <t>Asegurar que las sillas, escritorios y mesas sean ajustables para que cada trabajador pueda adaptar su estación de trabajo a su altura y comodidad.
Proporcionar soportes para monitores y documentos para evitar posturas forzadas.
Asegurar que los archivadores se encuentran anclados, evitar ubicar cajas encina de los estantes.</t>
  </si>
  <si>
    <t xml:space="preserve">Inspecciones de seguridad para validar el estado de las herramientas de trabajo.
La disposición adecuada de muebles y el mantenimiento de rutas de acceso despejadas y señalizadas. </t>
  </si>
  <si>
    <t>Manipulación de equipos, herramientas y muebles de oficina</t>
  </si>
  <si>
    <t>Dar cumplimiento al plan de capacitación en riesgo eléctrico
 Desarrollar procedimientos claros para que los empleados reporten cualquier instalación eléctrica defectuosa o sospechosa en el entorno.
Fomentar la cultura de autocuidado y reporte de condiciones y actos inseguros
Instalar señalización de peligro por contacto eléctrico.</t>
  </si>
  <si>
    <t xml:space="preserve">Ajustes y acondicionamiento físico de las áreas, oficinas y pasillos para mejorar el tránsito, y ajustes de puestos de trabajo como escritorios, computadores, archivadores, entre otros.
</t>
  </si>
  <si>
    <t>Cambio de los equipos y herramientas dañados</t>
  </si>
  <si>
    <t>Asegurar que las sillas, escritorios y mesas sean ajustables para que cada trabajador pueda adaptar su estación de trabajo a su altura y comodidad.
Proporcionar soportes para monitores y documentos para evitar posturas forzadas.</t>
  </si>
  <si>
    <t xml:space="preserve">Inspecciones de seguridad para validar el estado de las herramientas de trabajo.
La disposición adecuada de muebles y el mantenimiento de rutas de acceso despejadas y señalizadas. 
Fomentar la cultura de autocuidado y reporte de condiciones y actos inseguros </t>
  </si>
  <si>
    <t xml:space="preserve">INFRAESTRUCTURA </t>
  </si>
  <si>
    <t xml:space="preserve">Atención al ciudadano, recepción de archivo, respuesta a ciudaddanos, seguimiento a los informes de contratos de obra </t>
  </si>
  <si>
    <t>Dar cumplimiento al plan de capacitación en percepción del riesgo, autocuidado y orden y aseo. 
Cumplimiento del Programa de orden y aseo
Colocar señalizaciones que indiquen el uso adecuado de escaleras, advertencias sobre superficies resbaladizas y otros posibles riesgos.</t>
  </si>
  <si>
    <t xml:space="preserve">No aplica </t>
  </si>
  <si>
    <t xml:space="preserve">DESARROLLO ECONOMICO </t>
  </si>
  <si>
    <t>Remitirse a la matriz de EPP</t>
  </si>
  <si>
    <t>Biologico</t>
  </si>
  <si>
    <t>Radiaciones emitidas por dispositivos electrónicos como pantallas de computadora</t>
  </si>
  <si>
    <t>Radiación ionizante</t>
  </si>
  <si>
    <t>Requerimientos de Orfeo y correos,  Consolidación de datos, Listas de asistencia</t>
  </si>
  <si>
    <t>Fatiga visual, dolor de cuello, cefaleas</t>
  </si>
  <si>
    <t>Configuración adecuada del brillo y contraste</t>
  </si>
  <si>
    <t>Iluminación adecuada, buena ventilación, pausas activas, espacio ordenado</t>
  </si>
  <si>
    <t>apacitación en ergonomía, pausas activas</t>
  </si>
  <si>
    <t>Dolor de cabeza intenso, visión borrosa, irritación ocular crónica, que puede afectar el desempeño laboral y calidad de vida.</t>
  </si>
  <si>
    <t>Norma Técnica Colombiana NTC 5814            Norma Técnica Colombiana NTC 5814                Ley 1562 de 2012 y el Decreto 1072 de 2015</t>
  </si>
  <si>
    <t>Reducir el tiempo frente a pantalla</t>
  </si>
  <si>
    <t>Adecuación ergonómica del puesto de trabajo: sillas ajustables, soportes para monitores, reposapiés.
- Iluminación ambiental adecuada para evitar reflejos y fatiga ocular.
- Software que recuerde pausas activas o ajuste automático del brillo.</t>
  </si>
  <si>
    <t>Formación periódica sobre postura correcta, uso de equipo ergonómico y cuidado visual.       Ubicados en zonas visibles para recordar a los empleados la importancia de pausas y buena postura.</t>
  </si>
  <si>
    <t>Locativo</t>
  </si>
  <si>
    <t>Riesgo de caída</t>
  </si>
  <si>
    <t>Uso de baños comunes, teclados, mouse, manijas sin limpieza frecuente. Posible transmisión de virus o bacterias.</t>
  </si>
  <si>
    <t>Exposición a superficies contaminadas</t>
  </si>
  <si>
    <t>Baño, escritorios, periféricos</t>
  </si>
  <si>
    <t>Aire y superficies</t>
  </si>
  <si>
    <t>Fisico</t>
  </si>
  <si>
    <t>Asistencia tecnica, formulación, mapeo, caracterización de mipymes</t>
  </si>
  <si>
    <t xml:space="preserve">INTEGRACIÓN SOCIAL </t>
  </si>
  <si>
    <t xml:space="preserve">ADMINISTRATIVA </t>
  </si>
  <si>
    <t xml:space="preserve">OPERATIVA </t>
  </si>
  <si>
    <t>Eléctrico (Incendio)</t>
  </si>
  <si>
    <t xml:space="preserve">Quemaduras, Heridas, laceraciones, afecciones respiratorias, muerte. </t>
  </si>
  <si>
    <t>Plan de emergencias
Inspecciones de seguridad
Señalización de áreas energizadas y con riesgo eléctrico.</t>
  </si>
  <si>
    <t>Fenómenos naturales existentes, no controlables</t>
  </si>
  <si>
    <t xml:space="preserve">Realizar ajustes y acondicionamiento físico de:  Ascensores, rampas de accesibilidad, baños y zonas de tránsito, oficinas, pasillos, demás zonas comunes para garantizar el acceso de personas con discapacidad y facilitar el desplazamiento en las diferentes áreas.
</t>
  </si>
  <si>
    <t>Mantener las áreas de circulación libre de obstáculos y elementos que puedan reducir libre circulación
Capacitación en autocuidado
Realizar capacitación en identificación de actos y condiciones Inseguras
Realizar inspecciones de manera periódica a las instalaciones
Realizar inclusión de capacitaciones en lenguaje de señas</t>
  </si>
  <si>
    <t xml:space="preserve">Visitas de validación de condiciones sociales, intervención a comunidad en proceso de prevención de violencia </t>
  </si>
  <si>
    <t xml:space="preserve">TELETRABAJO PERSONA CON DISCAPACIDAD FISICA </t>
  </si>
  <si>
    <t xml:space="preserve">Coordinar proyecto de inversión, atención a la ciudadania, requeri,iemtos, elaboración de matrices </t>
  </si>
  <si>
    <t xml:space="preserve">GESTIÓN DOCUMENTAL </t>
  </si>
  <si>
    <t xml:space="preserve">Clasificar, enumerar, manejo de computadores, insertar documentos en estanteria, traslado y movimiento de cajas  </t>
  </si>
  <si>
    <t>SISTEMAS</t>
  </si>
  <si>
    <t xml:space="preserve">Administración de la red </t>
  </si>
  <si>
    <t xml:space="preserve">ALMACEN </t>
  </si>
  <si>
    <t>Ingreso y salido de elementos, facturas, proyectos, traslados,reintegro</t>
  </si>
  <si>
    <t>}+OKIJHG</t>
  </si>
  <si>
    <t xml:space="preserve">Verificación de comodatos, acompañamiento a la verificación deelementos de proveedores </t>
  </si>
  <si>
    <t>Dolores lumbares, tendinitis, lesiones osteomusculares.</t>
  </si>
  <si>
    <t xml:space="preserve"> 1. Procedimiento para la realización de los exámenes médicos ocupacionales</t>
  </si>
  <si>
    <t>Locativbo</t>
  </si>
  <si>
    <t>Riesgos locativos (ordeTropiezos, golpes, accidentes recurrentesn, iluminación)</t>
  </si>
  <si>
    <t xml:space="preserve">Dar cumplimiento al plan de capacitación en percepción del riesgo, autocuidado y orden y aseo. </t>
  </si>
  <si>
    <t xml:space="preserve">SEGURIDAD Y CONVIVENCIA </t>
  </si>
  <si>
    <t xml:space="preserve">Informes, cronogramas, revisión de cuentas, respuesta a derechos de petición, atención alciudadano, reuniones programadas </t>
  </si>
  <si>
    <t>Acercamiento con comunidad, formación en seguridad ciudadana, frente de seguridad, justicia restaurativa, campañas de prevención , atención a manifestaciones, entornos escolares, acompañamiento a actividades en territorio</t>
  </si>
  <si>
    <t>DESARROLLO INSTITUCIONAL</t>
  </si>
  <si>
    <t xml:space="preserve">AADMINISTRATIVO </t>
  </si>
  <si>
    <t xml:space="preserve">Adiministración de recursos y liberación, estructuraciónde procesosdecontratación </t>
  </si>
  <si>
    <t>Seguimiento a proyectos de inversión, reporte de información de proyectos de inversión, metas del Plan de Desarrollo Local, acciones de la JAL</t>
  </si>
  <si>
    <t xml:space="preserve">EDUCACIÓN </t>
  </si>
  <si>
    <t>Actas de traslado, cuentas de cobro de proveedores, derechos de petición</t>
  </si>
  <si>
    <t>•  Capacitación en cuidado visual
•  Establecer y seguir un plan de mantenimiento para luminarias.
Realizar evaluación de luxometría en los puestos de trabajo que aplique
Realizar evaluaciones periódicas de la vista y proporcionar información sobre la importancia de la salud visual.</t>
  </si>
  <si>
    <t>Supervisar pre-universitarios, ferias de servicios, entregas de dotación, reuniones en colegios, reuniones en DILE</t>
  </si>
  <si>
    <t xml:space="preserve">CONTRATACIÓN </t>
  </si>
  <si>
    <t>Contacto con sustancias químicas durante labores de limpieza</t>
  </si>
  <si>
    <t>Irritación ocular, en vías respiratorias, en piel.</t>
  </si>
  <si>
    <t>Uso EPP</t>
  </si>
  <si>
    <t xml:space="preserve">Revisión documental, revisión en SECOP, adelantar procesos  de contratación , liberar saldos </t>
  </si>
  <si>
    <t xml:space="preserve">CONTABILIDAD </t>
  </si>
  <si>
    <t xml:space="preserve">Estados finsncieros, liquidaciones, bases de datos, pagosjuridicos, revisión de contratos </t>
  </si>
  <si>
    <t>Adquisición, comprea y administración de aseo y cafeteria, novedades de nomina de personal de planta, manejo de transporte, apoyo a la supervisión de los contratos, administración de sedes, implementación del SGSST y Sistema de Gestión Ambiental</t>
  </si>
  <si>
    <t xml:space="preserve">Asignación de ORFEOS, novedades de nomina, derechos de petición y demas solicitudes </t>
  </si>
  <si>
    <t>EQUIPO ADMINISTRATIVA 2-22-24 ( PIGA, apoyo tecnico y profesional a la Gestión, SST)</t>
  </si>
  <si>
    <t>PRESUPUESTO</t>
  </si>
  <si>
    <t>Expedición de CRP, CDP, informes a contratación, transferencias,giros, trasñlados presupuestales, anulaciones de registros, entrega de archivos, programaciónde pagos</t>
  </si>
  <si>
    <t xml:space="preserve">CASA DE LA PARTICIPACIÓN </t>
  </si>
  <si>
    <t xml:space="preserve">DEPORTES </t>
  </si>
  <si>
    <t xml:space="preserve">Coordinar, vigilar, evaluar metas bajo las modalidades de formación </t>
  </si>
  <si>
    <t>Clases deportivas  a comunidad en general</t>
  </si>
  <si>
    <t>Labores de aseo y cafetería, Preparación y distribución de bebidas calientes, Labores de limpieza, Uso y manejo de
sustancias químicas, Limpieza y desinfección de áreas</t>
  </si>
  <si>
    <t>Superficies Calientes</t>
  </si>
  <si>
    <t>Contacto con superficies y materiales calientes en la preparación del café y manipulación de la greca</t>
  </si>
  <si>
    <t>Golpes, contusiones, quemaduras</t>
  </si>
  <si>
    <t>Lesión incapacitante</t>
  </si>
  <si>
    <t>Resolución 2400 de 1979
Decreto 1072 de 2015</t>
  </si>
  <si>
    <t>1. Seguimiento periódico proveedor de aseo y cafetería
2. Elaborar instructivo de uso seguro de hornos Microondas y Greca
3. Capacitar a las personas de cafetería en prevención de accidentes asociados a su labor
4. Anclar la greca a la pared, con abrazadera que le impida caer y ocasionar quemaduras por derrame</t>
  </si>
  <si>
    <t>Temperaturas percepción de frio</t>
  </si>
  <si>
    <t>Disconfort térmico por sensación de frío- sede antigua - sótano</t>
  </si>
  <si>
    <t xml:space="preserve">Escalofrío, tensión baja. </t>
  </si>
  <si>
    <t>Descansos intermedios en la jornada laboral</t>
  </si>
  <si>
    <t>Suministro de bebidas calientes por el personal de servicios generales.</t>
  </si>
  <si>
    <t xml:space="preserve">Hipotermia </t>
  </si>
  <si>
    <t xml:space="preserve">Actividades de sensibilización y capacitación asociadas a este Factor de Riesgo.
Implementar  el programa de pausas activas. </t>
  </si>
  <si>
    <t>Dar cumplimiento al plan de capacitación para la manipulación segura de sustancias químicas. 
Asegurar que todas las sustancias químicas estén correctamente etiquetadas y que las áreas de trabajo tengan la señalización adecuada.
Desarrollar y comunicar un plan de respuesta a emergencias, incluyendo procedimientos para la evacuación y primeros auxilios en caso de exposición</t>
  </si>
  <si>
    <t>Fracturas, torceduras</t>
  </si>
  <si>
    <t xml:space="preserve">Realizar ajustes y acondicionamiento físico de:  Ascensores, rampas de accesibilidad, baños y zonas de tránsito, oficinas, pasillos, demás zonas comunes para garantizar el acceso de personas con discapacidad y facilitar el desplazamiento en las diferentes áreas.
Cableado eléctrico fijado a la pared, con protectores 
Señalización de emergencias </t>
  </si>
  <si>
    <t>Mantener las áreas de circulación libre de obstáculos y elementos que puedan reducir libre circulación
Realizar capacitación en identificación de actos y condiciones Inseguras.
Realizar inspecciones de manera periódica a las instalaciones.
Capacitación en autocuidado
Realizar capacitación en interacción y comunicación con personas con discapacidad intelectual
División de tareas en procesos más cortos para fácil ejecución
Capacitación/ entrenamiento previo para uso de elementos, equipos y materiales asignados a su trabajo</t>
  </si>
  <si>
    <t>Público (violencia, robos, atracos, asaltos, atentados, de orden público, etc.)</t>
  </si>
  <si>
    <t>Muerte</t>
  </si>
  <si>
    <t>Dar cumplimiento al plan de capacitación en riesgo eléctrico
Desarrollar procedimientos claros para que los empleados reporten cualquier instalación eléctrica defectuosa o sospechosa en el entorno urbano.
Fomentar la cultura de autocuidado y reporte de condiciones y actos inseguros
Instalar señalización de peligro por contacto eléctrico</t>
  </si>
  <si>
    <t>Realizar mantenimiento preventivo y correctivo de equipos de emergencias</t>
  </si>
  <si>
    <t>1. Socializar al personal el plan de emergencias de la sede.
2. Capacitar al personal acerca de como actuar en caso de emergencia
3. Realizar simulacros de evacuación por fenómenos naturales
Diseño del plan de preparación y respuesta ante emergencia: Evaluación del riesgo, planificación de emergencias y formación de la brigada de emergencia y los trabajadores. 
Definir recomendaciones espaciales para los protocolos de actualización para personal con discapacidad</t>
  </si>
  <si>
    <t>Uso de bastón blanco para personas ciegas; bastón blanco y rojo para personas ciegas y sordas como elemento de apoyo</t>
  </si>
  <si>
    <t>Fracturas, torceduras, muerte</t>
  </si>
  <si>
    <t xml:space="preserve">Accesibilidad física: Ascensores, rampas, pasillos y zonas comunes
Acondicionamiento de baños y zonas de tránsito
Cableado eléctrico fijado a la pared, con protectores </t>
  </si>
  <si>
    <t>Ajustes y acondicionamiento físico de las áreas, oficinas y pasillos para mejorar el tránsito, y ajustes de puestos de trabajo como escritorios, computadores, archivadores, entre otros, para  el personal con discapacidad visua</t>
  </si>
  <si>
    <t>Canalizar cableado eléctrico</t>
  </si>
  <si>
    <t xml:space="preserve">Continuar implementando el plan de emergencias.
Realizar mantenimiento preventivo y correctivo de equipos de emergencias
</t>
  </si>
  <si>
    <t>1. Socializar al personal el plan de emergencias de la sede
2. Capacitar al personal acerca de como actuar en caso de emergencia
3. Realizar simulacros de evacuación por fenómenos naturales
4. Implementar protocolo de atención  al personal con discapacidad
5. Realizar capacitación en interacción y comunicación con personas con discapacidad intelectual
Definir recomendaciones espaciales para los protocolos de actualización para personal con discapacidad</t>
  </si>
  <si>
    <t xml:space="preserve">Para todos los funcionarios independientemente de su forma de contratación: Planta, contratista, provisional y visitantes. </t>
  </si>
  <si>
    <t>Instalación y mantenimiento de cintas antideslizantes.
Mantenimiento a la superficies de trabajo</t>
  </si>
  <si>
    <t>Trabajo en alturas</t>
  </si>
  <si>
    <t>Toda actividad que realiza un trabajador que ocasione la suspensión y/o desplazamiento, en el que se vea expuesto a un riesgo de caída, mayor a 2.0 metros</t>
  </si>
  <si>
    <t>Golpes, fracturas, muerte, caída de objetos</t>
  </si>
  <si>
    <t>Certificación trabajador autorizado</t>
  </si>
  <si>
    <t>Resolución 4272 de 2021</t>
  </si>
  <si>
    <t>Uso de sistemas de acceso y anclaje certificados.</t>
  </si>
  <si>
    <t xml:space="preserve">Programa de prevención y protección contra caídas
Monitoreo permanente de certificación del personal autorizado así como las actividades para asegurar el cumplimiento de los procedimientos  </t>
  </si>
  <si>
    <t>Dar cumplimiento al plan de capacitación para la manipulación segura de sustancias químicas. 
Asegurar que todas las sustancias químicas estén correctamente etiquetadas y que las áreas de trabajo tengan la señalización adecuada.
Establecer una zona específica y restringida destinada exclusivamente al almacenamiento adecuado de sustancias químicas.
Desarrollar y comunicar un plan de respuesta a emergencias, incluyendo procedimientos para la evacuación y primeros auxilios en caso de exposición</t>
  </si>
  <si>
    <t xml:space="preserve">TODAS LAS SEDES </t>
  </si>
  <si>
    <t xml:space="preserve">ASEO Y CAFETERIA </t>
  </si>
  <si>
    <t xml:space="preserve">Todas las tareas </t>
  </si>
  <si>
    <t xml:space="preserve"> Todas las areas </t>
  </si>
  <si>
    <t xml:space="preserve">PERSONAL CON DISCAPACIDAD VISUAL </t>
  </si>
  <si>
    <t>Para todos los funcionarios que realizan labores en modalidad Suplementaria, autónoma y Móvil</t>
  </si>
  <si>
    <t xml:space="preserve">PERSONAL CON DISCAPACIDAD FISICA </t>
  </si>
  <si>
    <t>PERSONAL CON DISCAPACIDAD AUDITIVA</t>
  </si>
  <si>
    <t xml:space="preserve">DISCAPACIDAD INTELECTUAL </t>
  </si>
  <si>
    <t xml:space="preserve">JUNTA ADMINISTRADORA LOCAL </t>
  </si>
  <si>
    <t>GARA</t>
  </si>
  <si>
    <t>INSPECCIONES 7C Y 7D</t>
  </si>
  <si>
    <t>NUEVA SEDE</t>
  </si>
  <si>
    <t xml:space="preserve">Elaboración de documentos legales, respuestas  aderechos depetición, actas de sesiones </t>
  </si>
  <si>
    <t xml:space="preserve">Control politico,  acercamiento con la comunidad, recorrido de las necesidades en los diferentes sectrores </t>
  </si>
  <si>
    <t xml:space="preserve">BODEGA </t>
  </si>
  <si>
    <t xml:space="preserve">DESPACHO ALCALDE LOCAL DE BOSA </t>
  </si>
  <si>
    <t>ADMINISTRATIVAS</t>
  </si>
  <si>
    <t xml:space="preserve">DESPACHO  SECRETARIAS Y DE APOYO A LA GESTIÓN </t>
  </si>
  <si>
    <t xml:space="preserve">Acompañamiento al alcalde a las diferentes reuniones y actividades programadas </t>
  </si>
  <si>
    <t>Elaborar el presupuesto municipal,Supervisar la ejecución del gasto público, Asegurar la eficiencia en el uso de recursos.</t>
  </si>
  <si>
    <t xml:space="preserve">SALUD </t>
  </si>
  <si>
    <t xml:space="preserve">Creación de documentos (anexos tecnico y fichas metodologicas), diligenciamiento de bases de datos y otros documentos de soporte de actividades, respuesta a requerimientos </t>
  </si>
  <si>
    <t xml:space="preserve">Socialización e inscripción de actividades con la comunidad, realización de sesiones de promoción de la saludsegun el componente asignado, asistencia a ferias de servicios u otros eventos que se requiera </t>
  </si>
  <si>
    <t xml:space="preserve">MANTENIMIENTO </t>
  </si>
  <si>
    <t>Diseño de planos, infromes de inspecciones, archivo</t>
  </si>
  <si>
    <t xml:space="preserve">AMBIENTE </t>
  </si>
  <si>
    <t xml:space="preserve">mantenimiento locativo general (hidraulico, electrico, planta fisica) </t>
  </si>
  <si>
    <t xml:space="preserve">Respuesta ORFEO, atención al ciudadano, actas de reunión </t>
  </si>
  <si>
    <t xml:space="preserve">Operativos IVC, recuperación de puntos criticos, recorridos en campo, atención a emergencias, visitas a hogares de paso, jornadas y ferias de servicios </t>
  </si>
  <si>
    <t xml:space="preserve">TRANFERENCIAS MONETARIAS </t>
  </si>
  <si>
    <t>Atención al ciudadano, pagos a adultos mayores</t>
  </si>
  <si>
    <t xml:space="preserve">Reunioncon comunidad, seguimiento a adultosmayores, verificación de pagos </t>
  </si>
  <si>
    <t>VIOLENCIAS</t>
  </si>
  <si>
    <t>Matrices, consolidar informes, seguimiento territorial, fortalecimiento tecnico, articulación de espacios</t>
  </si>
  <si>
    <t>Conducir el vehículo asignado con la responsabilidad y habilidad requeridas, cumpliendo con las normas
de transito.</t>
  </si>
  <si>
    <t xml:space="preserve">CONDUCTORES </t>
  </si>
  <si>
    <t xml:space="preserve">COORDINACIÓN ADMINISTRATIVA </t>
  </si>
  <si>
    <t xml:space="preserve">Administrar espacios de las salas, funcionamiento, atención al ciudadano, velar que los bienes esten en buen estado </t>
  </si>
  <si>
    <t>Reuniones,, seguimiento a casos especificos, capacitaciones</t>
  </si>
  <si>
    <t>ADMINISTRATIVO</t>
  </si>
  <si>
    <t>CASA DE JUSTICIA</t>
  </si>
  <si>
    <t>INSPECCIONES 7A Y 7B</t>
  </si>
  <si>
    <t xml:space="preserve">Emitidos por empresa externa </t>
  </si>
  <si>
    <t xml:space="preserve">Guantes, protección respiratoria </t>
  </si>
  <si>
    <t xml:space="preserve">LEY 2365 DE 2024 Decreto 0728 de 2025 Resolución 2764 de 2022 </t>
  </si>
  <si>
    <t>No se evidencian</t>
  </si>
  <si>
    <t xml:space="preserve">No se observa </t>
  </si>
  <si>
    <t xml:space="preserve"> Decreto 1072 de 2015 
Resolución 2400 de 1979 GATI DME Resolución 1843 de 2025</t>
  </si>
  <si>
    <t xml:space="preserve"> Decreto 1072 de 2015 
Resolución 2400 de 1979 GATI DME, Resolución 1843 de 2025</t>
  </si>
  <si>
    <t>Decreto 1072 de 2015, Resolución 1843 de 2025</t>
  </si>
  <si>
    <t>Decreto 1072 de 2015  Resolución 1843 de 2025, Resolución 1843 de 2025</t>
  </si>
  <si>
    <t>Responder derechos de petición, tutelas, adelantar procesos, audiencias diarias, notificaciones, manejo de archivo</t>
  </si>
  <si>
    <t>Viditas a predios, verificación decondiciones de obras, verificar requisitos de Ley en comercio, verificación de medidas de invasión de espacio público</t>
  </si>
  <si>
    <t xml:space="preserve">Guantes de nitrilo, protector nasobucal desechable </t>
  </si>
  <si>
    <t xml:space="preserve">Guantes </t>
  </si>
  <si>
    <t xml:space="preserve">Tapabocas, guantes </t>
  </si>
  <si>
    <t xml:space="preserve">No se evidencia </t>
  </si>
  <si>
    <t>Tababocas desechable, guantes de nitrilo</t>
  </si>
  <si>
    <t xml:space="preserve">no </t>
  </si>
  <si>
    <t xml:space="preserve">LEY 2365 DE 2024 Decreto 0728 de 2025 Resolución 2764 de 2022  </t>
  </si>
  <si>
    <t xml:space="preserve"> Decreto 1072 de 2015 
Resolución 2400 de 1979 GATI DME, 
Resolución 1843 de 2025</t>
  </si>
  <si>
    <t>Resolución 2400 de 1979
Decreto 1477 de 2014, 
Resolución 1843 de 2025</t>
  </si>
  <si>
    <t>RETILAP Resolución 180540 de 2010 Capítulo 4 Tabla 410.1 /NTC 2050
Resolución 2400 de 1979
Decreto 1477 de 2014-Norma	Qué regula / importancia
Resolución 1843 de 2025, 
Resolución 1843 de 2025</t>
  </si>
  <si>
    <t xml:space="preserve"> Decreto 1072 de 2015 
Resolución 2400 de 1979 GATI DME,Resolución 1843 de 2025</t>
  </si>
  <si>
    <t>Resolución 2400 de 1979
Decreto 1477 de 2014, Resolución 1843 de 2025</t>
  </si>
  <si>
    <t>RETILAP Resolución 180540 de 2010 Capítulo 4 Tabla 410.1 /NTC 2050
Resolución 2400 de 1979
Decreto 1477 de 2014, Resolución 1843 de 2025</t>
  </si>
  <si>
    <t>Decreto 1072 de 2015,Resolución 1843 de 2025</t>
  </si>
  <si>
    <t>Resolución 2400 de 1979
Decreto 1477 de 2014,Resolución 1843 de 2025</t>
  </si>
  <si>
    <t>Resolución 2400 de 1979
Decreto 1477 de 2014
Resolución 2844 de 2007, Resolución 1843 de 2025</t>
  </si>
  <si>
    <t>RETILAP Resolución 180540 de 2010 Capítulo 4 Tabla 410.1 /NTC 2050
Resolución 2400 de 1979
Decreto 1477 de 2014,Resolución 1843 de 2025</t>
  </si>
  <si>
    <t xml:space="preserve"> Decreto 1072 de 2015 
Resolución 2400 de 1979 GATI DME, Resolución 1843 de 2025, Resolución 1843 de 2025</t>
  </si>
  <si>
    <t>Resolución 2400 de 1979, Decreto 1072 de 2015, Resolución 1843 de 2025</t>
  </si>
  <si>
    <t xml:space="preserve">RETILAP Resolución 180540 de 2010 Capítulo 4 Tabla 410.1 /NTC 2050
Resolución 2400 de 1979
Resolución 1843 de 2025 </t>
  </si>
  <si>
    <t>RETILAP Resolución 180540 de 2010 Capítulo 4 Tabla 410.1 /NTC 2050
Resolución 2400 de 1979
Decreto 1477 de 2014. Resolución 1843 de 2025</t>
  </si>
  <si>
    <t xml:space="preserve">Guantes, cubrebocas, traje </t>
  </si>
  <si>
    <t xml:space="preserve">Guantes, tapabocas, caretas, ropa de trabajo </t>
  </si>
  <si>
    <t xml:space="preserve">Tapabocas, caretas con filtro </t>
  </si>
  <si>
    <t xml:space="preserve">No se evidenia </t>
  </si>
  <si>
    <t>Guantes, tapabocas, caretas</t>
  </si>
  <si>
    <t xml:space="preserve">Guante, gafas de seguridad, tapabocas </t>
  </si>
  <si>
    <t xml:space="preserve">Tapabocas,guantes </t>
  </si>
  <si>
    <t>Tapabocas</t>
  </si>
  <si>
    <t>Continuar cumpliendo con los protocolos de limpieza y desinfección de las instalaciones y cuidado personal. 
Dar continuidad al plan de capacitación, que incluya prácticas de higiene personal rigurosas, como el lavado frecuente de manos y la correcta desinfección de equipos utilizados.
Recomendar vacunación para enfermedades transmisibles.
Activar procedimientos de emergencia en caso de brotes o epidemias en áreas de trabajo</t>
  </si>
  <si>
    <t>Tapabocas desechabe y/o N95, Guantes de nitrilo</t>
  </si>
  <si>
    <t>Guantes dielectriucos, botas de seguridad  dielectricas</t>
  </si>
  <si>
    <t>Guantes neopreno</t>
  </si>
  <si>
    <t>EPCC, casco, guantes de neopreno, gafas de seguridad, protección respitaroria</t>
  </si>
  <si>
    <t xml:space="preserve">tapaoidos de inserción </t>
  </si>
  <si>
    <t xml:space="preserve">Careta con filtros para gases y vapores </t>
  </si>
  <si>
    <t>Careta con filtros para gases y vapores</t>
  </si>
  <si>
    <t>Fecha de actualización: Noviembre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</si>
</sst>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43" formatCode="_-* #,##0.00_-;\-* #,##0.00_-;_-* &quot;-&quot;??_-;_-@_-"/>
    <numFmt numFmtId="164" formatCode="_-&quot;$&quot;* #,##0.00_-;\-&quot;$&quot;* #,##0.00_-;_-&quot;$&quot;* &quot;-&quot;??_-;_-@_-"/>
    <numFmt numFmtId="165" formatCode="_(* #,##0.00_);_(* \(#,##0.00\);_(* &quot;-&quot;??_);_(@_)"/>
    <numFmt numFmtId="166" formatCode="_-* #,##0.00\ _P_t_s_-;\-* #,##0.00\ _P_t_s_-;_-* &quot;-&quot;??\ _P_t_s_-;_-@_-"/>
    <numFmt numFmtId="167" formatCode="_-* #,##0\ _P_t_s_-;\-* #,##0\ _P_t_s_-;_-* &quot;-&quot;\ _P_t_s_-;_-@_-"/>
    <numFmt numFmtId="168" formatCode="_([$€]* #,##0.00_);_([$€]* \(#,##0.00\);_([$€]* \-??_);_(@_)"/>
  </numFmts>
  <fonts count="32">
    <font>
      <sz val="10"/>
      <name val="Arial"/>
    </font>
    <font>
      <sz val="11"/>
      <color theme="1"/>
      <name val="Calibri"/>
      <family val="2"/>
      <scheme val="minor"/>
    </font>
    <font>
      <sz val="11"/>
      <color indexed="8"/>
      <name val="Calibri"/>
      <family val="2"/>
    </font>
    <font>
      <sz val="11"/>
      <color indexed="17"/>
      <name val="Calibri"/>
      <family val="2"/>
    </font>
    <font>
      <sz val="10"/>
      <name val="Arial"/>
      <family val="2"/>
    </font>
    <font>
      <sz val="12"/>
      <name val="Tahoma"/>
      <family val="2"/>
    </font>
    <font>
      <sz val="11"/>
      <color indexed="60"/>
      <name val="Calibri"/>
      <family val="2"/>
    </font>
    <font>
      <sz val="10"/>
      <color indexed="8"/>
      <name val="MS Sans Serif"/>
      <family val="2"/>
    </font>
    <font>
      <b/>
      <sz val="15"/>
      <color indexed="56"/>
      <name val="Calibri"/>
      <family val="2"/>
    </font>
    <font>
      <b/>
      <sz val="11"/>
      <color indexed="8"/>
      <name val="Calibri"/>
      <family val="2"/>
    </font>
    <font>
      <sz val="8"/>
      <name val="Arial"/>
      <family val="2"/>
    </font>
    <font>
      <b/>
      <sz val="12"/>
      <name val="Garamond"/>
      <family val="1"/>
    </font>
    <font>
      <sz val="10"/>
      <name val="Garamond"/>
      <family val="1"/>
    </font>
    <font>
      <sz val="12"/>
      <name val="Garamond"/>
      <family val="1"/>
    </font>
    <font>
      <b/>
      <sz val="20"/>
      <color rgb="FF00B0F0"/>
      <name val="Garamond"/>
      <family val="1"/>
    </font>
    <font>
      <sz val="10"/>
      <name val="Arial"/>
      <family val="2"/>
      <charset val="1"/>
    </font>
    <font>
      <sz val="8"/>
      <color indexed="8"/>
      <name val="Calibri"/>
      <family val="2"/>
    </font>
    <font>
      <b/>
      <sz val="8"/>
      <color indexed="8"/>
      <name val="Calibri"/>
      <family val="2"/>
    </font>
    <font>
      <b/>
      <sz val="10"/>
      <name val="Candara"/>
      <family val="2"/>
    </font>
    <font>
      <sz val="10"/>
      <name val="Candara"/>
      <family val="2"/>
    </font>
    <font>
      <b/>
      <sz val="20"/>
      <name val="Garamond"/>
      <family val="1"/>
    </font>
    <font>
      <b/>
      <sz val="11"/>
      <name val="Century Schoolbook L"/>
      <family val="1"/>
      <charset val="1"/>
    </font>
    <font>
      <sz val="10"/>
      <name val="Gill Sans MT"/>
      <family val="2"/>
    </font>
    <font>
      <b/>
      <sz val="10"/>
      <name val="Arial"/>
      <family val="2"/>
    </font>
    <font>
      <b/>
      <sz val="10"/>
      <color rgb="FF00B0F0"/>
      <name val="Garamond"/>
      <family val="1"/>
    </font>
    <font>
      <b/>
      <sz val="10"/>
      <name val="Century Schoolbook L"/>
      <family val="1"/>
      <charset val="1"/>
    </font>
    <font>
      <b/>
      <sz val="10"/>
      <name val="Garamond"/>
      <family val="1"/>
    </font>
    <font>
      <b/>
      <sz val="14"/>
      <name val="Garamond"/>
      <family val="1"/>
    </font>
    <font>
      <b/>
      <sz val="24"/>
      <name val="Garamond"/>
      <family val="1"/>
    </font>
    <font>
      <sz val="9"/>
      <color indexed="81"/>
      <name val="Tahoma"/>
      <charset val="1"/>
    </font>
    <font>
      <b/>
      <sz val="9"/>
      <color indexed="81"/>
      <name val="Tahoma"/>
      <charset val="1"/>
    </font>
    <font>
      <sz val="11"/>
      <color indexed="81"/>
      <name val="Tahoma"/>
      <family val="2"/>
    </font>
  </fonts>
  <fills count="26">
    <fill>
      <patternFill patternType="none"/>
    </fill>
    <fill>
      <patternFill patternType="gray125"/>
    </fill>
    <fill>
      <patternFill patternType="solid">
        <fgColor indexed="42"/>
      </patternFill>
    </fill>
    <fill>
      <patternFill patternType="solid">
        <fgColor indexed="43"/>
      </patternFill>
    </fill>
    <fill>
      <patternFill patternType="solid">
        <fgColor indexed="26"/>
        <bgColor indexed="9"/>
      </patternFill>
    </fill>
    <fill>
      <patternFill patternType="solid">
        <fgColor indexed="51"/>
        <bgColor indexed="13"/>
      </patternFill>
    </fill>
    <fill>
      <patternFill patternType="solid">
        <fgColor indexed="52"/>
        <bgColor indexed="53"/>
      </patternFill>
    </fill>
    <fill>
      <patternFill patternType="solid">
        <fgColor theme="0"/>
        <bgColor indexed="64"/>
      </patternFill>
    </fill>
    <fill>
      <patternFill patternType="solid">
        <fgColor indexed="22"/>
        <bgColor indexed="64"/>
      </patternFill>
    </fill>
    <fill>
      <patternFill patternType="solid">
        <fgColor indexed="55"/>
        <bgColor indexed="64"/>
      </patternFill>
    </fill>
    <fill>
      <patternFill patternType="solid">
        <fgColor indexed="9"/>
        <bgColor indexed="64"/>
      </patternFill>
    </fill>
    <fill>
      <patternFill patternType="solid">
        <fgColor indexed="10"/>
        <bgColor indexed="64"/>
      </patternFill>
    </fill>
    <fill>
      <patternFill patternType="solid">
        <fgColor indexed="51"/>
        <bgColor indexed="64"/>
      </patternFill>
    </fill>
    <fill>
      <patternFill patternType="solid">
        <fgColor indexed="43"/>
        <bgColor indexed="64"/>
      </patternFill>
    </fill>
    <fill>
      <patternFill patternType="solid">
        <fgColor indexed="50"/>
        <bgColor indexed="64"/>
      </patternFill>
    </fill>
    <fill>
      <patternFill patternType="solid">
        <fgColor indexed="13"/>
        <bgColor indexed="64"/>
      </patternFill>
    </fill>
    <fill>
      <patternFill patternType="solid">
        <fgColor theme="0" tint="-0.249977111117893"/>
        <bgColor indexed="64"/>
      </patternFill>
    </fill>
    <fill>
      <patternFill patternType="solid">
        <fgColor rgb="FFFFFF00"/>
        <bgColor indexed="64"/>
      </patternFill>
    </fill>
    <fill>
      <patternFill patternType="solid">
        <fgColor theme="9"/>
        <bgColor indexed="64"/>
      </patternFill>
    </fill>
    <fill>
      <patternFill patternType="solid">
        <fgColor theme="4"/>
        <bgColor indexed="64"/>
      </patternFill>
    </fill>
    <fill>
      <patternFill patternType="solid">
        <fgColor theme="2"/>
        <bgColor indexed="64"/>
      </patternFill>
    </fill>
    <fill>
      <patternFill patternType="solid">
        <fgColor rgb="FFFFFFCC"/>
        <bgColor indexed="9"/>
      </patternFill>
    </fill>
    <fill>
      <patternFill patternType="solid">
        <fgColor rgb="FFFFFFCC"/>
        <bgColor indexed="64"/>
      </patternFill>
    </fill>
    <fill>
      <patternFill patternType="solid">
        <fgColor rgb="FFFFC000"/>
        <bgColor indexed="53"/>
      </patternFill>
    </fill>
    <fill>
      <patternFill patternType="solid">
        <fgColor rgb="FFFFC000"/>
        <bgColor indexed="13"/>
      </patternFill>
    </fill>
    <fill>
      <patternFill patternType="solid">
        <fgColor theme="0"/>
        <bgColor indexed="9"/>
      </patternFill>
    </fill>
  </fills>
  <borders count="73">
    <border>
      <left/>
      <right/>
      <top/>
      <bottom/>
      <diagonal/>
    </border>
    <border>
      <left/>
      <right/>
      <top/>
      <bottom style="thick">
        <color indexed="62"/>
      </bottom>
      <diagonal/>
    </border>
    <border>
      <left/>
      <right/>
      <top style="thin">
        <color indexed="62"/>
      </top>
      <bottom style="double">
        <color indexed="62"/>
      </bottom>
      <diagonal/>
    </border>
    <border>
      <left style="medium">
        <color indexed="64"/>
      </left>
      <right/>
      <top/>
      <bottom/>
      <diagonal/>
    </border>
    <border>
      <left style="thin">
        <color indexed="64"/>
      </left>
      <right style="thin">
        <color indexed="64"/>
      </right>
      <top style="thin">
        <color indexed="64"/>
      </top>
      <bottom style="thin">
        <color indexed="64"/>
      </bottom>
      <diagonal/>
    </border>
    <border>
      <left style="medium">
        <color theme="0"/>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thin">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right style="medium">
        <color indexed="64"/>
      </right>
      <top style="medium">
        <color indexed="64"/>
      </top>
      <bottom style="thin">
        <color indexed="64"/>
      </bottom>
      <diagonal/>
    </border>
    <border>
      <left style="medium">
        <color indexed="64"/>
      </left>
      <right style="medium">
        <color indexed="64"/>
      </right>
      <top/>
      <bottom/>
      <diagonal/>
    </border>
    <border>
      <left/>
      <right style="medium">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top style="medium">
        <color indexed="64"/>
      </top>
      <bottom style="medium">
        <color indexed="64"/>
      </bottom>
      <diagonal/>
    </border>
    <border>
      <left style="double">
        <color indexed="64"/>
      </left>
      <right style="double">
        <color indexed="64"/>
      </right>
      <top style="double">
        <color indexed="64"/>
      </top>
      <bottom style="double">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style="thin">
        <color indexed="64"/>
      </right>
      <top style="medium">
        <color indexed="64"/>
      </top>
      <bottom style="thin">
        <color indexed="64"/>
      </bottom>
      <diagonal/>
    </border>
    <border>
      <left style="thin">
        <color indexed="64"/>
      </left>
      <right style="thin">
        <color indexed="64"/>
      </right>
      <top/>
      <bottom style="medium">
        <color indexed="64"/>
      </bottom>
      <diagonal/>
    </border>
    <border>
      <left/>
      <right style="thin">
        <color indexed="64"/>
      </right>
      <top style="thin">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medium">
        <color indexed="64"/>
      </right>
      <top/>
      <bottom style="thin">
        <color indexed="64"/>
      </bottom>
      <diagonal/>
    </border>
    <border>
      <left/>
      <right style="medium">
        <color indexed="64"/>
      </right>
      <top style="thin">
        <color indexed="64"/>
      </top>
      <bottom/>
      <diagonal/>
    </border>
    <border>
      <left style="thin">
        <color indexed="64"/>
      </left>
      <right style="thin">
        <color indexed="64"/>
      </right>
      <top style="medium">
        <color indexed="64"/>
      </top>
      <bottom/>
      <diagonal/>
    </border>
    <border>
      <left style="thin">
        <color indexed="64"/>
      </left>
      <right/>
      <top style="thin">
        <color indexed="64"/>
      </top>
      <bottom/>
      <diagonal/>
    </border>
    <border>
      <left style="medium">
        <color indexed="64"/>
      </left>
      <right style="medium">
        <color indexed="64"/>
      </right>
      <top/>
      <bottom style="thin">
        <color indexed="64"/>
      </bottom>
      <diagonal/>
    </border>
    <border>
      <left/>
      <right/>
      <top style="thin">
        <color indexed="64"/>
      </top>
      <bottom/>
      <diagonal/>
    </border>
    <border>
      <left/>
      <right style="medium">
        <color indexed="64"/>
      </right>
      <top style="thin">
        <color indexed="64"/>
      </top>
      <bottom style="medium">
        <color indexed="64"/>
      </bottom>
      <diagonal/>
    </border>
    <border>
      <left/>
      <right style="thin">
        <color indexed="64"/>
      </right>
      <top style="medium">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s>
  <cellStyleXfs count="28">
    <xf numFmtId="0" fontId="0" fillId="0" borderId="0"/>
    <xf numFmtId="0" fontId="3" fillId="2" borderId="0" applyNumberFormat="0" applyBorder="0" applyAlignment="0" applyProtection="0"/>
    <xf numFmtId="168" fontId="4" fillId="0" borderId="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6" fontId="4" fillId="0" borderId="0" applyFont="0" applyFill="0" applyBorder="0" applyAlignment="0" applyProtection="0"/>
    <xf numFmtId="165" fontId="5"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0" fontId="6" fillId="3" borderId="0" applyNumberFormat="0" applyBorder="0" applyAlignment="0" applyProtection="0"/>
    <xf numFmtId="0" fontId="5" fillId="0" borderId="0"/>
    <xf numFmtId="0" fontId="7" fillId="0" borderId="0"/>
    <xf numFmtId="0" fontId="4" fillId="0" borderId="0"/>
    <xf numFmtId="0" fontId="2" fillId="0" borderId="0"/>
    <xf numFmtId="0" fontId="7" fillId="0" borderId="0"/>
    <xf numFmtId="0" fontId="7" fillId="0" borderId="0"/>
    <xf numFmtId="0" fontId="7" fillId="0" borderId="0"/>
    <xf numFmtId="0" fontId="7" fillId="0" borderId="0"/>
    <xf numFmtId="0" fontId="7" fillId="0" borderId="0"/>
    <xf numFmtId="0" fontId="8" fillId="0" borderId="1" applyNumberFormat="0" applyFill="0" applyAlignment="0" applyProtection="0"/>
    <xf numFmtId="0" fontId="9" fillId="0" borderId="2" applyNumberFormat="0" applyFill="0" applyAlignment="0" applyProtection="0"/>
    <xf numFmtId="0" fontId="15" fillId="0" borderId="0"/>
    <xf numFmtId="0" fontId="15" fillId="0" borderId="0"/>
    <xf numFmtId="0" fontId="4" fillId="0" borderId="0"/>
    <xf numFmtId="0" fontId="15" fillId="0" borderId="0"/>
    <xf numFmtId="0" fontId="1" fillId="0" borderId="0"/>
    <xf numFmtId="0" fontId="1" fillId="0" borderId="0"/>
    <xf numFmtId="0" fontId="1" fillId="0" borderId="0"/>
  </cellStyleXfs>
  <cellXfs count="546">
    <xf numFmtId="0" fontId="0" fillId="0" borderId="0" xfId="0"/>
    <xf numFmtId="0" fontId="12" fillId="0" borderId="0" xfId="0" applyFont="1"/>
    <xf numFmtId="0" fontId="15" fillId="0" borderId="0" xfId="21"/>
    <xf numFmtId="0" fontId="15" fillId="8" borderId="0" xfId="21" applyFill="1"/>
    <xf numFmtId="0" fontId="16" fillId="8" borderId="0" xfId="21" applyFont="1" applyFill="1" applyAlignment="1">
      <alignment vertical="center" wrapText="1"/>
    </xf>
    <xf numFmtId="0" fontId="16" fillId="8" borderId="0" xfId="21" applyFont="1" applyFill="1"/>
    <xf numFmtId="0" fontId="17" fillId="9" borderId="17" xfId="21" applyFont="1" applyFill="1" applyBorder="1" applyAlignment="1">
      <alignment horizontal="center" vertical="center"/>
    </xf>
    <xf numFmtId="0" fontId="17" fillId="9" borderId="18" xfId="21" applyFont="1" applyFill="1" applyBorder="1" applyAlignment="1">
      <alignment horizontal="center" vertical="center"/>
    </xf>
    <xf numFmtId="0" fontId="17" fillId="9" borderId="19" xfId="21" applyFont="1" applyFill="1" applyBorder="1" applyAlignment="1">
      <alignment horizontal="center" vertical="center"/>
    </xf>
    <xf numFmtId="0" fontId="17" fillId="8" borderId="0" xfId="21" applyFont="1" applyFill="1"/>
    <xf numFmtId="0" fontId="16" fillId="10" borderId="20" xfId="21" applyFont="1" applyFill="1" applyBorder="1" applyAlignment="1">
      <alignment vertical="center"/>
    </xf>
    <xf numFmtId="0" fontId="16" fillId="10" borderId="9" xfId="21" applyFont="1" applyFill="1" applyBorder="1" applyAlignment="1">
      <alignment horizontal="center" vertical="center"/>
    </xf>
    <xf numFmtId="0" fontId="16" fillId="10" borderId="21" xfId="21" applyFont="1" applyFill="1" applyBorder="1" applyAlignment="1">
      <alignment vertical="center" wrapText="1"/>
    </xf>
    <xf numFmtId="0" fontId="16" fillId="8" borderId="0" xfId="21" applyFont="1" applyFill="1" applyAlignment="1">
      <alignment vertical="center"/>
    </xf>
    <xf numFmtId="0" fontId="16" fillId="10" borderId="22" xfId="21" applyFont="1" applyFill="1" applyBorder="1" applyAlignment="1">
      <alignment vertical="center"/>
    </xf>
    <xf numFmtId="0" fontId="16" fillId="10" borderId="4" xfId="21" applyFont="1" applyFill="1" applyBorder="1" applyAlignment="1">
      <alignment horizontal="center" vertical="center"/>
    </xf>
    <xf numFmtId="0" fontId="16" fillId="10" borderId="23" xfId="21" applyFont="1" applyFill="1" applyBorder="1" applyAlignment="1">
      <alignment vertical="center" wrapText="1"/>
    </xf>
    <xf numFmtId="0" fontId="16" fillId="10" borderId="24" xfId="21" applyFont="1" applyFill="1" applyBorder="1" applyAlignment="1">
      <alignment vertical="center"/>
    </xf>
    <xf numFmtId="0" fontId="16" fillId="10" borderId="25" xfId="21" applyFont="1" applyFill="1" applyBorder="1" applyAlignment="1">
      <alignment horizontal="center" vertical="center"/>
    </xf>
    <xf numFmtId="0" fontId="16" fillId="10" borderId="26" xfId="21" applyFont="1" applyFill="1" applyBorder="1" applyAlignment="1">
      <alignment vertical="center" wrapText="1"/>
    </xf>
    <xf numFmtId="0" fontId="16" fillId="8" borderId="0" xfId="21" applyFont="1" applyFill="1" applyAlignment="1">
      <alignment horizontal="center" vertical="center"/>
    </xf>
    <xf numFmtId="0" fontId="16" fillId="0" borderId="20" xfId="21" applyFont="1" applyBorder="1" applyAlignment="1">
      <alignment vertical="center"/>
    </xf>
    <xf numFmtId="0" fontId="16" fillId="0" borderId="9" xfId="21" applyFont="1" applyBorder="1" applyAlignment="1">
      <alignment horizontal="center" vertical="center"/>
    </xf>
    <xf numFmtId="0" fontId="16" fillId="0" borderId="21" xfId="21" applyFont="1" applyBorder="1" applyAlignment="1">
      <alignment vertical="center" wrapText="1"/>
    </xf>
    <xf numFmtId="0" fontId="17" fillId="0" borderId="24" xfId="21" applyFont="1" applyBorder="1" applyAlignment="1">
      <alignment horizontal="center" vertical="center"/>
    </xf>
    <xf numFmtId="0" fontId="17" fillId="0" borderId="25" xfId="21" applyFont="1" applyBorder="1" applyAlignment="1">
      <alignment horizontal="center" vertical="center"/>
    </xf>
    <xf numFmtId="0" fontId="17" fillId="0" borderId="26" xfId="21" applyFont="1" applyBorder="1" applyAlignment="1">
      <alignment horizontal="center" vertical="center"/>
    </xf>
    <xf numFmtId="0" fontId="16" fillId="0" borderId="22" xfId="21" applyFont="1" applyBorder="1" applyAlignment="1">
      <alignment vertical="center"/>
    </xf>
    <xf numFmtId="0" fontId="16" fillId="0" borderId="4" xfId="21" applyFont="1" applyBorder="1" applyAlignment="1">
      <alignment horizontal="center" vertical="center"/>
    </xf>
    <xf numFmtId="0" fontId="16" fillId="0" borderId="23" xfId="21" applyFont="1" applyBorder="1" applyAlignment="1">
      <alignment vertical="center" wrapText="1"/>
    </xf>
    <xf numFmtId="0" fontId="17" fillId="0" borderId="30" xfId="21" applyFont="1" applyBorder="1" applyAlignment="1">
      <alignment horizontal="center" vertical="center"/>
    </xf>
    <xf numFmtId="0" fontId="17" fillId="11" borderId="32" xfId="21" applyFont="1" applyFill="1" applyBorder="1" applyAlignment="1">
      <alignment horizontal="center" vertical="center"/>
    </xf>
    <xf numFmtId="0" fontId="17" fillId="11" borderId="9" xfId="21" applyFont="1" applyFill="1" applyBorder="1" applyAlignment="1">
      <alignment horizontal="center" vertical="center"/>
    </xf>
    <xf numFmtId="0" fontId="17" fillId="12" borderId="9" xfId="21" applyFont="1" applyFill="1" applyBorder="1" applyAlignment="1">
      <alignment horizontal="center" vertical="center"/>
    </xf>
    <xf numFmtId="0" fontId="17" fillId="12" borderId="21" xfId="21" applyFont="1" applyFill="1" applyBorder="1" applyAlignment="1">
      <alignment horizontal="center" vertical="center"/>
    </xf>
    <xf numFmtId="0" fontId="17" fillId="0" borderId="23" xfId="21" applyFont="1" applyBorder="1" applyAlignment="1">
      <alignment horizontal="center" vertical="center"/>
    </xf>
    <xf numFmtId="0" fontId="17" fillId="11" borderId="8" xfId="21" applyFont="1" applyFill="1" applyBorder="1" applyAlignment="1">
      <alignment horizontal="center" vertical="center"/>
    </xf>
    <xf numFmtId="0" fontId="17" fillId="12" borderId="4" xfId="21" applyFont="1" applyFill="1" applyBorder="1" applyAlignment="1">
      <alignment horizontal="center" vertical="center"/>
    </xf>
    <xf numFmtId="0" fontId="17" fillId="13" borderId="23" xfId="21" applyFont="1" applyFill="1" applyBorder="1" applyAlignment="1">
      <alignment horizontal="center" vertical="center"/>
    </xf>
    <xf numFmtId="0" fontId="16" fillId="0" borderId="24" xfId="21" applyFont="1" applyBorder="1" applyAlignment="1">
      <alignment vertical="center"/>
    </xf>
    <xf numFmtId="0" fontId="16" fillId="0" borderId="25" xfId="21" applyFont="1" applyBorder="1" applyAlignment="1">
      <alignment horizontal="center" vertical="center"/>
    </xf>
    <xf numFmtId="0" fontId="16" fillId="0" borderId="26" xfId="21" applyFont="1" applyBorder="1" applyAlignment="1">
      <alignment vertical="center" wrapText="1"/>
    </xf>
    <xf numFmtId="0" fontId="17" fillId="13" borderId="33" xfId="21" applyFont="1" applyFill="1" applyBorder="1" applyAlignment="1">
      <alignment horizontal="center" vertical="center"/>
    </xf>
    <xf numFmtId="0" fontId="17" fillId="13" borderId="25" xfId="21" applyFont="1" applyFill="1" applyBorder="1" applyAlignment="1">
      <alignment horizontal="center" vertical="center"/>
    </xf>
    <xf numFmtId="0" fontId="17" fillId="14" borderId="25" xfId="21" applyFont="1" applyFill="1" applyBorder="1" applyAlignment="1">
      <alignment horizontal="center" vertical="center"/>
    </xf>
    <xf numFmtId="0" fontId="17" fillId="14" borderId="26" xfId="21" applyFont="1" applyFill="1" applyBorder="1" applyAlignment="1">
      <alignment horizontal="center" vertical="center"/>
    </xf>
    <xf numFmtId="0" fontId="17" fillId="8" borderId="17" xfId="21" applyFont="1" applyFill="1" applyBorder="1" applyAlignment="1">
      <alignment horizontal="center" vertical="center"/>
    </xf>
    <xf numFmtId="0" fontId="17" fillId="8" borderId="18" xfId="21" applyFont="1" applyFill="1" applyBorder="1" applyAlignment="1">
      <alignment horizontal="center" vertical="center"/>
    </xf>
    <xf numFmtId="0" fontId="17" fillId="8" borderId="19" xfId="21" applyFont="1" applyFill="1" applyBorder="1" applyAlignment="1">
      <alignment horizontal="center" vertical="center"/>
    </xf>
    <xf numFmtId="49" fontId="17" fillId="0" borderId="24" xfId="21" applyNumberFormat="1" applyFont="1" applyBorder="1" applyAlignment="1">
      <alignment horizontal="center" vertical="center"/>
    </xf>
    <xf numFmtId="49" fontId="17" fillId="0" borderId="25" xfId="21" applyNumberFormat="1" applyFont="1" applyBorder="1" applyAlignment="1">
      <alignment horizontal="center" vertical="center"/>
    </xf>
    <xf numFmtId="49" fontId="17" fillId="0" borderId="26" xfId="21" applyNumberFormat="1" applyFont="1" applyBorder="1" applyAlignment="1">
      <alignment horizontal="center" vertical="center"/>
    </xf>
    <xf numFmtId="0" fontId="17" fillId="0" borderId="38" xfId="21" applyFont="1" applyBorder="1" applyAlignment="1">
      <alignment horizontal="center" vertical="center"/>
    </xf>
    <xf numFmtId="0" fontId="17" fillId="11" borderId="32" xfId="21" applyFont="1" applyFill="1" applyBorder="1" applyAlignment="1">
      <alignment horizontal="left" vertical="center" wrapText="1"/>
    </xf>
    <xf numFmtId="0" fontId="17" fillId="11" borderId="9" xfId="21" applyFont="1" applyFill="1" applyBorder="1" applyAlignment="1">
      <alignment horizontal="left" vertical="center" wrapText="1"/>
    </xf>
    <xf numFmtId="0" fontId="17" fillId="15" borderId="21" xfId="21" applyFont="1" applyFill="1" applyBorder="1" applyAlignment="1">
      <alignment horizontal="left" vertical="center" wrapText="1"/>
    </xf>
    <xf numFmtId="0" fontId="17" fillId="0" borderId="40" xfId="21" applyFont="1" applyBorder="1" applyAlignment="1">
      <alignment horizontal="center" vertical="center"/>
    </xf>
    <xf numFmtId="0" fontId="17" fillId="11" borderId="8" xfId="21" applyFont="1" applyFill="1" applyBorder="1" applyAlignment="1">
      <alignment horizontal="left" vertical="center" wrapText="1"/>
    </xf>
    <xf numFmtId="0" fontId="17" fillId="11" borderId="4" xfId="21" applyFont="1" applyFill="1" applyBorder="1" applyAlignment="1">
      <alignment horizontal="left" vertical="center" wrapText="1"/>
    </xf>
    <xf numFmtId="0" fontId="17" fillId="15" borderId="4" xfId="21" applyFont="1" applyFill="1" applyBorder="1" applyAlignment="1">
      <alignment horizontal="left" vertical="center" wrapText="1"/>
    </xf>
    <xf numFmtId="0" fontId="17" fillId="0" borderId="41" xfId="21" applyFont="1" applyBorder="1" applyAlignment="1">
      <alignment horizontal="left" vertical="center" wrapText="1"/>
    </xf>
    <xf numFmtId="0" fontId="17" fillId="0" borderId="42" xfId="21" applyFont="1" applyBorder="1" applyAlignment="1">
      <alignment horizontal="center" vertical="center"/>
    </xf>
    <xf numFmtId="0" fontId="17" fillId="11" borderId="22" xfId="21" applyFont="1" applyFill="1" applyBorder="1" applyAlignment="1">
      <alignment horizontal="left" vertical="center" wrapText="1"/>
    </xf>
    <xf numFmtId="0" fontId="17" fillId="14" borderId="23" xfId="21" applyFont="1" applyFill="1" applyBorder="1" applyAlignment="1">
      <alignment horizontal="left" vertical="center" wrapText="1"/>
    </xf>
    <xf numFmtId="0" fontId="17" fillId="0" borderId="16" xfId="21" applyFont="1" applyBorder="1" applyAlignment="1">
      <alignment horizontal="center" vertical="center"/>
    </xf>
    <xf numFmtId="0" fontId="17" fillId="15" borderId="22" xfId="21" applyFont="1" applyFill="1" applyBorder="1" applyAlignment="1">
      <alignment horizontal="left" vertical="center" wrapText="1"/>
    </xf>
    <xf numFmtId="0" fontId="17" fillId="0" borderId="44" xfId="21" applyFont="1" applyBorder="1" applyAlignment="1">
      <alignment horizontal="left" vertical="center" wrapText="1"/>
    </xf>
    <xf numFmtId="0" fontId="17" fillId="14" borderId="4" xfId="21" applyFont="1" applyFill="1" applyBorder="1" applyAlignment="1">
      <alignment horizontal="left" vertical="center" wrapText="1"/>
    </xf>
    <xf numFmtId="0" fontId="17" fillId="14" borderId="41" xfId="21" applyFont="1" applyFill="1" applyBorder="1" applyAlignment="1">
      <alignment horizontal="left" vertical="center" wrapText="1"/>
    </xf>
    <xf numFmtId="0" fontId="16" fillId="0" borderId="20" xfId="21" applyFont="1" applyBorder="1" applyAlignment="1">
      <alignment horizontal="center" vertical="center"/>
    </xf>
    <xf numFmtId="0" fontId="16" fillId="0" borderId="22" xfId="21" applyFont="1" applyBorder="1" applyAlignment="1">
      <alignment horizontal="center" vertical="center"/>
    </xf>
    <xf numFmtId="0" fontId="16" fillId="0" borderId="24" xfId="21" applyFont="1" applyBorder="1" applyAlignment="1">
      <alignment horizontal="center" vertical="center"/>
    </xf>
    <xf numFmtId="0" fontId="16" fillId="0" borderId="4" xfId="21" applyFont="1" applyBorder="1" applyAlignment="1">
      <alignment horizontal="center" vertical="center" wrapText="1"/>
    </xf>
    <xf numFmtId="0" fontId="18" fillId="16" borderId="46" xfId="21" applyFont="1" applyFill="1" applyBorder="1" applyAlignment="1">
      <alignment horizontal="center" vertical="center" wrapText="1"/>
    </xf>
    <xf numFmtId="0" fontId="19" fillId="0" borderId="46" xfId="21" applyFont="1" applyBorder="1" applyAlignment="1">
      <alignment vertical="center" wrapText="1"/>
    </xf>
    <xf numFmtId="0" fontId="19" fillId="0" borderId="46" xfId="21" applyFont="1" applyBorder="1" applyAlignment="1">
      <alignment horizontal="left" vertical="center" wrapText="1"/>
    </xf>
    <xf numFmtId="0" fontId="19" fillId="7" borderId="46" xfId="21" applyFont="1" applyFill="1" applyBorder="1" applyAlignment="1">
      <alignment horizontal="left" vertical="center" wrapText="1"/>
    </xf>
    <xf numFmtId="0" fontId="14" fillId="7" borderId="7" xfId="0" applyFont="1" applyFill="1" applyBorder="1" applyAlignment="1">
      <alignment horizontal="center" vertical="center" wrapText="1"/>
    </xf>
    <xf numFmtId="0" fontId="12" fillId="7" borderId="0" xfId="0" applyFont="1" applyFill="1"/>
    <xf numFmtId="0" fontId="21" fillId="6" borderId="9" xfId="0" applyFont="1" applyFill="1" applyBorder="1" applyAlignment="1">
      <alignment horizontal="center" vertical="center" wrapText="1"/>
    </xf>
    <xf numFmtId="0" fontId="4" fillId="7" borderId="4" xfId="0" applyFont="1" applyFill="1" applyBorder="1" applyAlignment="1">
      <alignment horizontal="center" vertical="center" textRotation="90" wrapText="1"/>
    </xf>
    <xf numFmtId="0" fontId="4" fillId="7" borderId="23" xfId="0" applyFont="1" applyFill="1" applyBorder="1" applyAlignment="1">
      <alignment horizontal="center" vertical="center" textRotation="90" wrapText="1"/>
    </xf>
    <xf numFmtId="0" fontId="21" fillId="4" borderId="47" xfId="0" applyFont="1" applyFill="1" applyBorder="1" applyAlignment="1">
      <alignment horizontal="center" vertical="center" textRotation="90" wrapText="1"/>
    </xf>
    <xf numFmtId="0" fontId="4" fillId="7" borderId="29" xfId="0" applyFont="1" applyFill="1" applyBorder="1" applyAlignment="1">
      <alignment horizontal="center" vertical="center" textRotation="90" wrapText="1"/>
    </xf>
    <xf numFmtId="0" fontId="12" fillId="0" borderId="0" xfId="13" applyFont="1"/>
    <xf numFmtId="0" fontId="4" fillId="7" borderId="25" xfId="0" applyFont="1" applyFill="1" applyBorder="1" applyAlignment="1">
      <alignment horizontal="center" vertical="center" textRotation="90" wrapText="1"/>
    </xf>
    <xf numFmtId="0" fontId="12" fillId="0" borderId="0" xfId="0" applyFont="1" applyAlignment="1">
      <alignment textRotation="90"/>
    </xf>
    <xf numFmtId="0" fontId="24" fillId="7" borderId="7" xfId="0" applyFont="1" applyFill="1" applyBorder="1" applyAlignment="1">
      <alignment horizontal="center" vertical="center" textRotation="90" wrapText="1"/>
    </xf>
    <xf numFmtId="0" fontId="12" fillId="0" borderId="11" xfId="0" applyFont="1" applyBorder="1"/>
    <xf numFmtId="0" fontId="22" fillId="7" borderId="4" xfId="0" applyFont="1" applyFill="1" applyBorder="1" applyAlignment="1">
      <alignment horizontal="center" vertical="center" textRotation="90" wrapText="1"/>
    </xf>
    <xf numFmtId="0" fontId="12" fillId="0" borderId="4" xfId="13" applyFont="1" applyBorder="1"/>
    <xf numFmtId="0" fontId="12" fillId="0" borderId="47" xfId="13" applyFont="1" applyBorder="1"/>
    <xf numFmtId="0" fontId="12" fillId="0" borderId="25" xfId="13" applyFont="1" applyBorder="1"/>
    <xf numFmtId="0" fontId="4" fillId="7" borderId="30" xfId="0" applyFont="1" applyFill="1" applyBorder="1" applyAlignment="1">
      <alignment horizontal="center" vertical="center" textRotation="90" wrapText="1"/>
    </xf>
    <xf numFmtId="0" fontId="4" fillId="7" borderId="26" xfId="0" applyFont="1" applyFill="1" applyBorder="1" applyAlignment="1">
      <alignment horizontal="center" vertical="center" textRotation="90" wrapText="1"/>
    </xf>
    <xf numFmtId="0" fontId="12" fillId="0" borderId="9" xfId="0" applyFont="1" applyBorder="1"/>
    <xf numFmtId="0" fontId="26" fillId="0" borderId="0" xfId="0" applyFont="1"/>
    <xf numFmtId="0" fontId="26" fillId="0" borderId="5" xfId="0" applyFont="1" applyBorder="1"/>
    <xf numFmtId="0" fontId="12" fillId="0" borderId="4" xfId="0" applyFont="1" applyBorder="1"/>
    <xf numFmtId="0" fontId="12" fillId="0" borderId="29" xfId="13" applyFont="1" applyBorder="1"/>
    <xf numFmtId="0" fontId="12" fillId="0" borderId="29" xfId="0" applyFont="1" applyBorder="1"/>
    <xf numFmtId="0" fontId="12" fillId="0" borderId="25" xfId="0" applyFont="1" applyBorder="1"/>
    <xf numFmtId="0" fontId="4" fillId="0" borderId="0" xfId="0" applyFont="1"/>
    <xf numFmtId="0" fontId="12" fillId="0" borderId="47" xfId="0" applyFont="1" applyBorder="1"/>
    <xf numFmtId="0" fontId="12" fillId="0" borderId="48" xfId="0" applyFont="1" applyBorder="1"/>
    <xf numFmtId="0" fontId="12" fillId="0" borderId="59" xfId="0" applyFont="1" applyBorder="1"/>
    <xf numFmtId="0" fontId="12" fillId="0" borderId="50" xfId="0" applyFont="1" applyBorder="1"/>
    <xf numFmtId="0" fontId="12" fillId="0" borderId="4" xfId="0" applyFont="1" applyBorder="1" applyAlignment="1">
      <alignment horizontal="center" vertical="center" textRotation="90"/>
    </xf>
    <xf numFmtId="0" fontId="12" fillId="0" borderId="23" xfId="0" applyFont="1" applyBorder="1" applyAlignment="1">
      <alignment horizontal="center" vertical="center" textRotation="90"/>
    </xf>
    <xf numFmtId="0" fontId="12" fillId="7" borderId="4" xfId="0" applyFont="1" applyFill="1" applyBorder="1" applyAlignment="1">
      <alignment horizontal="center" vertical="center" textRotation="90"/>
    </xf>
    <xf numFmtId="0" fontId="12" fillId="0" borderId="4" xfId="0" applyFont="1" applyBorder="1" applyAlignment="1">
      <alignment horizontal="center" textRotation="90"/>
    </xf>
    <xf numFmtId="0" fontId="12" fillId="0" borderId="4" xfId="0" applyFont="1" applyBorder="1" applyAlignment="1">
      <alignment horizontal="center" vertical="center"/>
    </xf>
    <xf numFmtId="0" fontId="12" fillId="0" borderId="47" xfId="0" applyFont="1" applyBorder="1" applyAlignment="1">
      <alignment horizontal="center" vertical="center" textRotation="90"/>
    </xf>
    <xf numFmtId="0" fontId="12" fillId="7" borderId="4" xfId="0" applyFont="1" applyFill="1" applyBorder="1" applyAlignment="1">
      <alignment vertical="center"/>
    </xf>
    <xf numFmtId="0" fontId="12" fillId="0" borderId="8" xfId="0" applyFont="1" applyBorder="1" applyAlignment="1">
      <alignment horizontal="center" vertical="center" textRotation="90"/>
    </xf>
    <xf numFmtId="0" fontId="12" fillId="7" borderId="29" xfId="0" applyFont="1" applyFill="1" applyBorder="1" applyAlignment="1">
      <alignment vertical="center"/>
    </xf>
    <xf numFmtId="0" fontId="12" fillId="7" borderId="47" xfId="0" applyFont="1" applyFill="1" applyBorder="1" applyAlignment="1">
      <alignment vertical="center"/>
    </xf>
    <xf numFmtId="0" fontId="12" fillId="0" borderId="29" xfId="0" applyFont="1" applyBorder="1" applyAlignment="1">
      <alignment horizontal="center" vertical="center"/>
    </xf>
    <xf numFmtId="0" fontId="12" fillId="7" borderId="4" xfId="0" applyFont="1" applyFill="1" applyBorder="1" applyAlignment="1">
      <alignment horizontal="center" vertical="center" textRotation="90" wrapText="1"/>
    </xf>
    <xf numFmtId="0" fontId="12" fillId="7" borderId="4" xfId="0" applyFont="1" applyFill="1" applyBorder="1" applyAlignment="1">
      <alignment horizontal="center" textRotation="90" wrapText="1"/>
    </xf>
    <xf numFmtId="0" fontId="12" fillId="0" borderId="4" xfId="0" applyFont="1" applyBorder="1" applyAlignment="1">
      <alignment horizontal="center" textRotation="90" wrapText="1"/>
    </xf>
    <xf numFmtId="0" fontId="12" fillId="0" borderId="4" xfId="0" applyFont="1" applyBorder="1" applyAlignment="1">
      <alignment horizontal="center" vertical="center" textRotation="90" wrapText="1"/>
    </xf>
    <xf numFmtId="0" fontId="12" fillId="0" borderId="8" xfId="0" applyFont="1" applyBorder="1" applyAlignment="1">
      <alignment horizontal="center" vertical="center" textRotation="90" wrapText="1"/>
    </xf>
    <xf numFmtId="0" fontId="12" fillId="0" borderId="32" xfId="0" applyFont="1" applyBorder="1" applyAlignment="1">
      <alignment horizontal="center" vertical="center" textRotation="90"/>
    </xf>
    <xf numFmtId="0" fontId="12" fillId="7" borderId="9" xfId="0" applyFont="1" applyFill="1" applyBorder="1" applyAlignment="1">
      <alignment horizontal="center" vertical="center" textRotation="90" wrapText="1"/>
    </xf>
    <xf numFmtId="0" fontId="12" fillId="7" borderId="29" xfId="0" applyFont="1" applyFill="1" applyBorder="1" applyAlignment="1">
      <alignment horizontal="center" vertical="center" textRotation="90" wrapText="1"/>
    </xf>
    <xf numFmtId="0" fontId="12" fillId="0" borderId="49" xfId="0" applyFont="1" applyBorder="1" applyAlignment="1">
      <alignment horizontal="center" vertical="center" textRotation="90" wrapText="1"/>
    </xf>
    <xf numFmtId="0" fontId="12" fillId="0" borderId="29" xfId="0" applyFont="1" applyBorder="1" applyAlignment="1">
      <alignment horizontal="center" textRotation="90" wrapText="1"/>
    </xf>
    <xf numFmtId="0" fontId="12" fillId="7" borderId="29" xfId="0" applyFont="1" applyFill="1" applyBorder="1" applyAlignment="1">
      <alignment horizontal="center" vertical="center" textRotation="90"/>
    </xf>
    <xf numFmtId="0" fontId="12" fillId="0" borderId="0" xfId="0" applyFont="1" applyAlignment="1">
      <alignment horizontal="center" vertical="center" textRotation="90" wrapText="1"/>
    </xf>
    <xf numFmtId="0" fontId="12" fillId="7" borderId="4" xfId="0" applyFont="1" applyFill="1" applyBorder="1" applyAlignment="1">
      <alignment horizontal="center" vertical="center"/>
    </xf>
    <xf numFmtId="0" fontId="12" fillId="0" borderId="27" xfId="0" applyFont="1" applyBorder="1" applyAlignment="1">
      <alignment horizontal="center" vertical="center" textRotation="90" wrapText="1"/>
    </xf>
    <xf numFmtId="0" fontId="12" fillId="0" borderId="22" xfId="0" applyFont="1" applyBorder="1" applyAlignment="1">
      <alignment horizontal="center" vertical="center" textRotation="90" wrapText="1"/>
    </xf>
    <xf numFmtId="0" fontId="12" fillId="0" borderId="24" xfId="0" applyFont="1" applyBorder="1" applyAlignment="1">
      <alignment horizontal="center" vertical="center" textRotation="90" wrapText="1"/>
    </xf>
    <xf numFmtId="0" fontId="26" fillId="0" borderId="0" xfId="0" applyFont="1" applyAlignment="1">
      <alignment vertical="center" textRotation="90" wrapText="1"/>
    </xf>
    <xf numFmtId="0" fontId="4" fillId="0" borderId="11" xfId="0" applyFont="1" applyBorder="1"/>
    <xf numFmtId="0" fontId="4" fillId="0" borderId="15" xfId="0" applyFont="1" applyBorder="1"/>
    <xf numFmtId="0" fontId="4" fillId="0" borderId="4" xfId="0" applyFont="1" applyBorder="1"/>
    <xf numFmtId="0" fontId="4" fillId="0" borderId="29" xfId="0" applyFont="1" applyBorder="1"/>
    <xf numFmtId="0" fontId="4" fillId="0" borderId="25" xfId="0" applyFont="1" applyBorder="1"/>
    <xf numFmtId="0" fontId="12" fillId="7" borderId="4" xfId="0" applyFont="1" applyFill="1" applyBorder="1"/>
    <xf numFmtId="0" fontId="26" fillId="4" borderId="47" xfId="0" applyFont="1" applyFill="1" applyBorder="1" applyAlignment="1">
      <alignment horizontal="center" vertical="center" textRotation="90" wrapText="1"/>
    </xf>
    <xf numFmtId="0" fontId="12" fillId="7" borderId="29" xfId="0" applyFont="1" applyFill="1" applyBorder="1" applyAlignment="1" applyProtection="1">
      <alignment horizontal="center" vertical="center" textRotation="90" wrapText="1"/>
      <protection locked="0"/>
    </xf>
    <xf numFmtId="0" fontId="12" fillId="7" borderId="29" xfId="0" applyFont="1" applyFill="1" applyBorder="1" applyAlignment="1" applyProtection="1">
      <alignment horizontal="center" vertical="center" textRotation="90" wrapText="1"/>
      <protection hidden="1"/>
    </xf>
    <xf numFmtId="0" fontId="12" fillId="7" borderId="30" xfId="0" applyFont="1" applyFill="1" applyBorder="1" applyAlignment="1">
      <alignment horizontal="center" vertical="center" textRotation="90" wrapText="1"/>
    </xf>
    <xf numFmtId="0" fontId="12" fillId="7" borderId="4" xfId="0" applyFont="1" applyFill="1" applyBorder="1" applyAlignment="1" applyProtection="1">
      <alignment horizontal="center" vertical="center" textRotation="90" wrapText="1"/>
      <protection locked="0"/>
    </xf>
    <xf numFmtId="0" fontId="12" fillId="7" borderId="4" xfId="0" applyFont="1" applyFill="1" applyBorder="1" applyAlignment="1" applyProtection="1">
      <alignment horizontal="center" vertical="center" textRotation="90" wrapText="1"/>
      <protection hidden="1"/>
    </xf>
    <xf numFmtId="0" fontId="12" fillId="17" borderId="4" xfId="0" applyFont="1" applyFill="1" applyBorder="1" applyAlignment="1">
      <alignment horizontal="center" vertical="center" wrapText="1"/>
    </xf>
    <xf numFmtId="0" fontId="12" fillId="7" borderId="23" xfId="0" applyFont="1" applyFill="1" applyBorder="1" applyAlignment="1">
      <alignment horizontal="center" vertical="center" textRotation="90" wrapText="1"/>
    </xf>
    <xf numFmtId="0" fontId="12" fillId="0" borderId="4" xfId="0" applyFont="1" applyBorder="1" applyAlignment="1" applyProtection="1">
      <alignment horizontal="center" vertical="center" textRotation="90" wrapText="1"/>
      <protection locked="0"/>
    </xf>
    <xf numFmtId="0" fontId="12" fillId="0" borderId="4" xfId="0" applyFont="1" applyBorder="1" applyAlignment="1" applyProtection="1">
      <alignment horizontal="center" vertical="center" textRotation="90" wrapText="1"/>
      <protection hidden="1"/>
    </xf>
    <xf numFmtId="0" fontId="12" fillId="0" borderId="4" xfId="0" applyFont="1" applyBorder="1" applyAlignment="1">
      <alignment horizontal="left" vertical="center" textRotation="90" wrapText="1"/>
    </xf>
    <xf numFmtId="0" fontId="12" fillId="0" borderId="23" xfId="0" applyFont="1" applyBorder="1" applyAlignment="1">
      <alignment horizontal="center" vertical="center" textRotation="90" wrapText="1"/>
    </xf>
    <xf numFmtId="0" fontId="12" fillId="7" borderId="4" xfId="0" applyFont="1" applyFill="1" applyBorder="1" applyAlignment="1">
      <alignment horizontal="center" vertical="center" wrapText="1"/>
    </xf>
    <xf numFmtId="0" fontId="12" fillId="7" borderId="8" xfId="0" applyFont="1" applyFill="1" applyBorder="1" applyAlignment="1">
      <alignment horizontal="center" vertical="center" textRotation="90" wrapText="1"/>
    </xf>
    <xf numFmtId="0" fontId="12" fillId="0" borderId="4" xfId="0" applyFont="1" applyBorder="1" applyAlignment="1">
      <alignment horizontal="center" vertical="center" wrapText="1"/>
    </xf>
    <xf numFmtId="0" fontId="12" fillId="0" borderId="33" xfId="0" applyFont="1" applyBorder="1" applyAlignment="1">
      <alignment horizontal="center" vertical="center" textRotation="90" wrapText="1"/>
    </xf>
    <xf numFmtId="0" fontId="12" fillId="7" borderId="25" xfId="0" applyFont="1" applyFill="1" applyBorder="1" applyAlignment="1">
      <alignment horizontal="center" vertical="center" textRotation="90" wrapText="1"/>
    </xf>
    <xf numFmtId="0" fontId="12" fillId="7" borderId="25" xfId="0" applyFont="1" applyFill="1" applyBorder="1" applyAlignment="1" applyProtection="1">
      <alignment horizontal="center" vertical="center" textRotation="90" wrapText="1"/>
      <protection locked="0"/>
    </xf>
    <xf numFmtId="0" fontId="12" fillId="7" borderId="25" xfId="0" applyFont="1" applyFill="1" applyBorder="1" applyAlignment="1" applyProtection="1">
      <alignment horizontal="center" vertical="center" textRotation="90" wrapText="1"/>
      <protection hidden="1"/>
    </xf>
    <xf numFmtId="0" fontId="12" fillId="7" borderId="25" xfId="0" applyFont="1" applyFill="1" applyBorder="1" applyAlignment="1">
      <alignment horizontal="center" vertical="center" wrapText="1"/>
    </xf>
    <xf numFmtId="0" fontId="12" fillId="7" borderId="26" xfId="0" applyFont="1" applyFill="1" applyBorder="1" applyAlignment="1">
      <alignment horizontal="center" vertical="center" textRotation="90" wrapText="1"/>
    </xf>
    <xf numFmtId="0" fontId="12" fillId="0" borderId="20" xfId="0" applyFont="1" applyBorder="1" applyAlignment="1">
      <alignment horizontal="center" vertical="center" textRotation="90" wrapText="1"/>
    </xf>
    <xf numFmtId="0" fontId="12" fillId="0" borderId="9" xfId="0" applyFont="1" applyBorder="1" applyAlignment="1">
      <alignment horizontal="center" vertical="center" textRotation="90" wrapText="1"/>
    </xf>
    <xf numFmtId="0" fontId="12" fillId="7" borderId="9" xfId="0" applyFont="1" applyFill="1" applyBorder="1" applyAlignment="1" applyProtection="1">
      <alignment horizontal="center" vertical="center" textRotation="90" wrapText="1"/>
      <protection locked="0"/>
    </xf>
    <xf numFmtId="0" fontId="12" fillId="7" borderId="9" xfId="0" applyFont="1" applyFill="1" applyBorder="1" applyAlignment="1" applyProtection="1">
      <alignment horizontal="center" vertical="center" textRotation="90" wrapText="1"/>
      <protection hidden="1"/>
    </xf>
    <xf numFmtId="0" fontId="12" fillId="7" borderId="9" xfId="0" applyFont="1" applyFill="1" applyBorder="1" applyAlignment="1">
      <alignment horizontal="center" vertical="center" wrapText="1"/>
    </xf>
    <xf numFmtId="0" fontId="12" fillId="7" borderId="32" xfId="0" applyFont="1" applyFill="1" applyBorder="1" applyAlignment="1">
      <alignment horizontal="center" vertical="center" textRotation="90" wrapText="1"/>
    </xf>
    <xf numFmtId="0" fontId="12" fillId="7" borderId="21" xfId="0" applyFont="1" applyFill="1" applyBorder="1" applyAlignment="1">
      <alignment horizontal="center" vertical="center" textRotation="90" wrapText="1"/>
    </xf>
    <xf numFmtId="0" fontId="12" fillId="0" borderId="23" xfId="0" applyFont="1" applyBorder="1" applyAlignment="1" applyProtection="1">
      <alignment horizontal="center" vertical="center" textRotation="90" wrapText="1"/>
      <protection hidden="1"/>
    </xf>
    <xf numFmtId="0" fontId="12" fillId="7" borderId="55" xfId="0" applyFont="1" applyFill="1" applyBorder="1" applyAlignment="1">
      <alignment horizontal="center" vertical="center" textRotation="90" wrapText="1"/>
    </xf>
    <xf numFmtId="0" fontId="12" fillId="7" borderId="47" xfId="0" applyFont="1" applyFill="1" applyBorder="1" applyAlignment="1">
      <alignment horizontal="center" vertical="center" textRotation="90" wrapText="1"/>
    </xf>
    <xf numFmtId="0" fontId="12" fillId="7" borderId="47" xfId="0" applyFont="1" applyFill="1" applyBorder="1" applyAlignment="1" applyProtection="1">
      <alignment horizontal="center" vertical="center" textRotation="90" wrapText="1"/>
      <protection locked="0"/>
    </xf>
    <xf numFmtId="0" fontId="12" fillId="7" borderId="47" xfId="0" applyFont="1" applyFill="1" applyBorder="1" applyAlignment="1" applyProtection="1">
      <alignment horizontal="center" vertical="center" textRotation="90" wrapText="1"/>
      <protection hidden="1"/>
    </xf>
    <xf numFmtId="0" fontId="12" fillId="7" borderId="51" xfId="0" applyFont="1" applyFill="1" applyBorder="1" applyAlignment="1">
      <alignment horizontal="center" vertical="center" textRotation="90" wrapText="1"/>
    </xf>
    <xf numFmtId="0" fontId="12" fillId="7" borderId="56" xfId="0" applyFont="1" applyFill="1" applyBorder="1" applyAlignment="1">
      <alignment horizontal="center" vertical="center" textRotation="90" wrapText="1"/>
    </xf>
    <xf numFmtId="0" fontId="12" fillId="7" borderId="3" xfId="0" applyFont="1" applyFill="1" applyBorder="1" applyAlignment="1">
      <alignment horizontal="center" vertical="center" textRotation="90" wrapText="1"/>
    </xf>
    <xf numFmtId="0" fontId="12" fillId="7" borderId="0" xfId="0" applyFont="1" applyFill="1" applyAlignment="1">
      <alignment horizontal="center" vertical="center" textRotation="90" wrapText="1"/>
    </xf>
    <xf numFmtId="0" fontId="12" fillId="0" borderId="25" xfId="0" applyFont="1" applyBorder="1" applyAlignment="1">
      <alignment horizontal="center" vertical="center" textRotation="90" wrapText="1"/>
    </xf>
    <xf numFmtId="0" fontId="12" fillId="0" borderId="25" xfId="0" applyFont="1" applyBorder="1" applyAlignment="1" applyProtection="1">
      <alignment horizontal="center" vertical="center" textRotation="90" wrapText="1"/>
      <protection locked="0"/>
    </xf>
    <xf numFmtId="0" fontId="12" fillId="0" borderId="25" xfId="0" applyFont="1" applyBorder="1" applyAlignment="1" applyProtection="1">
      <alignment horizontal="center" vertical="center" textRotation="90" wrapText="1"/>
      <protection hidden="1"/>
    </xf>
    <xf numFmtId="0" fontId="12" fillId="7" borderId="50" xfId="0" applyFont="1" applyFill="1" applyBorder="1" applyAlignment="1">
      <alignment horizontal="center" vertical="center" wrapText="1"/>
    </xf>
    <xf numFmtId="0" fontId="12" fillId="7" borderId="33" xfId="0" applyFont="1" applyFill="1" applyBorder="1" applyAlignment="1">
      <alignment horizontal="center" vertical="center" textRotation="90" wrapText="1"/>
    </xf>
    <xf numFmtId="0" fontId="12" fillId="7" borderId="25" xfId="0" applyFont="1" applyFill="1" applyBorder="1" applyAlignment="1">
      <alignment horizontal="center" vertical="center" textRotation="90"/>
    </xf>
    <xf numFmtId="0" fontId="12" fillId="7" borderId="49" xfId="0" applyFont="1" applyFill="1" applyBorder="1" applyAlignment="1">
      <alignment horizontal="center" vertical="center" textRotation="90" wrapText="1"/>
    </xf>
    <xf numFmtId="0" fontId="12" fillId="7" borderId="29" xfId="0" applyFont="1" applyFill="1" applyBorder="1" applyAlignment="1">
      <alignment horizontal="center" vertical="center" wrapText="1"/>
    </xf>
    <xf numFmtId="0" fontId="12" fillId="7" borderId="48" xfId="0" applyFont="1" applyFill="1" applyBorder="1" applyAlignment="1">
      <alignment horizontal="center" vertical="center" wrapText="1"/>
    </xf>
    <xf numFmtId="0" fontId="12" fillId="7" borderId="27" xfId="0" applyFont="1" applyFill="1" applyBorder="1" applyAlignment="1">
      <alignment horizontal="center" vertical="center" textRotation="90" wrapText="1"/>
    </xf>
    <xf numFmtId="0" fontId="12" fillId="0" borderId="22" xfId="0" applyFont="1" applyBorder="1" applyAlignment="1">
      <alignment horizontal="center" vertical="center" textRotation="90"/>
    </xf>
    <xf numFmtId="0" fontId="12" fillId="7" borderId="4" xfId="0" applyFont="1" applyFill="1" applyBorder="1" applyAlignment="1">
      <alignment horizontal="left" vertical="center" textRotation="90" wrapText="1"/>
    </xf>
    <xf numFmtId="0" fontId="12" fillId="0" borderId="55" xfId="0" applyFont="1" applyBorder="1" applyAlignment="1">
      <alignment horizontal="center" vertical="center" textRotation="90"/>
    </xf>
    <xf numFmtId="0" fontId="12" fillId="0" borderId="47" xfId="0" applyFont="1" applyBorder="1" applyAlignment="1">
      <alignment horizontal="center" vertical="center" textRotation="90" wrapText="1"/>
    </xf>
    <xf numFmtId="0" fontId="12" fillId="0" borderId="47" xfId="0" applyFont="1" applyBorder="1" applyAlignment="1" applyProtection="1">
      <alignment horizontal="center" vertical="center" textRotation="90" wrapText="1"/>
      <protection locked="0"/>
    </xf>
    <xf numFmtId="0" fontId="12" fillId="0" borderId="47" xfId="0" applyFont="1" applyBorder="1" applyAlignment="1" applyProtection="1">
      <alignment horizontal="center" vertical="center" textRotation="90" wrapText="1"/>
      <protection hidden="1"/>
    </xf>
    <xf numFmtId="0" fontId="12" fillId="7" borderId="47" xfId="0" applyFont="1" applyFill="1" applyBorder="1" applyAlignment="1">
      <alignment horizontal="center" vertical="center" wrapText="1"/>
    </xf>
    <xf numFmtId="0" fontId="12" fillId="0" borderId="56" xfId="0" applyFont="1" applyBorder="1" applyAlignment="1">
      <alignment horizontal="center" vertical="center" textRotation="90" wrapText="1"/>
    </xf>
    <xf numFmtId="0" fontId="12" fillId="0" borderId="29" xfId="0" applyFont="1" applyBorder="1" applyAlignment="1">
      <alignment horizontal="center" vertical="center" textRotation="90" wrapText="1"/>
    </xf>
    <xf numFmtId="0" fontId="12" fillId="0" borderId="29" xfId="0" applyFont="1" applyBorder="1" applyAlignment="1" applyProtection="1">
      <alignment horizontal="center" vertical="center" textRotation="90" wrapText="1"/>
      <protection locked="0"/>
    </xf>
    <xf numFmtId="0" fontId="12" fillId="0" borderId="29" xfId="0" applyFont="1" applyBorder="1" applyAlignment="1" applyProtection="1">
      <alignment horizontal="center" vertical="center" textRotation="90" wrapText="1"/>
      <protection hidden="1"/>
    </xf>
    <xf numFmtId="0" fontId="12" fillId="0" borderId="30" xfId="0" applyFont="1" applyBorder="1" applyAlignment="1">
      <alignment horizontal="center" vertical="center" textRotation="90" wrapText="1"/>
    </xf>
    <xf numFmtId="0" fontId="12" fillId="0" borderId="26" xfId="0" applyFont="1" applyBorder="1" applyAlignment="1">
      <alignment horizontal="center" vertical="center" textRotation="90" wrapText="1"/>
    </xf>
    <xf numFmtId="0" fontId="12" fillId="7" borderId="49" xfId="0" applyFont="1" applyFill="1" applyBorder="1" applyAlignment="1">
      <alignment horizontal="center" vertical="center" textRotation="90"/>
    </xf>
    <xf numFmtId="0" fontId="12" fillId="0" borderId="4" xfId="0" applyFont="1" applyBorder="1" applyAlignment="1">
      <alignment vertical="center" textRotation="90" wrapText="1"/>
    </xf>
    <xf numFmtId="0" fontId="12" fillId="0" borderId="51" xfId="0" applyFont="1" applyBorder="1" applyAlignment="1">
      <alignment horizontal="center" vertical="center" textRotation="90" wrapText="1"/>
    </xf>
    <xf numFmtId="0" fontId="12" fillId="0" borderId="32" xfId="0" applyFont="1" applyBorder="1" applyAlignment="1">
      <alignment horizontal="center" vertical="center" textRotation="90" wrapText="1"/>
    </xf>
    <xf numFmtId="0" fontId="12" fillId="0" borderId="9" xfId="0" applyFont="1" applyBorder="1" applyAlignment="1" applyProtection="1">
      <alignment horizontal="center" vertical="center" textRotation="90" wrapText="1"/>
      <protection locked="0"/>
    </xf>
    <xf numFmtId="0" fontId="12" fillId="0" borderId="9" xfId="0" applyFont="1" applyBorder="1" applyAlignment="1" applyProtection="1">
      <alignment horizontal="center" vertical="center" textRotation="90" wrapText="1"/>
      <protection hidden="1"/>
    </xf>
    <xf numFmtId="0" fontId="12" fillId="0" borderId="21" xfId="0" applyFont="1" applyBorder="1" applyAlignment="1">
      <alignment horizontal="center" vertical="center" textRotation="90" wrapText="1"/>
    </xf>
    <xf numFmtId="0" fontId="12" fillId="0" borderId="8" xfId="0" applyFont="1" applyBorder="1" applyAlignment="1">
      <alignment horizontal="center" vertical="center" wrapText="1"/>
    </xf>
    <xf numFmtId="0" fontId="12" fillId="0" borderId="9" xfId="0" applyFont="1" applyBorder="1" applyAlignment="1">
      <alignment horizontal="left" vertical="center" textRotation="90" wrapText="1"/>
    </xf>
    <xf numFmtId="0" fontId="12" fillId="0" borderId="51" xfId="0" applyFont="1" applyBorder="1" applyAlignment="1">
      <alignment horizontal="center" vertical="center" textRotation="90"/>
    </xf>
    <xf numFmtId="0" fontId="12" fillId="0" borderId="47" xfId="0" applyFont="1" applyBorder="1" applyAlignment="1">
      <alignment horizontal="left" vertical="center" textRotation="90" wrapText="1"/>
    </xf>
    <xf numFmtId="0" fontId="12" fillId="0" borderId="55" xfId="0" applyFont="1" applyBorder="1" applyAlignment="1">
      <alignment horizontal="center" vertical="center" textRotation="90" wrapText="1"/>
    </xf>
    <xf numFmtId="0" fontId="12" fillId="0" borderId="49" xfId="22" applyFont="1" applyBorder="1" applyAlignment="1">
      <alignment horizontal="center" vertical="center" textRotation="90" wrapText="1"/>
    </xf>
    <xf numFmtId="0" fontId="12" fillId="7" borderId="29" xfId="22" applyFont="1" applyFill="1" applyBorder="1" applyAlignment="1">
      <alignment horizontal="center" vertical="center" textRotation="90" wrapText="1"/>
    </xf>
    <xf numFmtId="0" fontId="12" fillId="0" borderId="29" xfId="22" applyFont="1" applyBorder="1" applyAlignment="1">
      <alignment horizontal="center" vertical="center" textRotation="90" wrapText="1"/>
    </xf>
    <xf numFmtId="0" fontId="12" fillId="0" borderId="29" xfId="22" applyFont="1" applyBorder="1" applyAlignment="1" applyProtection="1">
      <alignment horizontal="center" vertical="center" textRotation="90" wrapText="1"/>
      <protection locked="0"/>
    </xf>
    <xf numFmtId="0" fontId="12" fillId="0" borderId="29" xfId="22" applyFont="1" applyBorder="1" applyAlignment="1" applyProtection="1">
      <alignment horizontal="center" vertical="center" textRotation="90" wrapText="1"/>
      <protection hidden="1"/>
    </xf>
    <xf numFmtId="0" fontId="12" fillId="17" borderId="29" xfId="22" applyFont="1" applyFill="1" applyBorder="1" applyAlignment="1" applyProtection="1">
      <alignment horizontal="center" vertical="center" textRotation="90" wrapText="1"/>
      <protection hidden="1"/>
    </xf>
    <xf numFmtId="0" fontId="12" fillId="0" borderId="30" xfId="22" applyFont="1" applyBorder="1" applyAlignment="1">
      <alignment horizontal="center" vertical="center" textRotation="90" wrapText="1"/>
    </xf>
    <xf numFmtId="0" fontId="12" fillId="0" borderId="8" xfId="22" applyFont="1" applyBorder="1" applyAlignment="1">
      <alignment horizontal="center" vertical="center" textRotation="90" wrapText="1"/>
    </xf>
    <xf numFmtId="0" fontId="12" fillId="7" borderId="4" xfId="22" applyFont="1" applyFill="1" applyBorder="1" applyAlignment="1">
      <alignment horizontal="center" vertical="center" textRotation="90" wrapText="1"/>
    </xf>
    <xf numFmtId="0" fontId="12" fillId="0" borderId="4" xfId="22" applyFont="1" applyBorder="1" applyAlignment="1">
      <alignment horizontal="center" vertical="center" textRotation="90" wrapText="1"/>
    </xf>
    <xf numFmtId="0" fontId="12" fillId="0" borderId="4" xfId="22" applyFont="1" applyBorder="1" applyAlignment="1" applyProtection="1">
      <alignment horizontal="center" vertical="center" textRotation="90" wrapText="1"/>
      <protection locked="0"/>
    </xf>
    <xf numFmtId="0" fontId="12" fillId="0" borderId="4" xfId="22" applyFont="1" applyBorder="1" applyAlignment="1" applyProtection="1">
      <alignment horizontal="center" vertical="center" textRotation="90" wrapText="1"/>
      <protection hidden="1"/>
    </xf>
    <xf numFmtId="0" fontId="12" fillId="17" borderId="4" xfId="22" applyFont="1" applyFill="1" applyBorder="1" applyAlignment="1" applyProtection="1">
      <alignment horizontal="center" vertical="center" textRotation="90" wrapText="1"/>
      <protection hidden="1"/>
    </xf>
    <xf numFmtId="0" fontId="12" fillId="0" borderId="23" xfId="22" applyFont="1" applyBorder="1" applyAlignment="1">
      <alignment horizontal="center" vertical="center" textRotation="90" wrapText="1"/>
    </xf>
    <xf numFmtId="0" fontId="12" fillId="7" borderId="4" xfId="22" applyFont="1" applyFill="1" applyBorder="1" applyAlignment="1" applyProtection="1">
      <alignment horizontal="center" vertical="center" textRotation="90" wrapText="1"/>
      <protection locked="0"/>
    </xf>
    <xf numFmtId="0" fontId="12" fillId="18" borderId="4" xfId="22" applyFont="1" applyFill="1" applyBorder="1" applyAlignment="1" applyProtection="1">
      <alignment horizontal="center" vertical="center" textRotation="90" wrapText="1"/>
      <protection hidden="1"/>
    </xf>
    <xf numFmtId="0" fontId="12" fillId="7" borderId="8" xfId="22" applyFont="1" applyFill="1" applyBorder="1" applyAlignment="1">
      <alignment horizontal="center" vertical="center" textRotation="90" wrapText="1"/>
    </xf>
    <xf numFmtId="0" fontId="12" fillId="7" borderId="4" xfId="22" applyFont="1" applyFill="1" applyBorder="1" applyAlignment="1" applyProtection="1">
      <alignment horizontal="center" vertical="center" textRotation="90" wrapText="1"/>
      <protection hidden="1"/>
    </xf>
    <xf numFmtId="0" fontId="12" fillId="7" borderId="23" xfId="22" applyFont="1" applyFill="1" applyBorder="1" applyAlignment="1">
      <alignment horizontal="center" vertical="center" textRotation="90" wrapText="1"/>
    </xf>
    <xf numFmtId="0" fontId="12" fillId="0" borderId="4" xfId="22" applyFont="1" applyBorder="1" applyAlignment="1">
      <alignment horizontal="left" vertical="center" textRotation="90" wrapText="1"/>
    </xf>
    <xf numFmtId="0" fontId="12" fillId="7" borderId="4" xfId="22" applyFont="1" applyFill="1" applyBorder="1" applyAlignment="1">
      <alignment horizontal="left" vertical="center" textRotation="90" wrapText="1"/>
    </xf>
    <xf numFmtId="0" fontId="12" fillId="7" borderId="51" xfId="22" applyFont="1" applyFill="1" applyBorder="1" applyAlignment="1">
      <alignment horizontal="center" vertical="center" textRotation="90" wrapText="1"/>
    </xf>
    <xf numFmtId="0" fontId="12" fillId="7" borderId="47" xfId="22" applyFont="1" applyFill="1" applyBorder="1" applyAlignment="1">
      <alignment horizontal="center" vertical="center" textRotation="90" wrapText="1"/>
    </xf>
    <xf numFmtId="0" fontId="12" fillId="7" borderId="47" xfId="22" applyFont="1" applyFill="1" applyBorder="1" applyAlignment="1" applyProtection="1">
      <alignment horizontal="center" vertical="center" textRotation="90" wrapText="1"/>
      <protection locked="0"/>
    </xf>
    <xf numFmtId="0" fontId="12" fillId="7" borderId="47" xfId="22" applyFont="1" applyFill="1" applyBorder="1" applyAlignment="1" applyProtection="1">
      <alignment horizontal="center" vertical="center" textRotation="90" wrapText="1"/>
      <protection hidden="1"/>
    </xf>
    <xf numFmtId="0" fontId="12" fillId="0" borderId="47" xfId="22" applyFont="1" applyBorder="1" applyAlignment="1" applyProtection="1">
      <alignment horizontal="center" vertical="center" textRotation="90" wrapText="1"/>
      <protection hidden="1"/>
    </xf>
    <xf numFmtId="0" fontId="12" fillId="0" borderId="47" xfId="22" applyFont="1" applyBorder="1" applyAlignment="1" applyProtection="1">
      <alignment horizontal="center" vertical="center" textRotation="90" wrapText="1"/>
      <protection locked="0"/>
    </xf>
    <xf numFmtId="0" fontId="12" fillId="17" borderId="47" xfId="22" applyFont="1" applyFill="1" applyBorder="1" applyAlignment="1" applyProtection="1">
      <alignment horizontal="center" vertical="center" textRotation="90" wrapText="1"/>
      <protection hidden="1"/>
    </xf>
    <xf numFmtId="0" fontId="12" fillId="7" borderId="29" xfId="22" applyFont="1" applyFill="1" applyBorder="1" applyAlignment="1" applyProtection="1">
      <alignment horizontal="center" vertical="center" textRotation="90" wrapText="1"/>
      <protection locked="0"/>
    </xf>
    <xf numFmtId="0" fontId="12" fillId="18" borderId="29" xfId="22" applyFont="1" applyFill="1" applyBorder="1" applyAlignment="1" applyProtection="1">
      <alignment horizontal="center" vertical="center" textRotation="90" wrapText="1"/>
      <protection hidden="1"/>
    </xf>
    <xf numFmtId="0" fontId="12" fillId="0" borderId="51" xfId="22" applyFont="1" applyBorder="1" applyAlignment="1">
      <alignment horizontal="center" vertical="center" textRotation="90" wrapText="1"/>
    </xf>
    <xf numFmtId="0" fontId="12" fillId="0" borderId="47" xfId="22" applyFont="1" applyBorder="1" applyAlignment="1">
      <alignment horizontal="center" vertical="center" textRotation="90" wrapText="1"/>
    </xf>
    <xf numFmtId="0" fontId="12" fillId="0" borderId="56" xfId="22" applyFont="1" applyBorder="1" applyAlignment="1">
      <alignment horizontal="center" vertical="center" textRotation="90" wrapText="1"/>
    </xf>
    <xf numFmtId="0" fontId="12" fillId="0" borderId="25" xfId="22" applyFont="1" applyBorder="1" applyAlignment="1" applyProtection="1">
      <alignment horizontal="center" vertical="center" textRotation="90" wrapText="1"/>
      <protection hidden="1"/>
    </xf>
    <xf numFmtId="0" fontId="12" fillId="0" borderId="8" xfId="0" applyFont="1" applyBorder="1" applyAlignment="1">
      <alignment vertical="center" textRotation="90" wrapText="1"/>
    </xf>
    <xf numFmtId="0" fontId="12" fillId="19" borderId="4" xfId="0" applyFont="1" applyFill="1" applyBorder="1" applyAlignment="1" applyProtection="1">
      <alignment horizontal="center" vertical="center" textRotation="90" wrapText="1"/>
      <protection hidden="1"/>
    </xf>
    <xf numFmtId="0" fontId="12" fillId="7" borderId="29" xfId="0" applyFont="1" applyFill="1" applyBorder="1" applyAlignment="1">
      <alignment horizontal="center" textRotation="90" wrapText="1"/>
    </xf>
    <xf numFmtId="0" fontId="12" fillId="0" borderId="59" xfId="0" applyFont="1" applyBorder="1" applyAlignment="1" applyProtection="1">
      <alignment horizontal="center" vertical="center" textRotation="90" wrapText="1"/>
      <protection hidden="1"/>
    </xf>
    <xf numFmtId="0" fontId="12" fillId="7" borderId="29" xfId="0" applyFont="1" applyFill="1" applyBorder="1" applyAlignment="1">
      <alignment horizontal="center" textRotation="90"/>
    </xf>
    <xf numFmtId="0" fontId="12" fillId="7" borderId="29" xfId="0" applyFont="1" applyFill="1" applyBorder="1" applyAlignment="1">
      <alignment horizontal="left" textRotation="90" wrapText="1"/>
    </xf>
    <xf numFmtId="0" fontId="12" fillId="0" borderId="33" xfId="22" applyFont="1" applyBorder="1" applyAlignment="1">
      <alignment horizontal="center" vertical="center" textRotation="90" wrapText="1"/>
    </xf>
    <xf numFmtId="0" fontId="12" fillId="7" borderId="25" xfId="22" applyFont="1" applyFill="1" applyBorder="1" applyAlignment="1">
      <alignment horizontal="center" vertical="center" textRotation="90" wrapText="1"/>
    </xf>
    <xf numFmtId="0" fontId="12" fillId="0" borderId="25" xfId="22" applyFont="1" applyBorder="1" applyAlignment="1">
      <alignment horizontal="center" vertical="center" textRotation="90" wrapText="1"/>
    </xf>
    <xf numFmtId="0" fontId="12" fillId="0" borderId="25" xfId="22" applyFont="1" applyBorder="1" applyAlignment="1" applyProtection="1">
      <alignment horizontal="center" vertical="center" textRotation="90" wrapText="1"/>
      <protection locked="0"/>
    </xf>
    <xf numFmtId="0" fontId="12" fillId="17" borderId="25" xfId="22" applyFont="1" applyFill="1" applyBorder="1" applyAlignment="1" applyProtection="1">
      <alignment horizontal="center" vertical="center" textRotation="90" wrapText="1"/>
      <protection hidden="1"/>
    </xf>
    <xf numFmtId="0" fontId="12" fillId="0" borderId="26" xfId="22" applyFont="1" applyBorder="1" applyAlignment="1">
      <alignment horizontal="center" vertical="center" textRotation="90" wrapText="1"/>
    </xf>
    <xf numFmtId="0" fontId="12" fillId="0" borderId="19" xfId="22" applyFont="1" applyBorder="1" applyAlignment="1">
      <alignment horizontal="center" vertical="center" textRotation="90" wrapText="1"/>
    </xf>
    <xf numFmtId="0" fontId="12" fillId="0" borderId="49" xfId="0" applyFont="1" applyBorder="1" applyAlignment="1">
      <alignment horizontal="center" vertical="center" textRotation="90"/>
    </xf>
    <xf numFmtId="0" fontId="12" fillId="0" borderId="29" xfId="0" applyFont="1" applyBorder="1" applyAlignment="1">
      <alignment horizontal="left" vertical="center" textRotation="90" wrapText="1"/>
    </xf>
    <xf numFmtId="0" fontId="12" fillId="7" borderId="51" xfId="0" applyFont="1" applyFill="1" applyBorder="1" applyAlignment="1">
      <alignment horizontal="center" vertical="center" wrapText="1"/>
    </xf>
    <xf numFmtId="0" fontId="12" fillId="7" borderId="47" xfId="0" applyFont="1" applyFill="1" applyBorder="1" applyAlignment="1">
      <alignment horizontal="center" textRotation="90" wrapText="1"/>
    </xf>
    <xf numFmtId="0" fontId="24" fillId="7" borderId="7" xfId="0" applyFont="1" applyFill="1" applyBorder="1" applyAlignment="1">
      <alignment horizontal="center" vertical="center" wrapText="1"/>
    </xf>
    <xf numFmtId="0" fontId="26" fillId="0" borderId="0" xfId="13" applyFont="1" applyAlignment="1">
      <alignment horizontal="left" vertical="center"/>
    </xf>
    <xf numFmtId="0" fontId="12" fillId="0" borderId="0" xfId="0" applyFont="1" applyAlignment="1">
      <alignment horizontal="left" vertical="center"/>
    </xf>
    <xf numFmtId="0" fontId="12" fillId="0" borderId="0" xfId="13" applyFont="1" applyAlignment="1">
      <alignment horizontal="left" vertical="center"/>
    </xf>
    <xf numFmtId="0" fontId="26" fillId="6" borderId="9" xfId="0" applyFont="1" applyFill="1" applyBorder="1" applyAlignment="1">
      <alignment horizontal="center" vertical="center" wrapText="1"/>
    </xf>
    <xf numFmtId="0" fontId="12" fillId="0" borderId="26" xfId="0" applyFont="1" applyBorder="1" applyAlignment="1" applyProtection="1">
      <alignment horizontal="center" vertical="center" textRotation="90" wrapText="1"/>
      <protection hidden="1"/>
    </xf>
    <xf numFmtId="0" fontId="12" fillId="0" borderId="15" xfId="0" applyFont="1" applyBorder="1"/>
    <xf numFmtId="0" fontId="12" fillId="0" borderId="8" xfId="0" applyFont="1" applyBorder="1"/>
    <xf numFmtId="0" fontId="26" fillId="6" borderId="29" xfId="0" applyFont="1" applyFill="1" applyBorder="1" applyAlignment="1">
      <alignment horizontal="center" vertical="center" wrapText="1"/>
    </xf>
    <xf numFmtId="0" fontId="24" fillId="7" borderId="62" xfId="0" applyFont="1" applyFill="1" applyBorder="1" applyAlignment="1">
      <alignment horizontal="center" vertical="center" wrapText="1"/>
    </xf>
    <xf numFmtId="0" fontId="24" fillId="7" borderId="62" xfId="0" applyFont="1" applyFill="1" applyBorder="1" applyAlignment="1">
      <alignment horizontal="center" vertical="center" textRotation="90" wrapText="1"/>
    </xf>
    <xf numFmtId="0" fontId="12" fillId="0" borderId="4" xfId="0" applyFont="1" applyBorder="1" applyAlignment="1">
      <alignment wrapText="1"/>
    </xf>
    <xf numFmtId="0" fontId="12" fillId="0" borderId="29" xfId="0" applyFont="1" applyBorder="1" applyAlignment="1">
      <alignment wrapText="1"/>
    </xf>
    <xf numFmtId="0" fontId="12" fillId="0" borderId="24" xfId="0" applyFont="1" applyBorder="1" applyAlignment="1">
      <alignment horizontal="center" vertical="center" textRotation="90"/>
    </xf>
    <xf numFmtId="0" fontId="12" fillId="0" borderId="0" xfId="0" applyFont="1" applyAlignment="1">
      <alignment vertical="center" textRotation="90"/>
    </xf>
    <xf numFmtId="0" fontId="11" fillId="0" borderId="0" xfId="0" applyFont="1" applyAlignment="1">
      <alignment vertical="center" textRotation="90"/>
    </xf>
    <xf numFmtId="0" fontId="22" fillId="7" borderId="4" xfId="0" applyFont="1" applyFill="1" applyBorder="1" applyAlignment="1">
      <alignment horizontal="center" vertical="center" textRotation="90"/>
    </xf>
    <xf numFmtId="0" fontId="12" fillId="0" borderId="47" xfId="0" applyFont="1" applyBorder="1" applyAlignment="1">
      <alignment wrapText="1"/>
    </xf>
    <xf numFmtId="0" fontId="12" fillId="20" borderId="4" xfId="0" applyFont="1" applyFill="1" applyBorder="1" applyAlignment="1" applyProtection="1">
      <alignment horizontal="center" vertical="center" textRotation="90" wrapText="1"/>
      <protection hidden="1"/>
    </xf>
    <xf numFmtId="0" fontId="12" fillId="17" borderId="9" xfId="0" applyFont="1" applyFill="1" applyBorder="1" applyAlignment="1">
      <alignment horizontal="center" vertical="center" wrapText="1"/>
    </xf>
    <xf numFmtId="0" fontId="12" fillId="0" borderId="9" xfId="0" applyFont="1" applyBorder="1" applyAlignment="1">
      <alignment horizontal="center" vertical="center" wrapText="1"/>
    </xf>
    <xf numFmtId="0" fontId="12" fillId="7" borderId="4" xfId="0" applyFont="1" applyFill="1" applyBorder="1" applyAlignment="1">
      <alignment horizontal="left" vertical="center"/>
    </xf>
    <xf numFmtId="0" fontId="12" fillId="7" borderId="8" xfId="13" applyFont="1" applyFill="1" applyBorder="1" applyAlignment="1">
      <alignment horizontal="left" vertical="center"/>
    </xf>
    <xf numFmtId="0" fontId="26" fillId="25" borderId="8" xfId="0" applyFont="1" applyFill="1" applyBorder="1" applyAlignment="1">
      <alignment horizontal="center" vertical="center" textRotation="90" wrapText="1"/>
    </xf>
    <xf numFmtId="0" fontId="12" fillId="25" borderId="29" xfId="0" applyFont="1" applyFill="1" applyBorder="1" applyAlignment="1">
      <alignment horizontal="center" wrapText="1"/>
    </xf>
    <xf numFmtId="0" fontId="12" fillId="25" borderId="4" xfId="0" applyFont="1" applyFill="1" applyBorder="1" applyAlignment="1">
      <alignment horizontal="center" wrapText="1"/>
    </xf>
    <xf numFmtId="0" fontId="12" fillId="25" borderId="25" xfId="0" applyFont="1" applyFill="1" applyBorder="1" applyAlignment="1">
      <alignment horizontal="center" wrapText="1"/>
    </xf>
    <xf numFmtId="0" fontId="26" fillId="25" borderId="51" xfId="0" applyFont="1" applyFill="1" applyBorder="1" applyAlignment="1">
      <alignment horizontal="center" vertical="center" textRotation="90" wrapText="1"/>
    </xf>
    <xf numFmtId="0" fontId="12" fillId="25" borderId="47" xfId="0" applyFont="1" applyFill="1" applyBorder="1" applyAlignment="1">
      <alignment horizontal="center" wrapText="1"/>
    </xf>
    <xf numFmtId="0" fontId="23" fillId="0" borderId="0" xfId="0" applyFont="1" applyAlignment="1">
      <alignment vertical="center" textRotation="90" wrapText="1"/>
    </xf>
    <xf numFmtId="0" fontId="12" fillId="7" borderId="8" xfId="0" applyFont="1" applyFill="1" applyBorder="1" applyAlignment="1">
      <alignment horizontal="center" vertical="center" wrapText="1"/>
    </xf>
    <xf numFmtId="0" fontId="12" fillId="0" borderId="27" xfId="0" applyFont="1" applyBorder="1" applyAlignment="1">
      <alignment horizontal="center" vertical="center" textRotation="90"/>
    </xf>
    <xf numFmtId="0" fontId="26" fillId="25" borderId="33" xfId="0" applyFont="1" applyFill="1" applyBorder="1" applyAlignment="1">
      <alignment horizontal="center" vertical="center" textRotation="90" wrapText="1"/>
    </xf>
    <xf numFmtId="0" fontId="12" fillId="0" borderId="33" xfId="0" applyFont="1" applyBorder="1" applyAlignment="1">
      <alignment horizontal="center" vertical="center" textRotation="90"/>
    </xf>
    <xf numFmtId="0" fontId="21" fillId="4" borderId="4" xfId="0" applyFont="1" applyFill="1" applyBorder="1" applyAlignment="1">
      <alignment horizontal="center" vertical="center" textRotation="90" wrapText="1"/>
    </xf>
    <xf numFmtId="0" fontId="12" fillId="7" borderId="22" xfId="0" applyFont="1" applyFill="1" applyBorder="1" applyAlignment="1">
      <alignment horizontal="center" vertical="center" textRotation="90" wrapText="1"/>
    </xf>
    <xf numFmtId="0" fontId="26" fillId="0" borderId="43" xfId="0" applyFont="1" applyBorder="1" applyAlignment="1">
      <alignment vertical="center" textRotation="90" wrapText="1"/>
    </xf>
    <xf numFmtId="0" fontId="4" fillId="17" borderId="4" xfId="0" applyFont="1" applyFill="1" applyBorder="1" applyAlignment="1">
      <alignment horizontal="center" vertical="center" textRotation="90" wrapText="1"/>
    </xf>
    <xf numFmtId="0" fontId="12" fillId="0" borderId="32" xfId="22" applyFont="1" applyBorder="1" applyAlignment="1">
      <alignment horizontal="center" vertical="center" textRotation="90" wrapText="1"/>
    </xf>
    <xf numFmtId="0" fontId="12" fillId="7" borderId="9" xfId="22" applyFont="1" applyFill="1" applyBorder="1" applyAlignment="1" applyProtection="1">
      <alignment horizontal="center" vertical="center" textRotation="90" wrapText="1"/>
      <protection locked="0"/>
    </xf>
    <xf numFmtId="0" fontId="12" fillId="0" borderId="9" xfId="22" applyFont="1" applyBorder="1" applyAlignment="1">
      <alignment horizontal="center" vertical="center" textRotation="90" wrapText="1"/>
    </xf>
    <xf numFmtId="0" fontId="12" fillId="7" borderId="9" xfId="22" applyFont="1" applyFill="1" applyBorder="1" applyAlignment="1">
      <alignment horizontal="center" vertical="center" textRotation="90" wrapText="1"/>
    </xf>
    <xf numFmtId="0" fontId="12" fillId="0" borderId="9" xfId="22" applyFont="1" applyBorder="1" applyAlignment="1" applyProtection="1">
      <alignment horizontal="center" vertical="center" textRotation="90" wrapText="1"/>
      <protection locked="0"/>
    </xf>
    <xf numFmtId="0" fontId="12" fillId="0" borderId="9" xfId="22" applyFont="1" applyBorder="1" applyAlignment="1" applyProtection="1">
      <alignment horizontal="center" vertical="center" textRotation="90" wrapText="1"/>
      <protection hidden="1"/>
    </xf>
    <xf numFmtId="0" fontId="12" fillId="18" borderId="9" xfId="22" applyFont="1" applyFill="1" applyBorder="1" applyAlignment="1" applyProtection="1">
      <alignment horizontal="center" vertical="center" textRotation="90" wrapText="1"/>
      <protection hidden="1"/>
    </xf>
    <xf numFmtId="0" fontId="12" fillId="0" borderId="21" xfId="22" applyFont="1" applyBorder="1" applyAlignment="1">
      <alignment horizontal="center" vertical="center" textRotation="90" wrapText="1"/>
    </xf>
    <xf numFmtId="0" fontId="12" fillId="0" borderId="25" xfId="0" applyFont="1" applyBorder="1" applyAlignment="1">
      <alignment horizontal="center" vertical="center"/>
    </xf>
    <xf numFmtId="0" fontId="26" fillId="0" borderId="10" xfId="0" applyFont="1" applyBorder="1" applyAlignment="1">
      <alignment horizontal="center" vertical="center" textRotation="90" wrapText="1"/>
    </xf>
    <xf numFmtId="0" fontId="26" fillId="0" borderId="3" xfId="0" applyFont="1" applyBorder="1" applyAlignment="1">
      <alignment horizontal="center" vertical="center" textRotation="90" wrapText="1"/>
    </xf>
    <xf numFmtId="0" fontId="12" fillId="0" borderId="27" xfId="0" applyFont="1" applyBorder="1" applyAlignment="1" applyProtection="1">
      <alignment horizontal="center" vertical="center" textRotation="90" wrapText="1"/>
      <protection locked="0"/>
    </xf>
    <xf numFmtId="0" fontId="12" fillId="0" borderId="22" xfId="0" applyFont="1" applyBorder="1" applyAlignment="1" applyProtection="1">
      <alignment horizontal="center" vertical="center" textRotation="90" wrapText="1"/>
      <protection locked="0"/>
    </xf>
    <xf numFmtId="0" fontId="12" fillId="0" borderId="24" xfId="0" applyFont="1" applyBorder="1" applyAlignment="1" applyProtection="1">
      <alignment horizontal="center" vertical="center" textRotation="90" wrapText="1"/>
      <protection locked="0"/>
    </xf>
    <xf numFmtId="0" fontId="26" fillId="0" borderId="12" xfId="0" applyFont="1" applyBorder="1" applyAlignment="1">
      <alignment horizontal="center" vertical="center" textRotation="90" wrapText="1"/>
    </xf>
    <xf numFmtId="0" fontId="26" fillId="0" borderId="13" xfId="0" applyFont="1" applyBorder="1" applyAlignment="1">
      <alignment horizontal="center" vertical="center" textRotation="90" wrapText="1"/>
    </xf>
    <xf numFmtId="0" fontId="26" fillId="0" borderId="16" xfId="0" applyFont="1" applyBorder="1" applyAlignment="1">
      <alignment horizontal="center" vertical="center" textRotation="90" wrapText="1"/>
    </xf>
    <xf numFmtId="0" fontId="12" fillId="0" borderId="61" xfId="0" applyFont="1" applyBorder="1" applyAlignment="1">
      <alignment horizontal="center" vertical="center" textRotation="90" wrapText="1"/>
    </xf>
    <xf numFmtId="0" fontId="12" fillId="0" borderId="42" xfId="0" applyFont="1" applyBorder="1" applyAlignment="1">
      <alignment horizontal="center" vertical="center" textRotation="90" wrapText="1"/>
    </xf>
    <xf numFmtId="0" fontId="12" fillId="0" borderId="54" xfId="0" applyFont="1" applyBorder="1" applyAlignment="1">
      <alignment horizontal="center" vertical="center" textRotation="90" wrapText="1"/>
    </xf>
    <xf numFmtId="0" fontId="26" fillId="0" borderId="37" xfId="0" applyFont="1" applyBorder="1" applyAlignment="1">
      <alignment horizontal="center" vertical="center" textRotation="90"/>
    </xf>
    <xf numFmtId="0" fontId="26" fillId="0" borderId="39" xfId="0" applyFont="1" applyBorder="1" applyAlignment="1">
      <alignment horizontal="center" vertical="center" textRotation="90"/>
    </xf>
    <xf numFmtId="0" fontId="26" fillId="0" borderId="43" xfId="0" applyFont="1" applyBorder="1" applyAlignment="1">
      <alignment horizontal="center" vertical="center" textRotation="90"/>
    </xf>
    <xf numFmtId="0" fontId="12" fillId="0" borderId="52" xfId="0" applyFont="1" applyBorder="1" applyAlignment="1">
      <alignment horizontal="center" vertical="center" textRotation="90" wrapText="1"/>
    </xf>
    <xf numFmtId="0" fontId="26" fillId="0" borderId="10" xfId="0" applyFont="1" applyBorder="1" applyAlignment="1">
      <alignment horizontal="center" vertical="center" textRotation="90"/>
    </xf>
    <xf numFmtId="0" fontId="26" fillId="0" borderId="3" xfId="0" applyFont="1" applyBorder="1" applyAlignment="1">
      <alignment horizontal="center" vertical="center" textRotation="90"/>
    </xf>
    <xf numFmtId="0" fontId="12" fillId="0" borderId="53" xfId="0" applyFont="1" applyBorder="1" applyAlignment="1">
      <alignment horizontal="center" vertical="center" textRotation="90" wrapText="1"/>
    </xf>
    <xf numFmtId="0" fontId="26" fillId="0" borderId="11" xfId="0" applyFont="1" applyBorder="1" applyAlignment="1">
      <alignment horizontal="center" vertical="center" textRotation="90"/>
    </xf>
    <xf numFmtId="0" fontId="26" fillId="0" borderId="0" xfId="0" applyFont="1" applyAlignment="1">
      <alignment horizontal="center" vertical="center" textRotation="90"/>
    </xf>
    <xf numFmtId="0" fontId="26" fillId="0" borderId="15" xfId="0" applyFont="1" applyBorder="1" applyAlignment="1">
      <alignment horizontal="center" vertical="center" textRotation="90"/>
    </xf>
    <xf numFmtId="0" fontId="26" fillId="0" borderId="12" xfId="0" applyFont="1" applyBorder="1" applyAlignment="1">
      <alignment horizontal="center" vertical="center" textRotation="90"/>
    </xf>
    <xf numFmtId="0" fontId="26" fillId="0" borderId="13" xfId="0" applyFont="1" applyBorder="1" applyAlignment="1">
      <alignment horizontal="center" vertical="center" textRotation="90"/>
    </xf>
    <xf numFmtId="0" fontId="12" fillId="0" borderId="37" xfId="0" applyFont="1" applyBorder="1" applyAlignment="1">
      <alignment horizontal="center" vertical="center" textRotation="90" wrapText="1"/>
    </xf>
    <xf numFmtId="0" fontId="12" fillId="0" borderId="39" xfId="0" applyFont="1" applyBorder="1" applyAlignment="1">
      <alignment horizontal="center" vertical="center" textRotation="90" wrapText="1"/>
    </xf>
    <xf numFmtId="0" fontId="26" fillId="0" borderId="14" xfId="0" applyFont="1" applyBorder="1" applyAlignment="1">
      <alignment horizontal="center" vertical="center" textRotation="90"/>
    </xf>
    <xf numFmtId="0" fontId="12" fillId="0" borderId="43" xfId="0" applyFont="1" applyBorder="1" applyAlignment="1">
      <alignment horizontal="center" vertical="center" textRotation="90" wrapText="1"/>
    </xf>
    <xf numFmtId="0" fontId="26" fillId="0" borderId="16" xfId="0" applyFont="1" applyBorder="1" applyAlignment="1">
      <alignment horizontal="center" vertical="center" textRotation="90"/>
    </xf>
    <xf numFmtId="0" fontId="12" fillId="0" borderId="57" xfId="0" applyFont="1" applyBorder="1" applyAlignment="1">
      <alignment horizontal="center" vertical="center" textRotation="90"/>
    </xf>
    <xf numFmtId="0" fontId="12" fillId="0" borderId="40" xfId="0" applyFont="1" applyBorder="1" applyAlignment="1">
      <alignment horizontal="center" vertical="center" textRotation="90"/>
    </xf>
    <xf numFmtId="0" fontId="12" fillId="0" borderId="58" xfId="0" applyFont="1" applyBorder="1" applyAlignment="1">
      <alignment horizontal="center" vertical="center" textRotation="90"/>
    </xf>
    <xf numFmtId="0" fontId="26" fillId="5" borderId="9" xfId="0" applyFont="1" applyFill="1" applyBorder="1" applyAlignment="1">
      <alignment horizontal="center" vertical="center"/>
    </xf>
    <xf numFmtId="0" fontId="26" fillId="5" borderId="9" xfId="0" applyFont="1" applyFill="1" applyBorder="1" applyAlignment="1">
      <alignment horizontal="center" vertical="center" wrapText="1"/>
    </xf>
    <xf numFmtId="0" fontId="26" fillId="0" borderId="52" xfId="0" applyFont="1" applyBorder="1" applyAlignment="1">
      <alignment horizontal="center" vertical="center" textRotation="90" wrapText="1"/>
    </xf>
    <xf numFmtId="0" fontId="26" fillId="0" borderId="42" xfId="0" applyFont="1" applyBorder="1" applyAlignment="1">
      <alignment horizontal="center" vertical="center" textRotation="90" wrapText="1"/>
    </xf>
    <xf numFmtId="0" fontId="26" fillId="0" borderId="54" xfId="0" applyFont="1" applyBorder="1" applyAlignment="1">
      <alignment horizontal="center" vertical="center" textRotation="90" wrapText="1"/>
    </xf>
    <xf numFmtId="0" fontId="26" fillId="0" borderId="53" xfId="0" applyFont="1" applyBorder="1" applyAlignment="1">
      <alignment horizontal="center" vertical="center" textRotation="90" wrapText="1"/>
    </xf>
    <xf numFmtId="0" fontId="26" fillId="0" borderId="14" xfId="0" applyFont="1" applyBorder="1" applyAlignment="1">
      <alignment horizontal="center" vertical="center" textRotation="90" wrapText="1"/>
    </xf>
    <xf numFmtId="0" fontId="12" fillId="0" borderId="27" xfId="0" applyFont="1" applyBorder="1" applyAlignment="1">
      <alignment horizontal="center" vertical="center" textRotation="90" wrapText="1"/>
    </xf>
    <xf numFmtId="0" fontId="12" fillId="0" borderId="22" xfId="0" applyFont="1" applyBorder="1" applyAlignment="1">
      <alignment horizontal="center" vertical="center" textRotation="90" wrapText="1"/>
    </xf>
    <xf numFmtId="0" fontId="12" fillId="0" borderId="24" xfId="0" applyFont="1" applyBorder="1" applyAlignment="1">
      <alignment horizontal="center" vertical="center" textRotation="90" wrapText="1"/>
    </xf>
    <xf numFmtId="0" fontId="26" fillId="4" borderId="4" xfId="0" applyFont="1" applyFill="1" applyBorder="1" applyAlignment="1">
      <alignment horizontal="center" vertical="center" textRotation="90" wrapText="1"/>
    </xf>
    <xf numFmtId="0" fontId="26" fillId="4" borderId="47" xfId="0" applyFont="1" applyFill="1" applyBorder="1" applyAlignment="1">
      <alignment horizontal="center" vertical="center" textRotation="90" wrapText="1"/>
    </xf>
    <xf numFmtId="0" fontId="26" fillId="22" borderId="4" xfId="0" applyFont="1" applyFill="1" applyBorder="1" applyAlignment="1">
      <alignment horizontal="center" vertical="center" textRotation="90" wrapText="1"/>
    </xf>
    <xf numFmtId="0" fontId="26" fillId="22" borderId="47" xfId="0" applyFont="1" applyFill="1" applyBorder="1" applyAlignment="1">
      <alignment horizontal="center" vertical="center" textRotation="90" wrapText="1"/>
    </xf>
    <xf numFmtId="0" fontId="26" fillId="21" borderId="4" xfId="0" applyFont="1" applyFill="1" applyBorder="1" applyAlignment="1">
      <alignment horizontal="center" vertical="center" textRotation="90" wrapText="1"/>
    </xf>
    <xf numFmtId="0" fontId="26" fillId="21" borderId="47" xfId="0" applyFont="1" applyFill="1" applyBorder="1" applyAlignment="1">
      <alignment horizontal="center" vertical="center" textRotation="90" wrapText="1"/>
    </xf>
    <xf numFmtId="0" fontId="24" fillId="7" borderId="6" xfId="0" applyFont="1" applyFill="1" applyBorder="1" applyAlignment="1">
      <alignment horizontal="center" vertical="center" wrapText="1"/>
    </xf>
    <xf numFmtId="0" fontId="24" fillId="7" borderId="8" xfId="0" applyFont="1" applyFill="1" applyBorder="1" applyAlignment="1">
      <alignment horizontal="center" vertical="center" wrapText="1"/>
    </xf>
    <xf numFmtId="0" fontId="26" fillId="0" borderId="6" xfId="13" applyFont="1" applyBorder="1" applyAlignment="1">
      <alignment horizontal="left" vertical="center"/>
    </xf>
    <xf numFmtId="0" fontId="26" fillId="0" borderId="7" xfId="13" applyFont="1" applyBorder="1" applyAlignment="1">
      <alignment horizontal="left" vertical="center"/>
    </xf>
    <xf numFmtId="0" fontId="26" fillId="4" borderId="9" xfId="0" applyFont="1" applyFill="1" applyBorder="1" applyAlignment="1">
      <alignment horizontal="center" vertical="center" textRotation="90" wrapText="1"/>
    </xf>
    <xf numFmtId="0" fontId="26" fillId="24" borderId="9" xfId="0" applyFont="1" applyFill="1" applyBorder="1" applyAlignment="1">
      <alignment horizontal="center" vertical="center"/>
    </xf>
    <xf numFmtId="0" fontId="26" fillId="21" borderId="9" xfId="0" applyFont="1" applyFill="1" applyBorder="1" applyAlignment="1">
      <alignment horizontal="center" vertical="center" textRotation="90" wrapText="1"/>
    </xf>
    <xf numFmtId="0" fontId="26" fillId="23" borderId="9" xfId="0" applyFont="1" applyFill="1" applyBorder="1" applyAlignment="1">
      <alignment horizontal="center" vertical="center" wrapText="1"/>
    </xf>
    <xf numFmtId="0" fontId="26" fillId="4" borderId="6" xfId="0" applyFont="1" applyFill="1" applyBorder="1" applyAlignment="1">
      <alignment horizontal="center" vertical="center" textRotation="90" wrapText="1"/>
    </xf>
    <xf numFmtId="0" fontId="26" fillId="4" borderId="60" xfId="0" applyFont="1" applyFill="1" applyBorder="1" applyAlignment="1">
      <alignment horizontal="center" vertical="center" textRotation="90" wrapText="1"/>
    </xf>
    <xf numFmtId="0" fontId="28" fillId="7" borderId="7" xfId="0" applyFont="1" applyFill="1" applyBorder="1" applyAlignment="1">
      <alignment horizontal="center" vertical="center"/>
    </xf>
    <xf numFmtId="0" fontId="28" fillId="7" borderId="8" xfId="0" applyFont="1" applyFill="1" applyBorder="1" applyAlignment="1">
      <alignment horizontal="center" vertical="center"/>
    </xf>
    <xf numFmtId="0" fontId="26" fillId="0" borderId="6" xfId="13" applyFont="1" applyBorder="1" applyAlignment="1">
      <alignment horizontal="center" vertical="center"/>
    </xf>
    <xf numFmtId="0" fontId="26" fillId="0" borderId="7" xfId="13" applyFont="1" applyBorder="1" applyAlignment="1">
      <alignment horizontal="center" vertical="center"/>
    </xf>
    <xf numFmtId="0" fontId="26" fillId="0" borderId="8" xfId="13" applyFont="1" applyBorder="1" applyAlignment="1">
      <alignment horizontal="center" vertical="center"/>
    </xf>
    <xf numFmtId="0" fontId="26" fillId="4" borderId="4" xfId="0" applyFont="1" applyFill="1" applyBorder="1" applyAlignment="1">
      <alignment horizontal="center" vertical="center"/>
    </xf>
    <xf numFmtId="0" fontId="12" fillId="7" borderId="4" xfId="0" applyFont="1" applyFill="1" applyBorder="1" applyAlignment="1">
      <alignment horizontal="left" vertical="center" wrapText="1"/>
    </xf>
    <xf numFmtId="0" fontId="26" fillId="0" borderId="52" xfId="0" applyFont="1" applyBorder="1" applyAlignment="1">
      <alignment horizontal="center" vertical="center" textRotation="90"/>
    </xf>
    <xf numFmtId="0" fontId="26" fillId="0" borderId="42" xfId="0" applyFont="1" applyBorder="1" applyAlignment="1">
      <alignment horizontal="center" vertical="center" textRotation="90"/>
    </xf>
    <xf numFmtId="0" fontId="26" fillId="0" borderId="53" xfId="0" applyFont="1" applyBorder="1" applyAlignment="1">
      <alignment horizontal="center" vertical="center" textRotation="90"/>
    </xf>
    <xf numFmtId="0" fontId="26" fillId="0" borderId="38" xfId="0" applyFont="1" applyBorder="1" applyAlignment="1">
      <alignment horizontal="center" vertical="center" textRotation="90"/>
    </xf>
    <xf numFmtId="0" fontId="26" fillId="0" borderId="40" xfId="0" applyFont="1" applyBorder="1" applyAlignment="1">
      <alignment horizontal="center" vertical="center" textRotation="90"/>
    </xf>
    <xf numFmtId="0" fontId="26" fillId="0" borderId="63" xfId="0" applyFont="1" applyBorder="1" applyAlignment="1">
      <alignment horizontal="center" vertical="center" textRotation="90"/>
    </xf>
    <xf numFmtId="0" fontId="26" fillId="0" borderId="37" xfId="0" applyFont="1" applyBorder="1" applyAlignment="1">
      <alignment horizontal="center" vertical="center" textRotation="90" wrapText="1"/>
    </xf>
    <xf numFmtId="0" fontId="26" fillId="0" borderId="39" xfId="0" applyFont="1" applyBorder="1" applyAlignment="1">
      <alignment horizontal="center" vertical="center" textRotation="90" wrapText="1"/>
    </xf>
    <xf numFmtId="0" fontId="26" fillId="0" borderId="43" xfId="0" applyFont="1" applyBorder="1" applyAlignment="1">
      <alignment horizontal="center" vertical="center" textRotation="90" wrapText="1"/>
    </xf>
    <xf numFmtId="0" fontId="12" fillId="0" borderId="10" xfId="0" applyFont="1" applyBorder="1" applyAlignment="1">
      <alignment horizontal="center" vertical="center" textRotation="90" wrapText="1"/>
    </xf>
    <xf numFmtId="0" fontId="12" fillId="0" borderId="3" xfId="0" applyFont="1" applyBorder="1" applyAlignment="1">
      <alignment horizontal="center" vertical="center" textRotation="90" wrapText="1"/>
    </xf>
    <xf numFmtId="0" fontId="26" fillId="6" borderId="4" xfId="0" applyFont="1" applyFill="1" applyBorder="1" applyAlignment="1">
      <alignment horizontal="center" vertical="center"/>
    </xf>
    <xf numFmtId="0" fontId="26" fillId="6" borderId="6" xfId="0" applyFont="1" applyFill="1" applyBorder="1" applyAlignment="1">
      <alignment horizontal="center" vertical="center"/>
    </xf>
    <xf numFmtId="0" fontId="12" fillId="7" borderId="37" xfId="0" applyFont="1" applyFill="1" applyBorder="1" applyAlignment="1">
      <alignment horizontal="center" vertical="center" textRotation="90" wrapText="1"/>
    </xf>
    <xf numFmtId="0" fontId="12" fillId="7" borderId="39" xfId="0" applyFont="1" applyFill="1" applyBorder="1" applyAlignment="1">
      <alignment horizontal="center" vertical="center" textRotation="90" wrapText="1"/>
    </xf>
    <xf numFmtId="0" fontId="12" fillId="0" borderId="37" xfId="0" applyFont="1" applyBorder="1" applyAlignment="1">
      <alignment horizontal="center" vertical="center" textRotation="90"/>
    </xf>
    <xf numFmtId="0" fontId="12" fillId="0" borderId="39" xfId="0" applyFont="1" applyBorder="1" applyAlignment="1">
      <alignment horizontal="center" vertical="center" textRotation="90"/>
    </xf>
    <xf numFmtId="0" fontId="11" fillId="0" borderId="10" xfId="0" applyFont="1" applyBorder="1" applyAlignment="1">
      <alignment horizontal="center" vertical="center" textRotation="90"/>
    </xf>
    <xf numFmtId="0" fontId="11" fillId="0" borderId="3" xfId="0" applyFont="1" applyBorder="1" applyAlignment="1">
      <alignment horizontal="center" vertical="center" textRotation="90"/>
    </xf>
    <xf numFmtId="0" fontId="11" fillId="0" borderId="14" xfId="0" applyFont="1" applyBorder="1" applyAlignment="1">
      <alignment horizontal="center" vertical="center" textRotation="90"/>
    </xf>
    <xf numFmtId="0" fontId="12" fillId="0" borderId="52" xfId="0" applyFont="1" applyBorder="1" applyAlignment="1">
      <alignment horizontal="center" vertical="center" textRotation="90"/>
    </xf>
    <xf numFmtId="0" fontId="12" fillId="0" borderId="42" xfId="0" applyFont="1" applyBorder="1" applyAlignment="1">
      <alignment horizontal="center" vertical="center" textRotation="90"/>
    </xf>
    <xf numFmtId="0" fontId="12" fillId="0" borderId="53" xfId="0" applyFont="1" applyBorder="1" applyAlignment="1">
      <alignment horizontal="center" vertical="center" textRotation="90"/>
    </xf>
    <xf numFmtId="0" fontId="12" fillId="0" borderId="43" xfId="0" applyFont="1" applyBorder="1" applyAlignment="1">
      <alignment horizontal="center" vertical="center" textRotation="90"/>
    </xf>
    <xf numFmtId="0" fontId="26" fillId="25" borderId="62" xfId="0" applyFont="1" applyFill="1" applyBorder="1" applyAlignment="1">
      <alignment horizontal="center" vertical="center" textRotation="90" wrapText="1"/>
    </xf>
    <xf numFmtId="0" fontId="26" fillId="25" borderId="0" xfId="0" applyFont="1" applyFill="1" applyAlignment="1">
      <alignment horizontal="center" vertical="center" textRotation="90" wrapText="1"/>
    </xf>
    <xf numFmtId="0" fontId="12" fillId="25" borderId="52" xfId="0" applyFont="1" applyFill="1" applyBorder="1" applyAlignment="1">
      <alignment horizontal="center" vertical="center" textRotation="90" wrapText="1"/>
    </xf>
    <xf numFmtId="0" fontId="12" fillId="25" borderId="42" xfId="0" applyFont="1" applyFill="1" applyBorder="1" applyAlignment="1">
      <alignment horizontal="center" vertical="center" textRotation="90"/>
    </xf>
    <xf numFmtId="0" fontId="12" fillId="25" borderId="54" xfId="0" applyFont="1" applyFill="1" applyBorder="1" applyAlignment="1">
      <alignment horizontal="center" vertical="center" textRotation="90"/>
    </xf>
    <xf numFmtId="0" fontId="26" fillId="25" borderId="10" xfId="0" applyFont="1" applyFill="1" applyBorder="1" applyAlignment="1">
      <alignment horizontal="center" vertical="center" textRotation="90" wrapText="1"/>
    </xf>
    <xf numFmtId="0" fontId="26" fillId="25" borderId="3" xfId="0" applyFont="1" applyFill="1" applyBorder="1" applyAlignment="1">
      <alignment horizontal="center" vertical="center" textRotation="90" wrapText="1"/>
    </xf>
    <xf numFmtId="0" fontId="26" fillId="25" borderId="14" xfId="0" applyFont="1" applyFill="1" applyBorder="1" applyAlignment="1">
      <alignment horizontal="center" vertical="center" textRotation="90" wrapText="1"/>
    </xf>
    <xf numFmtId="0" fontId="26" fillId="25" borderId="37" xfId="0" applyFont="1" applyFill="1" applyBorder="1" applyAlignment="1">
      <alignment horizontal="center" vertical="center" textRotation="90" wrapText="1"/>
    </xf>
    <xf numFmtId="0" fontId="26" fillId="25" borderId="39" xfId="0" applyFont="1" applyFill="1" applyBorder="1" applyAlignment="1">
      <alignment horizontal="center" vertical="center" textRotation="90" wrapText="1"/>
    </xf>
    <xf numFmtId="0" fontId="26" fillId="25" borderId="43" xfId="0" applyFont="1" applyFill="1" applyBorder="1" applyAlignment="1">
      <alignment horizontal="center" vertical="center" textRotation="90" wrapText="1"/>
    </xf>
    <xf numFmtId="0" fontId="12" fillId="25" borderId="42" xfId="0" applyFont="1" applyFill="1" applyBorder="1" applyAlignment="1">
      <alignment horizontal="center" vertical="center" textRotation="90" wrapText="1"/>
    </xf>
    <xf numFmtId="0" fontId="12" fillId="25" borderId="53" xfId="0" applyFont="1" applyFill="1" applyBorder="1" applyAlignment="1">
      <alignment horizontal="center" vertical="center" textRotation="90" wrapText="1"/>
    </xf>
    <xf numFmtId="0" fontId="26" fillId="0" borderId="0" xfId="0" applyFont="1" applyAlignment="1">
      <alignment horizontal="center" vertical="center" textRotation="90" wrapText="1"/>
    </xf>
    <xf numFmtId="0" fontId="26" fillId="0" borderId="15" xfId="0" applyFont="1" applyBorder="1" applyAlignment="1">
      <alignment horizontal="center" vertical="center" textRotation="90" wrapText="1"/>
    </xf>
    <xf numFmtId="0" fontId="12" fillId="25" borderId="37" xfId="0" applyFont="1" applyFill="1" applyBorder="1" applyAlignment="1">
      <alignment horizontal="center" vertical="center" textRotation="90" wrapText="1"/>
    </xf>
    <xf numFmtId="0" fontId="12" fillId="25" borderId="39" xfId="0" applyFont="1" applyFill="1" applyBorder="1" applyAlignment="1">
      <alignment horizontal="center" vertical="center" textRotation="90" wrapText="1"/>
    </xf>
    <xf numFmtId="0" fontId="12" fillId="25" borderId="43" xfId="0" applyFont="1" applyFill="1" applyBorder="1" applyAlignment="1">
      <alignment horizontal="center" vertical="center" textRotation="90" wrapText="1"/>
    </xf>
    <xf numFmtId="0" fontId="12" fillId="0" borderId="12" xfId="0" applyFont="1" applyBorder="1" applyAlignment="1">
      <alignment horizontal="center" vertical="center" textRotation="90"/>
    </xf>
    <xf numFmtId="0" fontId="12" fillId="0" borderId="13" xfId="0" applyFont="1" applyBorder="1" applyAlignment="1">
      <alignment horizontal="center" vertical="center" textRotation="90"/>
    </xf>
    <xf numFmtId="0" fontId="12" fillId="0" borderId="16" xfId="0" applyFont="1" applyBorder="1" applyAlignment="1">
      <alignment horizontal="center" vertical="center" textRotation="90"/>
    </xf>
    <xf numFmtId="0" fontId="26" fillId="7" borderId="7" xfId="0" applyFont="1" applyFill="1" applyBorder="1" applyAlignment="1">
      <alignment horizontal="center" vertical="center"/>
    </xf>
    <xf numFmtId="0" fontId="26" fillId="7" borderId="8" xfId="0" applyFont="1" applyFill="1" applyBorder="1" applyAlignment="1">
      <alignment horizontal="center" vertical="center"/>
    </xf>
    <xf numFmtId="0" fontId="26" fillId="6" borderId="9" xfId="0" applyFont="1" applyFill="1" applyBorder="1" applyAlignment="1">
      <alignment horizontal="center" vertical="center" wrapText="1"/>
    </xf>
    <xf numFmtId="0" fontId="21" fillId="4" borderId="4" xfId="0" applyFont="1" applyFill="1" applyBorder="1" applyAlignment="1">
      <alignment horizontal="center" vertical="center" textRotation="90" wrapText="1"/>
    </xf>
    <xf numFmtId="0" fontId="21" fillId="4" borderId="6" xfId="0" applyFont="1" applyFill="1" applyBorder="1" applyAlignment="1">
      <alignment horizontal="center" vertical="center" textRotation="90" wrapText="1"/>
    </xf>
    <xf numFmtId="0" fontId="21" fillId="4" borderId="4" xfId="0" applyFont="1" applyFill="1" applyBorder="1" applyAlignment="1">
      <alignment horizontal="center" vertical="center"/>
    </xf>
    <xf numFmtId="0" fontId="21" fillId="5" borderId="9" xfId="0" applyFont="1" applyFill="1" applyBorder="1" applyAlignment="1">
      <alignment horizontal="center" vertical="center"/>
    </xf>
    <xf numFmtId="0" fontId="21" fillId="5" borderId="9" xfId="0" applyFont="1" applyFill="1" applyBorder="1" applyAlignment="1">
      <alignment horizontal="center" vertical="center" wrapText="1"/>
    </xf>
    <xf numFmtId="0" fontId="21" fillId="6" borderId="4" xfId="0" applyFont="1" applyFill="1" applyBorder="1" applyAlignment="1">
      <alignment horizontal="center" vertical="center"/>
    </xf>
    <xf numFmtId="0" fontId="21" fillId="6" borderId="6" xfId="0" applyFont="1" applyFill="1" applyBorder="1" applyAlignment="1">
      <alignment horizontal="center" vertical="center"/>
    </xf>
    <xf numFmtId="0" fontId="23" fillId="0" borderId="37" xfId="0" applyFont="1" applyBorder="1" applyAlignment="1">
      <alignment horizontal="center" vertical="center" textRotation="90"/>
    </xf>
    <xf numFmtId="0" fontId="23" fillId="0" borderId="39" xfId="0" applyFont="1" applyBorder="1" applyAlignment="1">
      <alignment horizontal="center" vertical="center" textRotation="90"/>
    </xf>
    <xf numFmtId="0" fontId="23" fillId="0" borderId="43" xfId="0" applyFont="1" applyBorder="1" applyAlignment="1">
      <alignment horizontal="center" vertical="center" textRotation="90"/>
    </xf>
    <xf numFmtId="0" fontId="11" fillId="0" borderId="6" xfId="13" applyFont="1" applyBorder="1" applyAlignment="1">
      <alignment horizontal="left" vertical="center"/>
    </xf>
    <xf numFmtId="0" fontId="11" fillId="0" borderId="7" xfId="13" applyFont="1" applyBorder="1" applyAlignment="1">
      <alignment horizontal="left" vertical="center"/>
    </xf>
    <xf numFmtId="0" fontId="14" fillId="7" borderId="6" xfId="0" applyFont="1" applyFill="1" applyBorder="1" applyAlignment="1">
      <alignment horizontal="center" vertical="center" wrapText="1"/>
    </xf>
    <xf numFmtId="0" fontId="14" fillId="7" borderId="8" xfId="0" applyFont="1" applyFill="1" applyBorder="1" applyAlignment="1">
      <alignment horizontal="center" vertical="center" wrapText="1"/>
    </xf>
    <xf numFmtId="0" fontId="20" fillId="7" borderId="7" xfId="0" applyFont="1" applyFill="1" applyBorder="1" applyAlignment="1">
      <alignment horizontal="center" vertical="center"/>
    </xf>
    <xf numFmtId="0" fontId="20" fillId="7" borderId="8" xfId="0" applyFont="1" applyFill="1" applyBorder="1" applyAlignment="1">
      <alignment horizontal="center" vertical="center"/>
    </xf>
    <xf numFmtId="0" fontId="13" fillId="7" borderId="4" xfId="0" applyFont="1" applyFill="1" applyBorder="1" applyAlignment="1">
      <alignment horizontal="left" vertical="center" wrapText="1"/>
    </xf>
    <xf numFmtId="0" fontId="11" fillId="0" borderId="6" xfId="13" applyFont="1" applyBorder="1" applyAlignment="1">
      <alignment horizontal="center" vertical="center"/>
    </xf>
    <xf numFmtId="0" fontId="11" fillId="0" borderId="7" xfId="13" applyFont="1" applyBorder="1" applyAlignment="1">
      <alignment horizontal="center" vertical="center"/>
    </xf>
    <xf numFmtId="0" fontId="11" fillId="0" borderId="8" xfId="13" applyFont="1" applyBorder="1" applyAlignment="1">
      <alignment horizontal="center" vertical="center"/>
    </xf>
    <xf numFmtId="0" fontId="21" fillId="4" borderId="47" xfId="0" applyFont="1" applyFill="1" applyBorder="1" applyAlignment="1">
      <alignment horizontal="center" vertical="center" textRotation="90" wrapText="1"/>
    </xf>
    <xf numFmtId="0" fontId="21" fillId="4" borderId="9" xfId="0" applyFont="1" applyFill="1" applyBorder="1" applyAlignment="1">
      <alignment horizontal="center" vertical="center" textRotation="90" wrapText="1"/>
    </xf>
    <xf numFmtId="0" fontId="25" fillId="4" borderId="9" xfId="0" applyFont="1" applyFill="1" applyBorder="1" applyAlignment="1">
      <alignment horizontal="center" vertical="center" textRotation="90" wrapText="1"/>
    </xf>
    <xf numFmtId="0" fontId="25" fillId="4" borderId="4" xfId="0" applyFont="1" applyFill="1" applyBorder="1" applyAlignment="1">
      <alignment horizontal="center" vertical="center" textRotation="90" wrapText="1"/>
    </xf>
    <xf numFmtId="0" fontId="21" fillId="6" borderId="9" xfId="0" applyFont="1" applyFill="1" applyBorder="1" applyAlignment="1">
      <alignment horizontal="center" vertical="center" wrapText="1"/>
    </xf>
    <xf numFmtId="0" fontId="23" fillId="0" borderId="12" xfId="0" applyFont="1" applyBorder="1" applyAlignment="1">
      <alignment horizontal="center" vertical="center" textRotation="90" wrapText="1"/>
    </xf>
    <xf numFmtId="0" fontId="23" fillId="0" borderId="13" xfId="0" applyFont="1" applyBorder="1" applyAlignment="1">
      <alignment horizontal="center" vertical="center" textRotation="90" wrapText="1"/>
    </xf>
    <xf numFmtId="0" fontId="23" fillId="0" borderId="16" xfId="0" applyFont="1" applyBorder="1" applyAlignment="1">
      <alignment horizontal="center" vertical="center" textRotation="90" wrapText="1"/>
    </xf>
    <xf numFmtId="0" fontId="24" fillId="7" borderId="10" xfId="0" applyFont="1" applyFill="1" applyBorder="1" applyAlignment="1">
      <alignment horizontal="center" vertical="center" wrapText="1"/>
    </xf>
    <xf numFmtId="0" fontId="24" fillId="7" borderId="12" xfId="0" applyFont="1" applyFill="1" applyBorder="1" applyAlignment="1">
      <alignment horizontal="center" vertical="center" wrapText="1"/>
    </xf>
    <xf numFmtId="0" fontId="26" fillId="7" borderId="62" xfId="0" applyFont="1" applyFill="1" applyBorder="1" applyAlignment="1">
      <alignment horizontal="center" vertical="center"/>
    </xf>
    <xf numFmtId="0" fontId="26" fillId="7" borderId="51" xfId="0" applyFont="1" applyFill="1" applyBorder="1" applyAlignment="1">
      <alignment horizontal="center" vertical="center"/>
    </xf>
    <xf numFmtId="0" fontId="12" fillId="7" borderId="47" xfId="0" applyFont="1" applyFill="1" applyBorder="1" applyAlignment="1">
      <alignment horizontal="left" vertical="center" wrapText="1"/>
    </xf>
    <xf numFmtId="0" fontId="26" fillId="0" borderId="68" xfId="13" applyFont="1" applyBorder="1" applyAlignment="1">
      <alignment horizontal="left" vertical="center"/>
    </xf>
    <xf numFmtId="0" fontId="26" fillId="0" borderId="69" xfId="13" applyFont="1" applyBorder="1" applyAlignment="1">
      <alignment horizontal="left" vertical="center"/>
    </xf>
    <xf numFmtId="0" fontId="26" fillId="0" borderId="38" xfId="13" applyFont="1" applyBorder="1" applyAlignment="1">
      <alignment horizontal="left" vertical="center"/>
    </xf>
    <xf numFmtId="0" fontId="26" fillId="0" borderId="70" xfId="13" applyFont="1" applyBorder="1" applyAlignment="1">
      <alignment horizontal="left" vertical="center"/>
    </xf>
    <xf numFmtId="0" fontId="26" fillId="0" borderId="40" xfId="13" applyFont="1" applyBorder="1" applyAlignment="1">
      <alignment horizontal="left" vertical="center"/>
    </xf>
    <xf numFmtId="0" fontId="26" fillId="0" borderId="71" xfId="13" applyFont="1" applyBorder="1" applyAlignment="1">
      <alignment horizontal="center" vertical="center"/>
    </xf>
    <xf numFmtId="0" fontId="26" fillId="0" borderId="72" xfId="13" applyFont="1" applyBorder="1" applyAlignment="1">
      <alignment horizontal="center" vertical="center"/>
    </xf>
    <xf numFmtId="0" fontId="26" fillId="0" borderId="63" xfId="13" applyFont="1" applyBorder="1" applyAlignment="1">
      <alignment horizontal="center" vertical="center"/>
    </xf>
    <xf numFmtId="0" fontId="26" fillId="4" borderId="27" xfId="0" applyFont="1" applyFill="1" applyBorder="1" applyAlignment="1">
      <alignment horizontal="center" vertical="center" textRotation="90" wrapText="1"/>
    </xf>
    <xf numFmtId="0" fontId="26" fillId="4" borderId="22" xfId="0" applyFont="1" applyFill="1" applyBorder="1" applyAlignment="1">
      <alignment horizontal="center" vertical="center" textRotation="90" wrapText="1"/>
    </xf>
    <xf numFmtId="0" fontId="26" fillId="4" borderId="24" xfId="0" applyFont="1" applyFill="1" applyBorder="1" applyAlignment="1">
      <alignment horizontal="center" vertical="center" textRotation="90" wrapText="1"/>
    </xf>
    <xf numFmtId="0" fontId="26" fillId="4" borderId="29" xfId="0" applyFont="1" applyFill="1" applyBorder="1" applyAlignment="1">
      <alignment horizontal="center" vertical="center" textRotation="90" wrapText="1"/>
    </xf>
    <xf numFmtId="0" fontId="26" fillId="4" borderId="25" xfId="0" applyFont="1" applyFill="1" applyBorder="1" applyAlignment="1">
      <alignment horizontal="center" vertical="center" textRotation="90" wrapText="1"/>
    </xf>
    <xf numFmtId="0" fontId="26" fillId="5" borderId="29" xfId="0" applyFont="1" applyFill="1" applyBorder="1" applyAlignment="1">
      <alignment horizontal="center" vertical="center"/>
    </xf>
    <xf numFmtId="0" fontId="26" fillId="6" borderId="29" xfId="0" applyFont="1" applyFill="1" applyBorder="1" applyAlignment="1">
      <alignment horizontal="center" vertical="center"/>
    </xf>
    <xf numFmtId="0" fontId="26" fillId="6" borderId="30" xfId="0" applyFont="1" applyFill="1" applyBorder="1" applyAlignment="1">
      <alignment horizontal="center" vertical="center"/>
    </xf>
    <xf numFmtId="0" fontId="26" fillId="4" borderId="23" xfId="0" applyFont="1" applyFill="1" applyBorder="1" applyAlignment="1">
      <alignment horizontal="center" vertical="center" textRotation="90" wrapText="1"/>
    </xf>
    <xf numFmtId="0" fontId="26" fillId="4" borderId="56" xfId="0" applyFont="1" applyFill="1" applyBorder="1" applyAlignment="1">
      <alignment horizontal="center" vertical="center" textRotation="90" wrapText="1"/>
    </xf>
    <xf numFmtId="0" fontId="26" fillId="6" borderId="29" xfId="0" applyFont="1" applyFill="1" applyBorder="1" applyAlignment="1">
      <alignment horizontal="center" vertical="center" wrapText="1"/>
    </xf>
    <xf numFmtId="0" fontId="26" fillId="5" borderId="29" xfId="0" applyFont="1" applyFill="1" applyBorder="1" applyAlignment="1">
      <alignment horizontal="center" vertical="center" wrapText="1"/>
    </xf>
    <xf numFmtId="0" fontId="4" fillId="0" borderId="52" xfId="0" applyFont="1" applyBorder="1" applyAlignment="1">
      <alignment horizontal="center" vertical="center" textRotation="90" wrapText="1"/>
    </xf>
    <xf numFmtId="0" fontId="4" fillId="0" borderId="42" xfId="0" applyFont="1" applyBorder="1" applyAlignment="1">
      <alignment horizontal="center" vertical="center" textRotation="90" wrapText="1"/>
    </xf>
    <xf numFmtId="0" fontId="4" fillId="0" borderId="54" xfId="0" applyFont="1" applyBorder="1" applyAlignment="1">
      <alignment horizontal="center" vertical="center" textRotation="90" wrapText="1"/>
    </xf>
    <xf numFmtId="0" fontId="23" fillId="0" borderId="10" xfId="0" applyFont="1" applyBorder="1" applyAlignment="1">
      <alignment horizontal="center" vertical="center" textRotation="90"/>
    </xf>
    <xf numFmtId="0" fontId="23" fillId="0" borderId="3" xfId="0" applyFont="1" applyBorder="1" applyAlignment="1">
      <alignment horizontal="center" vertical="center" textRotation="90"/>
    </xf>
    <xf numFmtId="0" fontId="23" fillId="0" borderId="10" xfId="0" applyFont="1" applyBorder="1" applyAlignment="1">
      <alignment horizontal="center" vertical="center" textRotation="90" wrapText="1"/>
    </xf>
    <xf numFmtId="0" fontId="23" fillId="0" borderId="3" xfId="0" applyFont="1" applyBorder="1" applyAlignment="1">
      <alignment horizontal="center" vertical="center" textRotation="90" wrapText="1"/>
    </xf>
    <xf numFmtId="0" fontId="23" fillId="0" borderId="14" xfId="0" applyFont="1" applyBorder="1" applyAlignment="1">
      <alignment horizontal="center" vertical="center" textRotation="90" wrapText="1"/>
    </xf>
    <xf numFmtId="0" fontId="4" fillId="0" borderId="53" xfId="0" applyFont="1" applyBorder="1" applyAlignment="1">
      <alignment horizontal="center" vertical="center" textRotation="90" wrapText="1"/>
    </xf>
    <xf numFmtId="0" fontId="27" fillId="7" borderId="7" xfId="0" applyFont="1" applyFill="1" applyBorder="1" applyAlignment="1">
      <alignment horizontal="center" vertical="center"/>
    </xf>
    <xf numFmtId="0" fontId="27" fillId="7" borderId="8" xfId="0" applyFont="1" applyFill="1" applyBorder="1" applyAlignment="1">
      <alignment horizontal="center" vertical="center"/>
    </xf>
    <xf numFmtId="0" fontId="26" fillId="0" borderId="66" xfId="13" applyFont="1" applyBorder="1" applyAlignment="1">
      <alignment horizontal="left" vertical="center"/>
    </xf>
    <xf numFmtId="0" fontId="26" fillId="0" borderId="67" xfId="13" applyFont="1" applyBorder="1" applyAlignment="1">
      <alignment horizontal="left" vertical="center"/>
    </xf>
    <xf numFmtId="0" fontId="12" fillId="0" borderId="11" xfId="0" applyFont="1" applyBorder="1" applyAlignment="1">
      <alignment horizontal="center" vertical="center" textRotation="90" wrapText="1"/>
    </xf>
    <xf numFmtId="0" fontId="12" fillId="0" borderId="0" xfId="0" applyFont="1" applyAlignment="1">
      <alignment horizontal="center" vertical="center" textRotation="90" wrapText="1"/>
    </xf>
    <xf numFmtId="0" fontId="12" fillId="0" borderId="15" xfId="0" applyFont="1" applyBorder="1" applyAlignment="1">
      <alignment horizontal="center" vertical="center" textRotation="90" wrapText="1"/>
    </xf>
    <xf numFmtId="0" fontId="12" fillId="0" borderId="10" xfId="0" applyFont="1" applyBorder="1" applyAlignment="1">
      <alignment horizontal="center" vertical="center" textRotation="90"/>
    </xf>
    <xf numFmtId="0" fontId="12" fillId="0" borderId="3" xfId="0" applyFont="1" applyBorder="1" applyAlignment="1">
      <alignment horizontal="center" vertical="center" textRotation="90"/>
    </xf>
    <xf numFmtId="0" fontId="12" fillId="0" borderId="14" xfId="0" applyFont="1" applyBorder="1" applyAlignment="1">
      <alignment horizontal="center" vertical="center" textRotation="90"/>
    </xf>
    <xf numFmtId="0" fontId="24" fillId="7" borderId="34" xfId="0" applyFont="1" applyFill="1" applyBorder="1" applyAlignment="1">
      <alignment horizontal="center" vertical="center" wrapText="1"/>
    </xf>
    <xf numFmtId="0" fontId="24" fillId="7" borderId="35" xfId="0" applyFont="1" applyFill="1" applyBorder="1" applyAlignment="1">
      <alignment horizontal="center" vertical="center" wrapText="1"/>
    </xf>
    <xf numFmtId="0" fontId="24" fillId="7" borderId="36" xfId="0" applyFont="1" applyFill="1" applyBorder="1" applyAlignment="1">
      <alignment horizontal="center" vertical="center" wrapText="1"/>
    </xf>
    <xf numFmtId="0" fontId="12" fillId="0" borderId="64" xfId="0" applyFont="1" applyBorder="1" applyAlignment="1">
      <alignment horizontal="center" vertical="center" textRotation="90" wrapText="1"/>
    </xf>
    <xf numFmtId="0" fontId="12" fillId="0" borderId="65" xfId="0" applyFont="1" applyBorder="1" applyAlignment="1">
      <alignment horizontal="center" vertical="center" textRotation="90" wrapText="1"/>
    </xf>
    <xf numFmtId="0" fontId="12" fillId="0" borderId="12" xfId="0" applyFont="1" applyBorder="1" applyAlignment="1">
      <alignment horizontal="center" vertical="center" textRotation="90" wrapText="1"/>
    </xf>
    <xf numFmtId="0" fontId="12" fillId="0" borderId="13" xfId="0" applyFont="1" applyBorder="1" applyAlignment="1">
      <alignment horizontal="center" vertical="center" textRotation="90" wrapText="1"/>
    </xf>
    <xf numFmtId="0" fontId="12" fillId="0" borderId="16" xfId="0" applyFont="1" applyBorder="1" applyAlignment="1">
      <alignment horizontal="center" vertical="center" textRotation="90" wrapText="1"/>
    </xf>
    <xf numFmtId="0" fontId="12" fillId="0" borderId="27" xfId="0" applyFont="1" applyBorder="1" applyAlignment="1">
      <alignment horizontal="center" vertical="center" textRotation="90"/>
    </xf>
    <xf numFmtId="0" fontId="12" fillId="0" borderId="22" xfId="0" applyFont="1" applyBorder="1" applyAlignment="1">
      <alignment horizontal="center" vertical="center" textRotation="90"/>
    </xf>
    <xf numFmtId="0" fontId="12" fillId="0" borderId="24" xfId="0" applyFont="1" applyBorder="1" applyAlignment="1">
      <alignment horizontal="center" vertical="center" textRotation="90"/>
    </xf>
    <xf numFmtId="0" fontId="12" fillId="0" borderId="61" xfId="0" applyFont="1" applyBorder="1" applyAlignment="1">
      <alignment horizontal="center" vertical="center" textRotation="90"/>
    </xf>
    <xf numFmtId="0" fontId="26" fillId="0" borderId="60" xfId="13" applyFont="1" applyBorder="1" applyAlignment="1">
      <alignment horizontal="center" vertical="center"/>
    </xf>
    <xf numFmtId="0" fontId="26" fillId="0" borderId="62" xfId="13" applyFont="1" applyBorder="1" applyAlignment="1">
      <alignment horizontal="center" vertical="center"/>
    </xf>
    <xf numFmtId="0" fontId="26" fillId="0" borderId="51" xfId="13" applyFont="1" applyBorder="1" applyAlignment="1">
      <alignment horizontal="center" vertical="center"/>
    </xf>
    <xf numFmtId="0" fontId="9" fillId="8" borderId="10" xfId="21" applyFont="1" applyFill="1" applyBorder="1" applyAlignment="1">
      <alignment horizontal="center" vertical="center"/>
    </xf>
    <xf numFmtId="0" fontId="9" fillId="8" borderId="11" xfId="21" applyFont="1" applyFill="1" applyBorder="1" applyAlignment="1">
      <alignment horizontal="center" vertical="center"/>
    </xf>
    <xf numFmtId="0" fontId="9" fillId="8" borderId="12" xfId="21" applyFont="1" applyFill="1" applyBorder="1" applyAlignment="1">
      <alignment horizontal="center" vertical="center"/>
    </xf>
    <xf numFmtId="0" fontId="9" fillId="8" borderId="3" xfId="21" applyFont="1" applyFill="1" applyBorder="1" applyAlignment="1">
      <alignment horizontal="center" vertical="center"/>
    </xf>
    <xf numFmtId="0" fontId="9" fillId="8" borderId="0" xfId="21" applyFont="1" applyFill="1" applyAlignment="1">
      <alignment horizontal="center" vertical="center"/>
    </xf>
    <xf numFmtId="0" fontId="9" fillId="8" borderId="13" xfId="21" applyFont="1" applyFill="1" applyBorder="1" applyAlignment="1">
      <alignment horizontal="center" vertical="center"/>
    </xf>
    <xf numFmtId="0" fontId="9" fillId="8" borderId="14" xfId="21" applyFont="1" applyFill="1" applyBorder="1" applyAlignment="1">
      <alignment horizontal="center" vertical="center"/>
    </xf>
    <xf numFmtId="0" fontId="9" fillId="8" borderId="15" xfId="21" applyFont="1" applyFill="1" applyBorder="1" applyAlignment="1">
      <alignment horizontal="center" vertical="center"/>
    </xf>
    <xf numFmtId="0" fontId="9" fillId="8" borderId="16" xfId="21" applyFont="1" applyFill="1" applyBorder="1" applyAlignment="1">
      <alignment horizontal="center" vertical="center"/>
    </xf>
    <xf numFmtId="0" fontId="17" fillId="8" borderId="0" xfId="21" applyFont="1" applyFill="1" applyAlignment="1">
      <alignment horizontal="center"/>
    </xf>
    <xf numFmtId="0" fontId="17" fillId="9" borderId="27" xfId="21" applyFont="1" applyFill="1" applyBorder="1" applyAlignment="1">
      <alignment horizontal="center" vertical="center" wrapText="1"/>
    </xf>
    <xf numFmtId="0" fontId="17" fillId="9" borderId="28" xfId="21" applyFont="1" applyFill="1" applyBorder="1" applyAlignment="1">
      <alignment horizontal="center" vertical="center" wrapText="1"/>
    </xf>
    <xf numFmtId="0" fontId="17" fillId="9" borderId="24" xfId="21" applyFont="1" applyFill="1" applyBorder="1" applyAlignment="1">
      <alignment horizontal="center" vertical="center" wrapText="1"/>
    </xf>
    <xf numFmtId="0" fontId="17" fillId="9" borderId="31" xfId="21" applyFont="1" applyFill="1" applyBorder="1" applyAlignment="1">
      <alignment horizontal="center" vertical="center" wrapText="1"/>
    </xf>
    <xf numFmtId="0" fontId="17" fillId="9" borderId="29" xfId="21" applyFont="1" applyFill="1" applyBorder="1" applyAlignment="1">
      <alignment horizontal="center" vertical="center" wrapText="1"/>
    </xf>
    <xf numFmtId="0" fontId="17" fillId="9" borderId="30" xfId="21" applyFont="1" applyFill="1" applyBorder="1" applyAlignment="1">
      <alignment horizontal="center" vertical="center" wrapText="1"/>
    </xf>
    <xf numFmtId="0" fontId="17" fillId="8" borderId="45" xfId="21" applyFont="1" applyFill="1" applyBorder="1" applyAlignment="1">
      <alignment horizontal="center" vertical="center"/>
    </xf>
    <xf numFmtId="0" fontId="17" fillId="8" borderId="36" xfId="21" applyFont="1" applyFill="1" applyBorder="1" applyAlignment="1">
      <alignment horizontal="center" vertical="center"/>
    </xf>
    <xf numFmtId="0" fontId="17" fillId="9" borderId="22" xfId="21" applyFont="1" applyFill="1" applyBorder="1" applyAlignment="1">
      <alignment horizontal="center" vertical="center" wrapText="1"/>
    </xf>
    <xf numFmtId="0" fontId="16" fillId="10" borderId="34" xfId="21" applyFont="1" applyFill="1" applyBorder="1" applyAlignment="1">
      <alignment horizontal="center" vertical="center"/>
    </xf>
    <xf numFmtId="0" fontId="16" fillId="10" borderId="35" xfId="21" applyFont="1" applyFill="1" applyBorder="1" applyAlignment="1">
      <alignment horizontal="center" vertical="center"/>
    </xf>
    <xf numFmtId="0" fontId="16" fillId="10" borderId="36" xfId="21" applyFont="1" applyFill="1" applyBorder="1" applyAlignment="1">
      <alignment horizontal="center" vertical="center"/>
    </xf>
    <xf numFmtId="0" fontId="17" fillId="8" borderId="27" xfId="21" applyFont="1" applyFill="1" applyBorder="1" applyAlignment="1">
      <alignment horizontal="center" vertical="center" wrapText="1"/>
    </xf>
    <xf numFmtId="0" fontId="17" fillId="8" borderId="28" xfId="21" applyFont="1" applyFill="1" applyBorder="1" applyAlignment="1">
      <alignment horizontal="center" vertical="center" wrapText="1"/>
    </xf>
    <xf numFmtId="0" fontId="17" fillId="8" borderId="24" xfId="21" applyFont="1" applyFill="1" applyBorder="1" applyAlignment="1">
      <alignment horizontal="center" vertical="center" wrapText="1"/>
    </xf>
    <xf numFmtId="0" fontId="17" fillId="8" borderId="31" xfId="21" applyFont="1" applyFill="1" applyBorder="1" applyAlignment="1">
      <alignment horizontal="center" vertical="center" wrapText="1"/>
    </xf>
    <xf numFmtId="0" fontId="17" fillId="8" borderId="29" xfId="21" applyFont="1" applyFill="1" applyBorder="1" applyAlignment="1">
      <alignment horizontal="center" vertical="center" wrapText="1"/>
    </xf>
    <xf numFmtId="0" fontId="17" fillId="8" borderId="30" xfId="21" applyFont="1" applyFill="1" applyBorder="1" applyAlignment="1">
      <alignment horizontal="center" vertical="center" wrapText="1"/>
    </xf>
    <xf numFmtId="0" fontId="17" fillId="8" borderId="37" xfId="21" applyFont="1" applyFill="1" applyBorder="1" applyAlignment="1">
      <alignment horizontal="center" vertical="center" wrapText="1"/>
    </xf>
    <xf numFmtId="0" fontId="17" fillId="8" borderId="39" xfId="21" applyFont="1" applyFill="1" applyBorder="1" applyAlignment="1">
      <alignment horizontal="center" vertical="center" wrapText="1"/>
    </xf>
    <xf numFmtId="0" fontId="17" fillId="8" borderId="43" xfId="21" applyFont="1" applyFill="1" applyBorder="1" applyAlignment="1">
      <alignment horizontal="center" vertical="center" wrapText="1"/>
    </xf>
    <xf numFmtId="0" fontId="16" fillId="0" borderId="34" xfId="21" applyFont="1" applyBorder="1" applyAlignment="1">
      <alignment horizontal="center" vertical="center"/>
    </xf>
    <xf numFmtId="0" fontId="16" fillId="0" borderId="35" xfId="21" applyFont="1" applyBorder="1" applyAlignment="1">
      <alignment horizontal="center" vertical="center"/>
    </xf>
    <xf numFmtId="0" fontId="16" fillId="0" borderId="36" xfId="21" applyFont="1" applyBorder="1" applyAlignment="1">
      <alignment horizontal="center" vertical="center"/>
    </xf>
    <xf numFmtId="0" fontId="18" fillId="16" borderId="46" xfId="21" applyFont="1" applyFill="1" applyBorder="1" applyAlignment="1">
      <alignment horizontal="center" vertical="center" textRotation="90" wrapText="1"/>
    </xf>
    <xf numFmtId="0" fontId="18" fillId="16" borderId="46" xfId="21" applyFont="1" applyFill="1" applyBorder="1" applyAlignment="1">
      <alignment horizontal="center" vertical="center" wrapText="1"/>
    </xf>
  </cellXfs>
  <cellStyles count="28">
    <cellStyle name="Buena" xfId="1"/>
    <cellStyle name="Euro" xfId="2"/>
    <cellStyle name="Millares [0] 2" xfId="3"/>
    <cellStyle name="Millares 2" xfId="4"/>
    <cellStyle name="Millares 3" xfId="5"/>
    <cellStyle name="Millares 4" xfId="6"/>
    <cellStyle name="Millares 5" xfId="7"/>
    <cellStyle name="Moneda 2" xfId="8"/>
    <cellStyle name="Neutral" xfId="9" builtinId="28" customBuiltin="1"/>
    <cellStyle name="Normal" xfId="0" builtinId="0"/>
    <cellStyle name="Normal 10" xfId="23"/>
    <cellStyle name="Normal 11" xfId="22"/>
    <cellStyle name="Normal 2" xfId="10"/>
    <cellStyle name="Normal 2 2" xfId="11"/>
    <cellStyle name="Normal 2 3" xfId="25"/>
    <cellStyle name="Normal 2 4" xfId="24"/>
    <cellStyle name="Normal 2_MAS FORMATOS" xfId="12"/>
    <cellStyle name="Normal 3" xfId="13"/>
    <cellStyle name="Normal 3 2" xfId="27"/>
    <cellStyle name="Normal 3 3" xfId="26"/>
    <cellStyle name="Normal 4" xfId="14"/>
    <cellStyle name="Normal 5" xfId="21"/>
    <cellStyle name="Normal 6" xfId="15"/>
    <cellStyle name="Normal 7" xfId="16"/>
    <cellStyle name="Normal 8" xfId="17"/>
    <cellStyle name="Normal 9" xfId="18"/>
    <cellStyle name="Título 1" xfId="19"/>
    <cellStyle name="Total" xfId="20" builtinId="25" customBuiltin="1"/>
  </cellStyles>
  <dxfs count="261">
    <dxf>
      <fill>
        <patternFill>
          <bgColor rgb="FFFF0000"/>
        </patternFill>
      </fill>
    </dxf>
    <dxf>
      <fill>
        <patternFill>
          <bgColor rgb="FFFFFF00"/>
        </patternFill>
      </fill>
    </dxf>
    <dxf>
      <fill>
        <patternFill>
          <bgColor rgb="FF00B050"/>
        </patternFill>
      </fill>
    </dxf>
    <dxf>
      <fill>
        <patternFill>
          <bgColor rgb="FF00B050"/>
        </patternFill>
      </fill>
    </dxf>
    <dxf>
      <fill>
        <patternFill>
          <bgColor rgb="FFFF0000"/>
        </patternFill>
      </fill>
    </dxf>
    <dxf>
      <fill>
        <patternFill>
          <bgColor rgb="FFFFFF00"/>
        </patternFill>
      </fill>
    </dxf>
    <dxf>
      <fill>
        <patternFill>
          <bgColor rgb="FF00B050"/>
        </patternFill>
      </fill>
    </dxf>
    <dxf>
      <fill>
        <patternFill>
          <bgColor rgb="FF00B050"/>
        </patternFill>
      </fill>
    </dxf>
    <dxf>
      <fill>
        <patternFill>
          <bgColor rgb="FFFF0000"/>
        </patternFill>
      </fill>
    </dxf>
    <dxf>
      <fill>
        <patternFill>
          <bgColor rgb="FFFFFF00"/>
        </patternFill>
      </fill>
    </dxf>
    <dxf>
      <fill>
        <patternFill>
          <bgColor rgb="FF00B050"/>
        </patternFill>
      </fill>
    </dxf>
    <dxf>
      <fill>
        <patternFill>
          <bgColor rgb="FF00B050"/>
        </patternFill>
      </fill>
    </dxf>
    <dxf>
      <fill>
        <patternFill>
          <bgColor rgb="FFFF0000"/>
        </patternFill>
      </fill>
    </dxf>
    <dxf>
      <fill>
        <patternFill>
          <bgColor rgb="FFFFFF00"/>
        </patternFill>
      </fill>
    </dxf>
    <dxf>
      <fill>
        <patternFill>
          <bgColor rgb="FF00B050"/>
        </patternFill>
      </fill>
    </dxf>
    <dxf>
      <fill>
        <patternFill>
          <bgColor rgb="FF00B050"/>
        </patternFill>
      </fill>
    </dxf>
    <dxf>
      <fill>
        <patternFill>
          <bgColor rgb="FFFF0000"/>
        </patternFill>
      </fill>
    </dxf>
    <dxf>
      <fill>
        <patternFill>
          <bgColor rgb="FFFFFF00"/>
        </patternFill>
      </fill>
    </dxf>
    <dxf>
      <fill>
        <patternFill>
          <bgColor rgb="FF00B050"/>
        </patternFill>
      </fill>
    </dxf>
    <dxf>
      <fill>
        <patternFill>
          <bgColor rgb="FF00B050"/>
        </patternFill>
      </fill>
    </dxf>
    <dxf>
      <fill>
        <patternFill>
          <bgColor rgb="FFFF0000"/>
        </patternFill>
      </fill>
    </dxf>
    <dxf>
      <fill>
        <patternFill>
          <bgColor rgb="FFFFFF00"/>
        </patternFill>
      </fill>
    </dxf>
    <dxf>
      <fill>
        <patternFill>
          <bgColor rgb="FF00B050"/>
        </patternFill>
      </fill>
    </dxf>
    <dxf>
      <fill>
        <patternFill>
          <bgColor rgb="FF00B050"/>
        </patternFill>
      </fill>
    </dxf>
    <dxf>
      <fill>
        <patternFill>
          <bgColor rgb="FFFF0000"/>
        </patternFill>
      </fill>
    </dxf>
    <dxf>
      <fill>
        <patternFill>
          <bgColor rgb="FFFFFF00"/>
        </patternFill>
      </fill>
    </dxf>
    <dxf>
      <fill>
        <patternFill>
          <bgColor rgb="FF00B050"/>
        </patternFill>
      </fill>
    </dxf>
    <dxf>
      <fill>
        <patternFill>
          <bgColor rgb="FF00B050"/>
        </patternFill>
      </fill>
    </dxf>
    <dxf>
      <font>
        <color auto="1"/>
      </font>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00B050"/>
        </patternFill>
      </fill>
    </dxf>
    <dxf>
      <fill>
        <patternFill>
          <bgColor rgb="FF00B05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F0000"/>
        </patternFill>
      </fill>
    </dxf>
    <dxf>
      <fill>
        <patternFill>
          <bgColor rgb="FFFFFF00"/>
        </patternFill>
      </fill>
    </dxf>
    <dxf>
      <fill>
        <patternFill>
          <bgColor rgb="FF00B050"/>
        </patternFill>
      </fill>
    </dxf>
    <dxf>
      <fill>
        <patternFill>
          <bgColor rgb="FF00B050"/>
        </patternFill>
      </fill>
    </dxf>
    <dxf>
      <font>
        <color auto="1"/>
      </font>
      <fill>
        <patternFill>
          <bgColor rgb="FFFF0000"/>
        </patternFill>
      </fill>
    </dxf>
    <dxf>
      <fill>
        <patternFill>
          <bgColor rgb="FFFFC000"/>
        </patternFill>
      </fill>
    </dxf>
    <dxf>
      <fill>
        <patternFill>
          <bgColor rgb="FFFFFF00"/>
        </patternFill>
      </fill>
    </dxf>
    <dxf>
      <fill>
        <patternFill>
          <bgColor rgb="FF92D050"/>
        </patternFill>
      </fill>
    </dxf>
    <dxf>
      <font>
        <color rgb="FF9C0006"/>
      </font>
      <fill>
        <patternFill>
          <bgColor rgb="FFFFC7CE"/>
        </patternFill>
      </fill>
    </dxf>
    <dxf>
      <fill>
        <patternFill>
          <bgColor rgb="FFFF0000"/>
        </patternFill>
      </fill>
    </dxf>
    <dxf>
      <fill>
        <patternFill>
          <bgColor rgb="FFFFFF00"/>
        </patternFill>
      </fill>
    </dxf>
    <dxf>
      <fill>
        <patternFill>
          <bgColor rgb="FF00B050"/>
        </patternFill>
      </fill>
    </dxf>
    <dxf>
      <fill>
        <patternFill>
          <bgColor rgb="FF00B050"/>
        </patternFill>
      </fill>
    </dxf>
    <dxf>
      <font>
        <color auto="1"/>
      </font>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00B050"/>
        </patternFill>
      </fill>
    </dxf>
    <dxf>
      <fill>
        <patternFill>
          <bgColor rgb="FF00B050"/>
        </patternFill>
      </fill>
    </dxf>
    <dxf>
      <font>
        <color auto="1"/>
      </font>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00B050"/>
        </patternFill>
      </fill>
    </dxf>
    <dxf>
      <fill>
        <patternFill>
          <bgColor rgb="FF00B050"/>
        </patternFill>
      </fill>
    </dxf>
    <dxf>
      <font>
        <color auto="1"/>
      </font>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00B050"/>
        </patternFill>
      </fill>
    </dxf>
    <dxf>
      <fill>
        <patternFill>
          <bgColor rgb="FF00B050"/>
        </patternFill>
      </fill>
    </dxf>
    <dxf>
      <font>
        <color auto="1"/>
      </font>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00B050"/>
        </patternFill>
      </fill>
    </dxf>
    <dxf>
      <fill>
        <patternFill>
          <bgColor rgb="FF00B050"/>
        </patternFill>
      </fill>
    </dxf>
    <dxf>
      <fill>
        <patternFill>
          <bgColor rgb="FFFF0000"/>
        </patternFill>
      </fill>
    </dxf>
    <dxf>
      <fill>
        <patternFill>
          <bgColor rgb="FFFFFF00"/>
        </patternFill>
      </fill>
    </dxf>
    <dxf>
      <fill>
        <patternFill>
          <bgColor rgb="FF00B050"/>
        </patternFill>
      </fill>
    </dxf>
    <dxf>
      <fill>
        <patternFill>
          <bgColor rgb="FF00B050"/>
        </patternFill>
      </fill>
    </dxf>
    <dxf>
      <font>
        <color auto="1"/>
      </font>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00B050"/>
        </patternFill>
      </fill>
    </dxf>
    <dxf>
      <fill>
        <patternFill>
          <bgColor rgb="FF00B050"/>
        </patternFill>
      </fill>
    </dxf>
    <dxf>
      <fill>
        <patternFill>
          <bgColor rgb="FFFF0000"/>
        </patternFill>
      </fill>
    </dxf>
    <dxf>
      <fill>
        <patternFill>
          <bgColor rgb="FFFFFF00"/>
        </patternFill>
      </fill>
    </dxf>
    <dxf>
      <fill>
        <patternFill>
          <bgColor rgb="FF00B050"/>
        </patternFill>
      </fill>
    </dxf>
    <dxf>
      <fill>
        <patternFill>
          <bgColor rgb="FF00B050"/>
        </patternFill>
      </fill>
    </dxf>
    <dxf>
      <font>
        <color auto="1"/>
      </font>
      <fill>
        <patternFill>
          <bgColor rgb="FFFF0000"/>
        </patternFill>
      </fill>
    </dxf>
    <dxf>
      <fill>
        <patternFill>
          <bgColor rgb="FFFFC000"/>
        </patternFill>
      </fill>
    </dxf>
    <dxf>
      <fill>
        <patternFill>
          <bgColor rgb="FFFFFF00"/>
        </patternFill>
      </fill>
    </dxf>
    <dxf>
      <fill>
        <patternFill>
          <bgColor rgb="FF92D05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F0000"/>
        </patternFill>
      </fill>
    </dxf>
    <dxf>
      <fill>
        <patternFill>
          <bgColor rgb="FFFFFF00"/>
        </patternFill>
      </fill>
    </dxf>
    <dxf>
      <fill>
        <patternFill>
          <bgColor rgb="FF00B050"/>
        </patternFill>
      </fill>
    </dxf>
    <dxf>
      <fill>
        <patternFill>
          <bgColor rgb="FF00B050"/>
        </patternFill>
      </fill>
    </dxf>
    <dxf>
      <font>
        <color auto="1"/>
      </font>
      <fill>
        <patternFill>
          <bgColor rgb="FFFF0000"/>
        </patternFill>
      </fill>
    </dxf>
    <dxf>
      <fill>
        <patternFill>
          <bgColor rgb="FFFFC000"/>
        </patternFill>
      </fill>
    </dxf>
    <dxf>
      <fill>
        <patternFill>
          <bgColor rgb="FFFFFF00"/>
        </patternFill>
      </fill>
    </dxf>
    <dxf>
      <fill>
        <patternFill>
          <bgColor rgb="FF92D050"/>
        </patternFill>
      </fill>
    </dxf>
    <dxf>
      <font>
        <color auto="1"/>
      </font>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00B050"/>
        </patternFill>
      </fill>
    </dxf>
    <dxf>
      <fill>
        <patternFill>
          <bgColor rgb="FF00B050"/>
        </patternFill>
      </fill>
    </dxf>
    <dxf>
      <font>
        <color auto="1"/>
      </font>
      <fill>
        <patternFill>
          <bgColor rgb="FFFF0000"/>
        </patternFill>
      </fill>
    </dxf>
    <dxf>
      <fill>
        <patternFill>
          <bgColor rgb="FFFFC000"/>
        </patternFill>
      </fill>
    </dxf>
    <dxf>
      <fill>
        <patternFill>
          <bgColor rgb="FFFFFF00"/>
        </patternFill>
      </fill>
    </dxf>
    <dxf>
      <fill>
        <patternFill>
          <bgColor rgb="FF92D050"/>
        </patternFill>
      </fill>
    </dxf>
    <dxf>
      <font>
        <color auto="1"/>
      </font>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00B050"/>
        </patternFill>
      </fill>
    </dxf>
    <dxf>
      <fill>
        <patternFill>
          <bgColor rgb="FF00B050"/>
        </patternFill>
      </fill>
    </dxf>
    <dxf>
      <fill>
        <patternFill>
          <bgColor rgb="FFFF0000"/>
        </patternFill>
      </fill>
    </dxf>
    <dxf>
      <fill>
        <patternFill>
          <bgColor rgb="FFFFFF00"/>
        </patternFill>
      </fill>
    </dxf>
    <dxf>
      <fill>
        <patternFill>
          <bgColor rgb="FF00B050"/>
        </patternFill>
      </fill>
    </dxf>
    <dxf>
      <fill>
        <patternFill>
          <bgColor rgb="FF00B050"/>
        </patternFill>
      </fill>
    </dxf>
    <dxf>
      <font>
        <color auto="1"/>
      </font>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00B050"/>
        </patternFill>
      </fill>
    </dxf>
    <dxf>
      <fill>
        <patternFill>
          <bgColor rgb="FF00B050"/>
        </patternFill>
      </fill>
    </dxf>
    <dxf>
      <font>
        <color auto="1"/>
      </font>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00B050"/>
        </patternFill>
      </fill>
    </dxf>
    <dxf>
      <fill>
        <patternFill>
          <bgColor rgb="FF00B050"/>
        </patternFill>
      </fill>
    </dxf>
    <dxf>
      <fill>
        <patternFill>
          <bgColor rgb="FFFF0000"/>
        </patternFill>
      </fill>
    </dxf>
    <dxf>
      <fill>
        <patternFill>
          <bgColor rgb="FFFFFF00"/>
        </patternFill>
      </fill>
    </dxf>
    <dxf>
      <fill>
        <patternFill>
          <bgColor rgb="FF00B050"/>
        </patternFill>
      </fill>
    </dxf>
    <dxf>
      <fill>
        <patternFill>
          <bgColor rgb="FF00B050"/>
        </patternFill>
      </fill>
    </dxf>
    <dxf>
      <font>
        <color auto="1"/>
      </font>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00B050"/>
        </patternFill>
      </fill>
    </dxf>
    <dxf>
      <fill>
        <patternFill>
          <bgColor rgb="FF00B050"/>
        </patternFill>
      </fill>
    </dxf>
    <dxf>
      <fill>
        <patternFill>
          <bgColor rgb="FFFF0000"/>
        </patternFill>
      </fill>
    </dxf>
    <dxf>
      <fill>
        <patternFill>
          <bgColor rgb="FFFFFF00"/>
        </patternFill>
      </fill>
    </dxf>
    <dxf>
      <fill>
        <patternFill>
          <bgColor rgb="FF00B050"/>
        </patternFill>
      </fill>
    </dxf>
    <dxf>
      <fill>
        <patternFill>
          <bgColor rgb="FF00B050"/>
        </patternFill>
      </fill>
    </dxf>
    <dxf>
      <font>
        <color auto="1"/>
      </font>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00B050"/>
        </patternFill>
      </fill>
    </dxf>
    <dxf>
      <fill>
        <patternFill>
          <bgColor rgb="FF00B050"/>
        </patternFill>
      </fill>
    </dxf>
    <dxf>
      <font>
        <color auto="1"/>
      </font>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00B050"/>
        </patternFill>
      </fill>
    </dxf>
    <dxf>
      <fill>
        <patternFill>
          <bgColor rgb="FF00B050"/>
        </patternFill>
      </fill>
    </dxf>
    <dxf>
      <font>
        <color auto="1"/>
      </font>
      <fill>
        <patternFill>
          <bgColor rgb="FFFF0000"/>
        </patternFill>
      </fill>
    </dxf>
    <dxf>
      <fill>
        <patternFill>
          <bgColor rgb="FFFFC000"/>
        </patternFill>
      </fill>
    </dxf>
    <dxf>
      <fill>
        <patternFill>
          <bgColor rgb="FFFFFF00"/>
        </patternFill>
      </fill>
    </dxf>
    <dxf>
      <fill>
        <patternFill>
          <bgColor rgb="FF92D050"/>
        </patternFill>
      </fill>
    </dxf>
    <dxf>
      <fill>
        <patternFill>
          <bgColor rgb="FF92D050"/>
        </patternFill>
      </fill>
    </dxf>
    <dxf>
      <font>
        <color auto="1"/>
      </font>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00B050"/>
        </patternFill>
      </fill>
    </dxf>
    <dxf>
      <fill>
        <patternFill>
          <bgColor rgb="FF00B050"/>
        </patternFill>
      </fill>
    </dxf>
    <dxf>
      <fill>
        <patternFill>
          <bgColor rgb="FFFF0000"/>
        </patternFill>
      </fill>
    </dxf>
    <dxf>
      <fill>
        <patternFill>
          <bgColor rgb="FFFFFF00"/>
        </patternFill>
      </fill>
    </dxf>
    <dxf>
      <fill>
        <patternFill>
          <bgColor rgb="FF00B050"/>
        </patternFill>
      </fill>
    </dxf>
    <dxf>
      <fill>
        <patternFill>
          <bgColor rgb="FF00B050"/>
        </patternFill>
      </fill>
    </dxf>
    <dxf>
      <font>
        <color auto="1"/>
      </font>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00B050"/>
        </patternFill>
      </fill>
    </dxf>
    <dxf>
      <fill>
        <patternFill>
          <bgColor rgb="FF00B050"/>
        </patternFill>
      </fill>
    </dxf>
    <dxf>
      <font>
        <color auto="1"/>
      </font>
      <fill>
        <patternFill>
          <bgColor rgb="FFFF0000"/>
        </patternFill>
      </fill>
    </dxf>
    <dxf>
      <fill>
        <patternFill>
          <bgColor rgb="FFFFC000"/>
        </patternFill>
      </fill>
    </dxf>
    <dxf>
      <fill>
        <patternFill>
          <bgColor rgb="FFFFFF00"/>
        </patternFill>
      </fill>
    </dxf>
    <dxf>
      <fill>
        <patternFill>
          <bgColor rgb="FFFF0000"/>
        </patternFill>
      </fill>
    </dxf>
    <dxf>
      <fill>
        <patternFill>
          <bgColor rgb="FFFFFF00"/>
        </patternFill>
      </fill>
    </dxf>
    <dxf>
      <fill>
        <patternFill>
          <bgColor rgb="FF00B050"/>
        </patternFill>
      </fill>
    </dxf>
    <dxf>
      <fill>
        <patternFill>
          <bgColor rgb="FF00B050"/>
        </patternFill>
      </fill>
    </dxf>
    <dxf>
      <font>
        <color auto="1"/>
      </font>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00B050"/>
        </patternFill>
      </fill>
    </dxf>
    <dxf>
      <fill>
        <patternFill>
          <bgColor rgb="FF00B05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FF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194409</xdr:colOff>
      <xdr:row>0</xdr:row>
      <xdr:rowOff>36879</xdr:rowOff>
    </xdr:from>
    <xdr:to>
      <xdr:col>6</xdr:col>
      <xdr:colOff>138620</xdr:colOff>
      <xdr:row>0</xdr:row>
      <xdr:rowOff>1483250</xdr:rowOff>
    </xdr:to>
    <xdr:pic>
      <xdr:nvPicPr>
        <xdr:cNvPr id="3" name="3 Imagen">
          <a:extLst>
            <a:ext uri="{FF2B5EF4-FFF2-40B4-BE49-F238E27FC236}">
              <a16:creationId xmlns:a16="http://schemas.microsoft.com/office/drawing/2014/main" id="{3DB26F2D-71E8-4AD4-8F8D-ECC936FAA4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4409" y="36879"/>
          <a:ext cx="4543076" cy="14463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108684</xdr:colOff>
      <xdr:row>0</xdr:row>
      <xdr:rowOff>255954</xdr:rowOff>
    </xdr:from>
    <xdr:to>
      <xdr:col>4</xdr:col>
      <xdr:colOff>605593</xdr:colOff>
      <xdr:row>0</xdr:row>
      <xdr:rowOff>942975</xdr:rowOff>
    </xdr:to>
    <xdr:pic>
      <xdr:nvPicPr>
        <xdr:cNvPr id="2" name="3 Imagen">
          <a:extLst>
            <a:ext uri="{FF2B5EF4-FFF2-40B4-BE49-F238E27FC236}">
              <a16:creationId xmlns:a16="http://schemas.microsoft.com/office/drawing/2014/main" id="{75BA0C2B-E2A8-46C4-90D1-8856B88F9B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23059" y="255954"/>
          <a:ext cx="1401784" cy="6870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371475</xdr:colOff>
      <xdr:row>0</xdr:row>
      <xdr:rowOff>114300</xdr:rowOff>
    </xdr:from>
    <xdr:to>
      <xdr:col>2</xdr:col>
      <xdr:colOff>180975</xdr:colOff>
      <xdr:row>0</xdr:row>
      <xdr:rowOff>767854</xdr:rowOff>
    </xdr:to>
    <xdr:pic>
      <xdr:nvPicPr>
        <xdr:cNvPr id="2" name="3 Imagen">
          <a:extLst>
            <a:ext uri="{FF2B5EF4-FFF2-40B4-BE49-F238E27FC236}">
              <a16:creationId xmlns:a16="http://schemas.microsoft.com/office/drawing/2014/main" id="{D9BDDA33-1565-401E-B19D-A00FAC4F71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1475" y="114300"/>
          <a:ext cx="1333500" cy="6535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161925</xdr:colOff>
      <xdr:row>0</xdr:row>
      <xdr:rowOff>0</xdr:rowOff>
    </xdr:from>
    <xdr:to>
      <xdr:col>1</xdr:col>
      <xdr:colOff>523875</xdr:colOff>
      <xdr:row>0</xdr:row>
      <xdr:rowOff>791699</xdr:rowOff>
    </xdr:to>
    <xdr:pic>
      <xdr:nvPicPr>
        <xdr:cNvPr id="2" name="3 Imagen">
          <a:extLst>
            <a:ext uri="{FF2B5EF4-FFF2-40B4-BE49-F238E27FC236}">
              <a16:creationId xmlns:a16="http://schemas.microsoft.com/office/drawing/2014/main" id="{FAD615FC-7B11-4574-9DB6-C38E72CF4C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1925" y="0"/>
          <a:ext cx="1123950" cy="7916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142875</xdr:colOff>
      <xdr:row>0</xdr:row>
      <xdr:rowOff>1</xdr:rowOff>
    </xdr:from>
    <xdr:to>
      <xdr:col>2</xdr:col>
      <xdr:colOff>219075</xdr:colOff>
      <xdr:row>0</xdr:row>
      <xdr:rowOff>830881</xdr:rowOff>
    </xdr:to>
    <xdr:pic>
      <xdr:nvPicPr>
        <xdr:cNvPr id="2" name="3 Imagen">
          <a:extLst>
            <a:ext uri="{FF2B5EF4-FFF2-40B4-BE49-F238E27FC236}">
              <a16:creationId xmlns:a16="http://schemas.microsoft.com/office/drawing/2014/main" id="{80285265-FB4A-4D17-905A-FA6E637E52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2875" y="1"/>
          <a:ext cx="1238250" cy="830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42009</xdr:colOff>
      <xdr:row>0</xdr:row>
      <xdr:rowOff>0</xdr:rowOff>
    </xdr:from>
    <xdr:to>
      <xdr:col>3</xdr:col>
      <xdr:colOff>405568</xdr:colOff>
      <xdr:row>0</xdr:row>
      <xdr:rowOff>687021</xdr:rowOff>
    </xdr:to>
    <xdr:pic>
      <xdr:nvPicPr>
        <xdr:cNvPr id="2" name="3 Imagen">
          <a:extLst>
            <a:ext uri="{FF2B5EF4-FFF2-40B4-BE49-F238E27FC236}">
              <a16:creationId xmlns:a16="http://schemas.microsoft.com/office/drawing/2014/main" id="{FD18A7E1-5DAA-48EB-AD88-BDCB9E8726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2009" y="0"/>
          <a:ext cx="1401784" cy="6870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XFD522"/>
  <sheetViews>
    <sheetView view="pageBreakPreview" zoomScale="70" zoomScaleNormal="70" zoomScaleSheetLayoutView="70" zoomScalePageLayoutView="70" workbookViewId="0">
      <pane ySplit="1" topLeftCell="A34" activePane="bottomLeft" state="frozen"/>
      <selection pane="bottomLeft" activeCell="AS37" sqref="AS37"/>
    </sheetView>
  </sheetViews>
  <sheetFormatPr baseColWidth="10" defaultColWidth="9.140625" defaultRowHeight="12.75"/>
  <cols>
    <col min="1" max="1" width="7.7109375" style="1" customWidth="1"/>
    <col min="2" max="2" width="18" style="1" customWidth="1"/>
    <col min="3" max="3" width="10.28515625" style="1" customWidth="1"/>
    <col min="4" max="4" width="9.28515625" style="1" customWidth="1"/>
    <col min="5" max="5" width="14.140625" style="86" customWidth="1"/>
    <col min="6" max="6" width="9.42578125" style="78" bestFit="1" customWidth="1"/>
    <col min="7" max="7" width="29.7109375" style="78" customWidth="1"/>
    <col min="8" max="8" width="31" style="1" customWidth="1"/>
    <col min="9" max="9" width="19.85546875" style="78" customWidth="1"/>
    <col min="10" max="10" width="28.140625" style="78" customWidth="1"/>
    <col min="11" max="11" width="37.85546875" style="1" customWidth="1"/>
    <col min="12" max="12" width="7.7109375" style="78" bestFit="1" customWidth="1"/>
    <col min="13" max="14" width="12.7109375" style="1" bestFit="1" customWidth="1"/>
    <col min="15" max="15" width="22.28515625" style="1" bestFit="1" customWidth="1"/>
    <col min="16" max="16" width="25.5703125" style="1" bestFit="1" customWidth="1"/>
    <col min="17" max="17" width="15.85546875" style="1" bestFit="1" customWidth="1"/>
    <col min="18" max="18" width="23.7109375" style="1" bestFit="1" customWidth="1"/>
    <col min="19" max="19" width="24.7109375" style="1" customWidth="1"/>
    <col min="20" max="20" width="7.7109375" style="1" customWidth="1"/>
    <col min="21" max="21" width="7.140625" style="1" customWidth="1"/>
    <col min="22" max="22" width="6.85546875" style="1" customWidth="1"/>
    <col min="23" max="23" width="6.7109375" style="1" customWidth="1"/>
    <col min="24" max="24" width="7.5703125" style="1" customWidth="1"/>
    <col min="25" max="25" width="34.85546875" style="1" customWidth="1"/>
    <col min="26" max="26" width="35.140625" style="1" customWidth="1"/>
    <col min="27" max="27" width="25.28515625" style="1" customWidth="1"/>
    <col min="28" max="28" width="38.5703125" style="1" customWidth="1"/>
    <col min="29" max="29" width="32.42578125" style="1" customWidth="1"/>
    <col min="30" max="30" width="79.140625" style="1" customWidth="1"/>
    <col min="31" max="31" width="20.42578125" style="1" bestFit="1" customWidth="1"/>
    <col min="32" max="276" width="11.42578125" style="1" customWidth="1"/>
    <col min="277" max="16384" width="9.140625" style="1"/>
  </cols>
  <sheetData>
    <row r="1" spans="1:32" s="78" customFormat="1" ht="124.5" customHeight="1">
      <c r="A1" s="358"/>
      <c r="B1" s="359"/>
      <c r="C1" s="264"/>
      <c r="D1" s="264"/>
      <c r="E1" s="87"/>
      <c r="F1" s="264"/>
      <c r="G1" s="368" t="s">
        <v>202</v>
      </c>
      <c r="H1" s="368"/>
      <c r="I1" s="368"/>
      <c r="J1" s="368"/>
      <c r="K1" s="368"/>
      <c r="L1" s="368"/>
      <c r="M1" s="368"/>
      <c r="N1" s="368"/>
      <c r="O1" s="368"/>
      <c r="P1" s="368"/>
      <c r="Q1" s="368"/>
      <c r="R1" s="368"/>
      <c r="S1" s="368"/>
      <c r="T1" s="368"/>
      <c r="U1" s="368"/>
      <c r="V1" s="368"/>
      <c r="W1" s="368"/>
      <c r="X1" s="368"/>
      <c r="Y1" s="368"/>
      <c r="Z1" s="368"/>
      <c r="AA1" s="368"/>
      <c r="AB1" s="368"/>
      <c r="AC1" s="369"/>
      <c r="AD1" s="374" t="s">
        <v>203</v>
      </c>
      <c r="AE1" s="374"/>
    </row>
    <row r="2" spans="1:32" s="266" customFormat="1" ht="21.75" customHeight="1">
      <c r="A2" s="360" t="s">
        <v>355</v>
      </c>
      <c r="B2" s="361"/>
      <c r="C2" s="361"/>
      <c r="D2" s="361"/>
      <c r="E2" s="361"/>
      <c r="F2" s="361"/>
      <c r="G2" s="361"/>
      <c r="H2" s="361"/>
      <c r="I2" s="361"/>
      <c r="J2" s="361"/>
      <c r="K2" s="361"/>
      <c r="L2" s="361"/>
      <c r="M2" s="361"/>
      <c r="N2" s="361"/>
      <c r="O2" s="361"/>
      <c r="P2" s="361"/>
      <c r="Q2" s="361"/>
      <c r="R2" s="361"/>
      <c r="S2" s="361"/>
      <c r="T2" s="361"/>
      <c r="U2" s="361"/>
      <c r="V2" s="361"/>
      <c r="W2" s="361"/>
      <c r="X2" s="361"/>
      <c r="Y2" s="361"/>
      <c r="Z2" s="361"/>
      <c r="AA2" s="361"/>
      <c r="AB2" s="361"/>
      <c r="AC2" s="361"/>
      <c r="AD2" s="361"/>
      <c r="AE2" s="361"/>
      <c r="AF2" s="265"/>
    </row>
    <row r="3" spans="1:32" s="266" customFormat="1" ht="21.75" customHeight="1">
      <c r="A3" s="360" t="s">
        <v>356</v>
      </c>
      <c r="B3" s="361"/>
      <c r="C3" s="361"/>
      <c r="D3" s="361"/>
      <c r="E3" s="361"/>
      <c r="F3" s="361"/>
      <c r="G3" s="361"/>
      <c r="H3" s="361"/>
      <c r="I3" s="361"/>
      <c r="J3" s="361"/>
      <c r="K3" s="361"/>
      <c r="L3" s="361"/>
      <c r="M3" s="361"/>
      <c r="N3" s="361"/>
      <c r="O3" s="361"/>
      <c r="P3" s="361"/>
      <c r="Q3" s="361"/>
      <c r="R3" s="361"/>
      <c r="S3" s="361"/>
      <c r="T3" s="361"/>
      <c r="U3" s="361"/>
      <c r="V3" s="361"/>
      <c r="W3" s="361"/>
      <c r="X3" s="361"/>
      <c r="Y3" s="361"/>
      <c r="Z3" s="361"/>
      <c r="AA3" s="361"/>
      <c r="AB3" s="361"/>
      <c r="AC3" s="361"/>
      <c r="AD3" s="361"/>
      <c r="AE3" s="361"/>
      <c r="AF3" s="267"/>
    </row>
    <row r="4" spans="1:32" s="266" customFormat="1" ht="21.75" customHeight="1">
      <c r="A4" s="360" t="s">
        <v>357</v>
      </c>
      <c r="B4" s="361"/>
      <c r="C4" s="361"/>
      <c r="D4" s="361"/>
      <c r="E4" s="361"/>
      <c r="F4" s="361"/>
      <c r="G4" s="361"/>
      <c r="H4" s="361"/>
      <c r="I4" s="361"/>
      <c r="J4" s="361"/>
      <c r="K4" s="361"/>
      <c r="L4" s="361"/>
      <c r="M4" s="361"/>
      <c r="N4" s="361"/>
      <c r="O4" s="361"/>
      <c r="P4" s="361"/>
      <c r="Q4" s="361"/>
      <c r="R4" s="361"/>
      <c r="S4" s="361"/>
      <c r="T4" s="361"/>
      <c r="U4" s="361"/>
      <c r="V4" s="361"/>
      <c r="W4" s="361"/>
      <c r="X4" s="361"/>
      <c r="Y4" s="361"/>
      <c r="Z4" s="361"/>
      <c r="AA4" s="361"/>
      <c r="AB4" s="361"/>
      <c r="AC4" s="361"/>
      <c r="AD4" s="361"/>
      <c r="AE4" s="361"/>
      <c r="AF4" s="265"/>
    </row>
    <row r="5" spans="1:32" s="266" customFormat="1" ht="21.75" customHeight="1">
      <c r="A5" s="370"/>
      <c r="B5" s="371"/>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c r="AE5" s="372"/>
      <c r="AF5" s="265"/>
    </row>
    <row r="6" spans="1:32" s="266" customFormat="1" ht="21.75" customHeight="1">
      <c r="A6" s="362" t="s">
        <v>0</v>
      </c>
      <c r="B6" s="362" t="s">
        <v>1</v>
      </c>
      <c r="C6" s="362" t="s">
        <v>2</v>
      </c>
      <c r="D6" s="362" t="s">
        <v>3</v>
      </c>
      <c r="E6" s="362" t="s">
        <v>4</v>
      </c>
      <c r="F6" s="363" t="s">
        <v>5</v>
      </c>
      <c r="G6" s="363"/>
      <c r="H6" s="363"/>
      <c r="I6" s="364" t="s">
        <v>6</v>
      </c>
      <c r="J6" s="365" t="s">
        <v>7</v>
      </c>
      <c r="K6" s="365"/>
      <c r="L6" s="365"/>
      <c r="M6" s="342" t="s">
        <v>8</v>
      </c>
      <c r="N6" s="342"/>
      <c r="O6" s="342"/>
      <c r="P6" s="342"/>
      <c r="Q6" s="342"/>
      <c r="R6" s="342"/>
      <c r="S6" s="342"/>
      <c r="T6" s="268"/>
      <c r="U6" s="343" t="s">
        <v>10</v>
      </c>
      <c r="V6" s="343"/>
      <c r="W6" s="343"/>
      <c r="X6" s="343"/>
      <c r="Y6" s="343"/>
      <c r="Z6" s="343"/>
      <c r="AA6" s="386" t="s">
        <v>11</v>
      </c>
      <c r="AB6" s="386"/>
      <c r="AC6" s="386"/>
      <c r="AD6" s="386"/>
      <c r="AE6" s="387"/>
      <c r="AF6" s="265"/>
    </row>
    <row r="7" spans="1:32" s="266" customFormat="1" ht="21.75" customHeight="1">
      <c r="A7" s="352"/>
      <c r="B7" s="352"/>
      <c r="C7" s="352"/>
      <c r="D7" s="352"/>
      <c r="E7" s="352"/>
      <c r="F7" s="354" t="s">
        <v>12</v>
      </c>
      <c r="G7" s="354" t="s">
        <v>13</v>
      </c>
      <c r="H7" s="356" t="s">
        <v>14</v>
      </c>
      <c r="I7" s="356"/>
      <c r="J7" s="356" t="s">
        <v>15</v>
      </c>
      <c r="K7" s="356" t="s">
        <v>16</v>
      </c>
      <c r="L7" s="356" t="s">
        <v>17</v>
      </c>
      <c r="M7" s="352" t="s">
        <v>18</v>
      </c>
      <c r="N7" s="352" t="s">
        <v>19</v>
      </c>
      <c r="O7" s="352" t="s">
        <v>20</v>
      </c>
      <c r="P7" s="352" t="s">
        <v>21</v>
      </c>
      <c r="Q7" s="352" t="s">
        <v>22</v>
      </c>
      <c r="R7" s="352" t="s">
        <v>23</v>
      </c>
      <c r="S7" s="352" t="s">
        <v>24</v>
      </c>
      <c r="T7" s="352" t="s">
        <v>25</v>
      </c>
      <c r="U7" s="373" t="s">
        <v>26</v>
      </c>
      <c r="V7" s="373"/>
      <c r="W7" s="373"/>
      <c r="X7" s="373"/>
      <c r="Y7" s="352" t="s">
        <v>27</v>
      </c>
      <c r="Z7" s="352" t="s">
        <v>28</v>
      </c>
      <c r="AA7" s="352" t="s">
        <v>29</v>
      </c>
      <c r="AB7" s="352" t="s">
        <v>30</v>
      </c>
      <c r="AC7" s="352" t="s">
        <v>31</v>
      </c>
      <c r="AD7" s="352" t="s">
        <v>32</v>
      </c>
      <c r="AE7" s="366" t="s">
        <v>33</v>
      </c>
      <c r="AF7" s="267"/>
    </row>
    <row r="8" spans="1:32" s="266" customFormat="1" ht="96.75" customHeight="1" thickBot="1">
      <c r="A8" s="353"/>
      <c r="B8" s="353"/>
      <c r="C8" s="353"/>
      <c r="D8" s="353"/>
      <c r="E8" s="353"/>
      <c r="F8" s="355"/>
      <c r="G8" s="355"/>
      <c r="H8" s="357"/>
      <c r="I8" s="357"/>
      <c r="J8" s="357"/>
      <c r="K8" s="357"/>
      <c r="L8" s="357"/>
      <c r="M8" s="353"/>
      <c r="N8" s="353"/>
      <c r="O8" s="353"/>
      <c r="P8" s="353"/>
      <c r="Q8" s="353"/>
      <c r="R8" s="353"/>
      <c r="S8" s="353"/>
      <c r="T8" s="353"/>
      <c r="U8" s="141" t="s">
        <v>34</v>
      </c>
      <c r="V8" s="141" t="s">
        <v>35</v>
      </c>
      <c r="W8" s="141" t="s">
        <v>36</v>
      </c>
      <c r="X8" s="141" t="s">
        <v>37</v>
      </c>
      <c r="Y8" s="353"/>
      <c r="Z8" s="353"/>
      <c r="AA8" s="353"/>
      <c r="AB8" s="353"/>
      <c r="AC8" s="353"/>
      <c r="AD8" s="353"/>
      <c r="AE8" s="367"/>
      <c r="AF8" s="267"/>
    </row>
    <row r="9" spans="1:32" s="285" customFormat="1" ht="99" customHeight="1">
      <c r="A9" s="390" t="s">
        <v>204</v>
      </c>
      <c r="B9" s="399" t="s">
        <v>643</v>
      </c>
      <c r="C9" s="404" t="s">
        <v>205</v>
      </c>
      <c r="D9" s="401" t="s">
        <v>647</v>
      </c>
      <c r="E9" s="126" t="s">
        <v>264</v>
      </c>
      <c r="F9" s="197" t="s">
        <v>265</v>
      </c>
      <c r="G9" s="197" t="s">
        <v>317</v>
      </c>
      <c r="H9" s="196" t="s">
        <v>318</v>
      </c>
      <c r="I9" s="196" t="s">
        <v>319</v>
      </c>
      <c r="J9" s="196" t="s">
        <v>320</v>
      </c>
      <c r="K9" s="196" t="s">
        <v>260</v>
      </c>
      <c r="L9" s="196" t="s">
        <v>268</v>
      </c>
      <c r="M9" s="197">
        <v>2</v>
      </c>
      <c r="N9" s="197">
        <v>1</v>
      </c>
      <c r="O9" s="198">
        <f t="shared" ref="O9" si="0">IF(OR(M9="",N9=""),"",IF((M9*N9=0),"N/A",M9*N9))</f>
        <v>2</v>
      </c>
      <c r="P9" s="198" t="str">
        <f t="shared" ref="P9" si="1">IF(O9="","",IF(ISTEXT(O9),"N/A",IF(OR(O9=2,O9=4),"Bajo",IF(OR(O9=6,O9=8),"Medio",IF(OR(O9=10,O9=12,O9=18,O9=20),"Alto",IF(OR(O9=24,O9=30,O9=40),"Muy Alto","Error"))))))</f>
        <v>Bajo</v>
      </c>
      <c r="Q9" s="197">
        <v>10</v>
      </c>
      <c r="R9" s="198">
        <f t="shared" ref="R9" si="2">IF(OR(Q9="",O9=""),"",IF(ISTEXT(O9),"N/A",O9*Q9))</f>
        <v>20</v>
      </c>
      <c r="S9" s="198" t="str">
        <f t="shared" ref="S9" si="3">IF(R9="","",IF(ISTEXT(R9),"IV",IF(R9=20,"IV",IF(AND(R9&gt;=40,R9&lt;=120),"III",IF(AND(R9&gt;=150,R9&lt;=500),"II",IF(AND(R9&gt;=600,R9&lt;=4000),"I","Error"))))))</f>
        <v>IV</v>
      </c>
      <c r="T9" s="198" t="str">
        <f t="shared" ref="T9" si="4">IF(S9="","",IF(OR(S9="IV",S9="III"),"Aceptable",IF(S9="II","No Aceptable o Aceptable con controles",IF(S9="I","No Aceptable","Error"))))</f>
        <v>Aceptable</v>
      </c>
      <c r="U9" s="288">
        <v>0</v>
      </c>
      <c r="V9" s="288">
        <v>1</v>
      </c>
      <c r="W9" s="288">
        <v>0</v>
      </c>
      <c r="X9" s="288">
        <v>1</v>
      </c>
      <c r="Y9" s="196" t="s">
        <v>369</v>
      </c>
      <c r="Z9" s="196" t="s">
        <v>288</v>
      </c>
      <c r="AA9" s="196" t="s">
        <v>223</v>
      </c>
      <c r="AB9" s="196" t="s">
        <v>223</v>
      </c>
      <c r="AC9" s="196" t="s">
        <v>223</v>
      </c>
      <c r="AD9" s="196" t="s">
        <v>710</v>
      </c>
      <c r="AE9" s="199" t="s">
        <v>711</v>
      </c>
      <c r="AF9" s="286"/>
    </row>
    <row r="10" spans="1:32" s="285" customFormat="1" ht="96.75" customHeight="1">
      <c r="A10" s="391"/>
      <c r="B10" s="400"/>
      <c r="C10" s="405"/>
      <c r="D10" s="402"/>
      <c r="E10" s="154" t="s">
        <v>264</v>
      </c>
      <c r="F10" s="118" t="s">
        <v>152</v>
      </c>
      <c r="G10" s="118" t="s">
        <v>207</v>
      </c>
      <c r="H10" s="118" t="s">
        <v>208</v>
      </c>
      <c r="I10" s="118" t="s">
        <v>209</v>
      </c>
      <c r="J10" s="118" t="s">
        <v>210</v>
      </c>
      <c r="K10" s="118" t="s">
        <v>211</v>
      </c>
      <c r="L10" s="118" t="s">
        <v>219</v>
      </c>
      <c r="M10" s="145">
        <v>2</v>
      </c>
      <c r="N10" s="145">
        <v>3</v>
      </c>
      <c r="O10" s="146">
        <f t="shared" ref="O10:O18" si="5">IF(OR(M10="",N10=""),"",IF((M10*N10=0),"N/A",M10*N10))</f>
        <v>6</v>
      </c>
      <c r="P10" s="146" t="str">
        <f t="shared" ref="P10:P18" si="6">IF(O10="","",IF(ISTEXT(O10),"N/A",IF(OR(O10=2,O10=4),"Bajo",IF(OR(O10=6,O10=8),"Medio",IF(OR(O10=10,O10=12,O10=18,O10=20),"Alto",IF(OR(O10=24,O10=30,O10=40),"Muy Alto","Error"))))))</f>
        <v>Medio</v>
      </c>
      <c r="Q10" s="145">
        <v>10</v>
      </c>
      <c r="R10" s="146">
        <f t="shared" ref="R10:R18" si="7">IF(OR(Q10="",O10=""),"",IF(ISTEXT(O10),"N/A",O10*Q10))</f>
        <v>60</v>
      </c>
      <c r="S10" s="146" t="str">
        <f t="shared" ref="S10:S18" si="8">IF(R10="","",IF(ISTEXT(R10),"IV",IF(R10=20,"IV",IF(AND(R10&gt;=40,R10&lt;=120),"III",IF(AND(R10&gt;=150,R10&lt;=500),"II",IF(AND(R10&gt;=600,R10&lt;=4000),"I","Error"))))))</f>
        <v>III</v>
      </c>
      <c r="T10" s="146" t="s">
        <v>142</v>
      </c>
      <c r="U10" s="289">
        <v>0</v>
      </c>
      <c r="V10" s="289">
        <v>1</v>
      </c>
      <c r="W10" s="289">
        <v>0</v>
      </c>
      <c r="X10" s="289">
        <v>1</v>
      </c>
      <c r="Y10" s="80"/>
      <c r="Z10" s="80" t="s">
        <v>672</v>
      </c>
      <c r="AA10" s="80" t="s">
        <v>223</v>
      </c>
      <c r="AB10" s="80" t="s">
        <v>223</v>
      </c>
      <c r="AC10" s="80" t="s">
        <v>223</v>
      </c>
      <c r="AD10" s="80" t="s">
        <v>224</v>
      </c>
      <c r="AE10" s="81" t="s">
        <v>223</v>
      </c>
      <c r="AF10" s="286"/>
    </row>
    <row r="11" spans="1:32" s="285" customFormat="1" ht="96.75" customHeight="1">
      <c r="A11" s="391"/>
      <c r="B11" s="400"/>
      <c r="C11" s="405"/>
      <c r="D11" s="402"/>
      <c r="E11" s="154" t="s">
        <v>264</v>
      </c>
      <c r="F11" s="118" t="s">
        <v>152</v>
      </c>
      <c r="G11" s="118" t="s">
        <v>212</v>
      </c>
      <c r="H11" s="118" t="s">
        <v>213</v>
      </c>
      <c r="I11" s="118" t="s">
        <v>214</v>
      </c>
      <c r="J11" s="118" t="s">
        <v>210</v>
      </c>
      <c r="K11" s="118" t="s">
        <v>211</v>
      </c>
      <c r="L11" s="118" t="s">
        <v>219</v>
      </c>
      <c r="M11" s="145">
        <v>2</v>
      </c>
      <c r="N11" s="145">
        <v>3</v>
      </c>
      <c r="O11" s="146">
        <f t="shared" si="5"/>
        <v>6</v>
      </c>
      <c r="P11" s="146" t="str">
        <f t="shared" si="6"/>
        <v>Medio</v>
      </c>
      <c r="Q11" s="145">
        <v>10</v>
      </c>
      <c r="R11" s="146">
        <f t="shared" si="7"/>
        <v>60</v>
      </c>
      <c r="S11" s="146" t="str">
        <f t="shared" si="8"/>
        <v>III</v>
      </c>
      <c r="T11" s="146" t="s">
        <v>142</v>
      </c>
      <c r="U11" s="289">
        <v>0</v>
      </c>
      <c r="V11" s="289">
        <v>1</v>
      </c>
      <c r="W11" s="289">
        <v>0</v>
      </c>
      <c r="X11" s="289">
        <v>1</v>
      </c>
      <c r="Y11" s="80" t="s">
        <v>221</v>
      </c>
      <c r="Z11" s="80" t="s">
        <v>672</v>
      </c>
      <c r="AA11" s="80" t="s">
        <v>223</v>
      </c>
      <c r="AB11" s="80" t="s">
        <v>223</v>
      </c>
      <c r="AC11" s="80" t="s">
        <v>223</v>
      </c>
      <c r="AD11" s="80" t="s">
        <v>224</v>
      </c>
      <c r="AE11" s="81" t="s">
        <v>223</v>
      </c>
      <c r="AF11" s="286"/>
    </row>
    <row r="12" spans="1:32" s="285" customFormat="1" ht="150.75" customHeight="1">
      <c r="A12" s="391"/>
      <c r="B12" s="400"/>
      <c r="C12" s="405"/>
      <c r="D12" s="402"/>
      <c r="E12" s="154" t="s">
        <v>264</v>
      </c>
      <c r="F12" s="118" t="s">
        <v>150</v>
      </c>
      <c r="G12" s="118" t="s">
        <v>215</v>
      </c>
      <c r="H12" s="118" t="s">
        <v>216</v>
      </c>
      <c r="I12" s="118" t="s">
        <v>217</v>
      </c>
      <c r="J12" s="118" t="s">
        <v>210</v>
      </c>
      <c r="K12" s="118" t="s">
        <v>218</v>
      </c>
      <c r="L12" s="118" t="s">
        <v>220</v>
      </c>
      <c r="M12" s="145">
        <v>2</v>
      </c>
      <c r="N12" s="145">
        <v>2</v>
      </c>
      <c r="O12" s="146">
        <f t="shared" si="5"/>
        <v>4</v>
      </c>
      <c r="P12" s="146" t="str">
        <f t="shared" si="6"/>
        <v>Bajo</v>
      </c>
      <c r="Q12" s="145">
        <v>25</v>
      </c>
      <c r="R12" s="146">
        <f t="shared" si="7"/>
        <v>100</v>
      </c>
      <c r="S12" s="146" t="str">
        <f t="shared" si="8"/>
        <v>III</v>
      </c>
      <c r="T12" s="146" t="s">
        <v>142</v>
      </c>
      <c r="U12" s="289">
        <v>0</v>
      </c>
      <c r="V12" s="289">
        <v>1</v>
      </c>
      <c r="W12" s="289">
        <v>0</v>
      </c>
      <c r="X12" s="289">
        <v>1</v>
      </c>
      <c r="Y12" s="80" t="s">
        <v>225</v>
      </c>
      <c r="Z12" s="80" t="s">
        <v>690</v>
      </c>
      <c r="AA12" s="80" t="s">
        <v>223</v>
      </c>
      <c r="AB12" s="80" t="s">
        <v>223</v>
      </c>
      <c r="AC12" s="80" t="s">
        <v>227</v>
      </c>
      <c r="AD12" s="80" t="s">
        <v>228</v>
      </c>
      <c r="AE12" s="81" t="s">
        <v>223</v>
      </c>
      <c r="AF12" s="286"/>
    </row>
    <row r="13" spans="1:32" s="285" customFormat="1" ht="150.75" customHeight="1">
      <c r="A13" s="391"/>
      <c r="B13" s="400"/>
      <c r="C13" s="405"/>
      <c r="D13" s="402"/>
      <c r="E13" s="154" t="s">
        <v>264</v>
      </c>
      <c r="F13" s="118" t="s">
        <v>150</v>
      </c>
      <c r="G13" s="118" t="s">
        <v>269</v>
      </c>
      <c r="H13" s="118" t="s">
        <v>309</v>
      </c>
      <c r="I13" s="118" t="s">
        <v>250</v>
      </c>
      <c r="J13" s="118" t="s">
        <v>251</v>
      </c>
      <c r="K13" s="118" t="s">
        <v>218</v>
      </c>
      <c r="L13" s="118" t="s">
        <v>220</v>
      </c>
      <c r="M13" s="145">
        <v>2</v>
      </c>
      <c r="N13" s="145">
        <v>1</v>
      </c>
      <c r="O13" s="146">
        <f t="shared" si="5"/>
        <v>2</v>
      </c>
      <c r="P13" s="146" t="str">
        <f t="shared" si="6"/>
        <v>Bajo</v>
      </c>
      <c r="Q13" s="145">
        <v>10</v>
      </c>
      <c r="R13" s="146">
        <f t="shared" si="7"/>
        <v>20</v>
      </c>
      <c r="S13" s="146" t="str">
        <f t="shared" si="8"/>
        <v>IV</v>
      </c>
      <c r="T13" s="146" t="str">
        <f>IF(S13="","",IF(OR(S13="IV",S13="III"),"Aceptable",IF(S13="II","No Aceptable o Aceptable con controles",IF(S13="I","No Aceptable","Error"))))</f>
        <v>Aceptable</v>
      </c>
      <c r="U13" s="289">
        <v>0</v>
      </c>
      <c r="V13" s="289">
        <v>1</v>
      </c>
      <c r="W13" s="289">
        <v>0</v>
      </c>
      <c r="X13" s="289">
        <v>1</v>
      </c>
      <c r="Y13" s="80" t="s">
        <v>225</v>
      </c>
      <c r="Z13" s="80" t="s">
        <v>689</v>
      </c>
      <c r="AA13" s="80" t="s">
        <v>223</v>
      </c>
      <c r="AB13" s="80" t="s">
        <v>223</v>
      </c>
      <c r="AC13" s="80" t="s">
        <v>227</v>
      </c>
      <c r="AD13" s="80" t="s">
        <v>228</v>
      </c>
      <c r="AE13" s="81" t="s">
        <v>223</v>
      </c>
      <c r="AF13" s="286"/>
    </row>
    <row r="14" spans="1:32" s="285" customFormat="1" ht="141" customHeight="1">
      <c r="A14" s="391"/>
      <c r="B14" s="400"/>
      <c r="C14" s="405"/>
      <c r="D14" s="402"/>
      <c r="E14" s="154" t="s">
        <v>264</v>
      </c>
      <c r="F14" s="118" t="s">
        <v>271</v>
      </c>
      <c r="G14" s="118" t="s">
        <v>229</v>
      </c>
      <c r="H14" s="118" t="s">
        <v>230</v>
      </c>
      <c r="I14" s="118" t="s">
        <v>231</v>
      </c>
      <c r="J14" s="118" t="s">
        <v>232</v>
      </c>
      <c r="K14" s="118" t="s">
        <v>233</v>
      </c>
      <c r="L14" s="118" t="s">
        <v>220</v>
      </c>
      <c r="M14" s="145">
        <v>2</v>
      </c>
      <c r="N14" s="145">
        <v>2</v>
      </c>
      <c r="O14" s="146">
        <f t="shared" si="5"/>
        <v>4</v>
      </c>
      <c r="P14" s="146" t="str">
        <f t="shared" si="6"/>
        <v>Bajo</v>
      </c>
      <c r="Q14" s="145">
        <v>25</v>
      </c>
      <c r="R14" s="146">
        <f t="shared" si="7"/>
        <v>100</v>
      </c>
      <c r="S14" s="146" t="str">
        <f t="shared" si="8"/>
        <v>III</v>
      </c>
      <c r="T14" s="146" t="s">
        <v>142</v>
      </c>
      <c r="U14" s="289">
        <v>0</v>
      </c>
      <c r="V14" s="289">
        <v>1</v>
      </c>
      <c r="W14" s="289">
        <v>0</v>
      </c>
      <c r="X14" s="289">
        <v>1</v>
      </c>
      <c r="Y14" s="118" t="s">
        <v>240</v>
      </c>
      <c r="Z14" s="118" t="s">
        <v>688</v>
      </c>
      <c r="AA14" s="118" t="s">
        <v>223</v>
      </c>
      <c r="AB14" s="118" t="s">
        <v>223</v>
      </c>
      <c r="AC14" s="118" t="s">
        <v>242</v>
      </c>
      <c r="AD14" s="118" t="s">
        <v>243</v>
      </c>
      <c r="AE14" s="148" t="s">
        <v>223</v>
      </c>
      <c r="AF14" s="286"/>
    </row>
    <row r="15" spans="1:32" s="285" customFormat="1" ht="141" customHeight="1">
      <c r="A15" s="391"/>
      <c r="B15" s="400"/>
      <c r="C15" s="405"/>
      <c r="D15" s="402"/>
      <c r="E15" s="154" t="s">
        <v>264</v>
      </c>
      <c r="F15" s="118" t="s">
        <v>271</v>
      </c>
      <c r="G15" s="118" t="s">
        <v>234</v>
      </c>
      <c r="H15" s="118" t="s">
        <v>235</v>
      </c>
      <c r="I15" s="118" t="s">
        <v>236</v>
      </c>
      <c r="J15" s="118" t="s">
        <v>237</v>
      </c>
      <c r="K15" s="118" t="s">
        <v>233</v>
      </c>
      <c r="L15" s="118" t="s">
        <v>220</v>
      </c>
      <c r="M15" s="145">
        <v>2</v>
      </c>
      <c r="N15" s="145">
        <v>2</v>
      </c>
      <c r="O15" s="146">
        <f t="shared" si="5"/>
        <v>4</v>
      </c>
      <c r="P15" s="146" t="str">
        <f t="shared" si="6"/>
        <v>Bajo</v>
      </c>
      <c r="Q15" s="145">
        <v>25</v>
      </c>
      <c r="R15" s="146">
        <f t="shared" si="7"/>
        <v>100</v>
      </c>
      <c r="S15" s="146" t="str">
        <f t="shared" si="8"/>
        <v>III</v>
      </c>
      <c r="T15" s="146" t="s">
        <v>142</v>
      </c>
      <c r="U15" s="289">
        <v>0</v>
      </c>
      <c r="V15" s="289">
        <v>1</v>
      </c>
      <c r="W15" s="289">
        <v>0</v>
      </c>
      <c r="X15" s="289">
        <v>1</v>
      </c>
      <c r="Y15" s="118" t="s">
        <v>244</v>
      </c>
      <c r="Z15" s="118" t="s">
        <v>688</v>
      </c>
      <c r="AA15" s="118" t="s">
        <v>223</v>
      </c>
      <c r="AB15" s="118" t="s">
        <v>223</v>
      </c>
      <c r="AC15" s="118" t="s">
        <v>242</v>
      </c>
      <c r="AD15" s="118" t="s">
        <v>245</v>
      </c>
      <c r="AE15" s="148" t="s">
        <v>223</v>
      </c>
      <c r="AF15" s="286"/>
    </row>
    <row r="16" spans="1:32" s="285" customFormat="1" ht="159" customHeight="1" thickBot="1">
      <c r="A16" s="391"/>
      <c r="B16" s="400"/>
      <c r="C16" s="406"/>
      <c r="D16" s="403"/>
      <c r="E16" s="291" t="s">
        <v>264</v>
      </c>
      <c r="F16" s="171" t="s">
        <v>274</v>
      </c>
      <c r="G16" s="171" t="s">
        <v>284</v>
      </c>
      <c r="H16" s="171" t="s">
        <v>285</v>
      </c>
      <c r="I16" s="171" t="s">
        <v>217</v>
      </c>
      <c r="J16" s="171" t="s">
        <v>210</v>
      </c>
      <c r="K16" s="171" t="s">
        <v>260</v>
      </c>
      <c r="L16" s="171" t="s">
        <v>262</v>
      </c>
      <c r="M16" s="172">
        <v>6</v>
      </c>
      <c r="N16" s="172">
        <v>3</v>
      </c>
      <c r="O16" s="173">
        <f t="shared" si="5"/>
        <v>18</v>
      </c>
      <c r="P16" s="173" t="str">
        <f t="shared" si="6"/>
        <v>Alto</v>
      </c>
      <c r="Q16" s="172">
        <v>25</v>
      </c>
      <c r="R16" s="173">
        <f t="shared" si="7"/>
        <v>450</v>
      </c>
      <c r="S16" s="173" t="str">
        <f t="shared" si="8"/>
        <v>II</v>
      </c>
      <c r="T16" s="173" t="str">
        <f t="shared" ref="T16" si="9">IF(S16="","",IF(OR(S16="IV",S16="III"),"Aceptable",IF(S16="II","No Aceptable o Aceptable con controles",IF(S16="I","No Aceptable","Error"))))</f>
        <v>No Aceptable o Aceptable con controles</v>
      </c>
      <c r="U16" s="292">
        <v>0</v>
      </c>
      <c r="V16" s="292">
        <v>1</v>
      </c>
      <c r="W16" s="292">
        <v>0</v>
      </c>
      <c r="X16" s="292">
        <v>1</v>
      </c>
      <c r="Y16" s="171" t="s">
        <v>290</v>
      </c>
      <c r="Z16" s="171" t="s">
        <v>291</v>
      </c>
      <c r="AA16" s="171" t="s">
        <v>223</v>
      </c>
      <c r="AB16" s="171" t="s">
        <v>223</v>
      </c>
      <c r="AC16" s="171" t="s">
        <v>292</v>
      </c>
      <c r="AD16" s="171" t="s">
        <v>293</v>
      </c>
      <c r="AE16" s="175" t="s">
        <v>223</v>
      </c>
      <c r="AF16" s="286"/>
    </row>
    <row r="17" spans="1:32" s="285" customFormat="1" ht="159.75" customHeight="1" thickBot="1">
      <c r="A17" s="391"/>
      <c r="B17" s="400"/>
      <c r="C17" s="407" t="s">
        <v>310</v>
      </c>
      <c r="D17" s="401" t="s">
        <v>316</v>
      </c>
      <c r="E17" s="184" t="s">
        <v>264</v>
      </c>
      <c r="F17" s="142" t="s">
        <v>265</v>
      </c>
      <c r="G17" s="125" t="s">
        <v>266</v>
      </c>
      <c r="H17" s="125" t="s">
        <v>267</v>
      </c>
      <c r="I17" s="125" t="s">
        <v>257</v>
      </c>
      <c r="J17" s="125" t="s">
        <v>210</v>
      </c>
      <c r="K17" s="125" t="s">
        <v>210</v>
      </c>
      <c r="L17" s="125" t="s">
        <v>210</v>
      </c>
      <c r="M17" s="142">
        <v>2</v>
      </c>
      <c r="N17" s="142">
        <v>1</v>
      </c>
      <c r="O17" s="143">
        <f t="shared" si="5"/>
        <v>2</v>
      </c>
      <c r="P17" s="143" t="str">
        <f t="shared" si="6"/>
        <v>Bajo</v>
      </c>
      <c r="Q17" s="142">
        <v>10</v>
      </c>
      <c r="R17" s="143">
        <f t="shared" si="7"/>
        <v>20</v>
      </c>
      <c r="S17" s="143" t="str">
        <f t="shared" si="8"/>
        <v>IV</v>
      </c>
      <c r="T17" s="143" t="str">
        <f>IF(S17="","",IF(OR(S17="IV",S17="III"),"Aceptable",IF(S17="II","No Aceptable o Aceptable con controles",IF(S17="I","No Aceptable","Error"))))</f>
        <v>Aceptable</v>
      </c>
      <c r="U17" s="288">
        <v>0</v>
      </c>
      <c r="V17" s="288">
        <v>1</v>
      </c>
      <c r="W17" s="288">
        <v>0</v>
      </c>
      <c r="X17" s="288">
        <v>1</v>
      </c>
      <c r="Y17" s="125" t="s">
        <v>287</v>
      </c>
      <c r="Z17" s="125" t="s">
        <v>288</v>
      </c>
      <c r="AA17" s="125" t="s">
        <v>223</v>
      </c>
      <c r="AB17" s="125" t="s">
        <v>223</v>
      </c>
      <c r="AC17" s="125" t="s">
        <v>223</v>
      </c>
      <c r="AD17" s="125" t="s">
        <v>289</v>
      </c>
      <c r="AE17" s="199" t="s">
        <v>711</v>
      </c>
      <c r="AF17" s="286"/>
    </row>
    <row r="18" spans="1:32" s="285" customFormat="1" ht="159.75" customHeight="1">
      <c r="A18" s="391"/>
      <c r="B18" s="400"/>
      <c r="C18" s="408"/>
      <c r="D18" s="410"/>
      <c r="E18" s="287" t="s">
        <v>398</v>
      </c>
      <c r="F18" s="149" t="s">
        <v>265</v>
      </c>
      <c r="G18" s="149" t="s">
        <v>317</v>
      </c>
      <c r="H18" s="121" t="s">
        <v>318</v>
      </c>
      <c r="I18" s="121" t="s">
        <v>319</v>
      </c>
      <c r="J18" s="121" t="s">
        <v>320</v>
      </c>
      <c r="K18" s="121" t="s">
        <v>260</v>
      </c>
      <c r="L18" s="121" t="s">
        <v>268</v>
      </c>
      <c r="M18" s="149">
        <v>2</v>
      </c>
      <c r="N18" s="149">
        <v>1</v>
      </c>
      <c r="O18" s="150">
        <f t="shared" si="5"/>
        <v>2</v>
      </c>
      <c r="P18" s="150" t="str">
        <f t="shared" si="6"/>
        <v>Bajo</v>
      </c>
      <c r="Q18" s="149">
        <v>10</v>
      </c>
      <c r="R18" s="150">
        <f t="shared" si="7"/>
        <v>20</v>
      </c>
      <c r="S18" s="150" t="str">
        <f t="shared" si="8"/>
        <v>IV</v>
      </c>
      <c r="T18" s="150" t="str">
        <f t="shared" ref="T18" si="10">IF(S18="","",IF(OR(S18="IV",S18="III"),"Aceptable",IF(S18="II","No Aceptable o Aceptable con controles",IF(S18="I","No Aceptable","Error"))))</f>
        <v>Aceptable</v>
      </c>
      <c r="U18" s="289">
        <v>0</v>
      </c>
      <c r="V18" s="289">
        <v>1</v>
      </c>
      <c r="W18" s="289">
        <v>0</v>
      </c>
      <c r="X18" s="289">
        <v>1</v>
      </c>
      <c r="Y18" s="121" t="s">
        <v>369</v>
      </c>
      <c r="Z18" s="121" t="s">
        <v>288</v>
      </c>
      <c r="AA18" s="121" t="s">
        <v>223</v>
      </c>
      <c r="AB18" s="121" t="s">
        <v>223</v>
      </c>
      <c r="AC18" s="121" t="s">
        <v>223</v>
      </c>
      <c r="AD18" s="121" t="s">
        <v>370</v>
      </c>
      <c r="AE18" s="199" t="s">
        <v>711</v>
      </c>
      <c r="AF18" s="286"/>
    </row>
    <row r="19" spans="1:32" s="285" customFormat="1" ht="159.75" customHeight="1">
      <c r="A19" s="391"/>
      <c r="B19" s="400"/>
      <c r="C19" s="408"/>
      <c r="D19" s="410"/>
      <c r="E19" s="154" t="s">
        <v>264</v>
      </c>
      <c r="F19" s="118" t="s">
        <v>152</v>
      </c>
      <c r="G19" s="118" t="s">
        <v>207</v>
      </c>
      <c r="H19" s="118" t="s">
        <v>208</v>
      </c>
      <c r="I19" s="118" t="s">
        <v>209</v>
      </c>
      <c r="J19" s="118" t="s">
        <v>210</v>
      </c>
      <c r="K19" s="118" t="s">
        <v>211</v>
      </c>
      <c r="L19" s="118" t="s">
        <v>219</v>
      </c>
      <c r="M19" s="145">
        <v>2</v>
      </c>
      <c r="N19" s="145">
        <v>3</v>
      </c>
      <c r="O19" s="146">
        <f t="shared" ref="O19:O27" si="11">IF(OR(M19="",N19=""),"",IF((M19*N19=0),"N/A",M19*N19))</f>
        <v>6</v>
      </c>
      <c r="P19" s="146" t="str">
        <f t="shared" ref="P19:P27" si="12">IF(O19="","",IF(ISTEXT(O19),"N/A",IF(OR(O19=2,O19=4),"Bajo",IF(OR(O19=6,O19=8),"Medio",IF(OR(O19=10,O19=12,O19=18,O19=20),"Alto",IF(OR(O19=24,O19=30,O19=40),"Muy Alto","Error"))))))</f>
        <v>Medio</v>
      </c>
      <c r="Q19" s="145">
        <v>10</v>
      </c>
      <c r="R19" s="146">
        <f t="shared" ref="R19:R27" si="13">IF(OR(Q19="",O19=""),"",IF(ISTEXT(O19),"N/A",O19*Q19))</f>
        <v>60</v>
      </c>
      <c r="S19" s="146" t="str">
        <f t="shared" ref="S19:S27" si="14">IF(R19="","",IF(ISTEXT(R19),"IV",IF(R19=20,"IV",IF(AND(R19&gt;=40,R19&lt;=120),"III",IF(AND(R19&gt;=150,R19&lt;=500),"II",IF(AND(R19&gt;=600,R19&lt;=4000),"I","Error"))))))</f>
        <v>III</v>
      </c>
      <c r="T19" s="146" t="s">
        <v>142</v>
      </c>
      <c r="U19" s="289">
        <v>0</v>
      </c>
      <c r="V19" s="289">
        <v>1</v>
      </c>
      <c r="W19" s="289">
        <v>0</v>
      </c>
      <c r="X19" s="289">
        <v>1</v>
      </c>
      <c r="Y19" s="301"/>
      <c r="Z19" s="80" t="s">
        <v>672</v>
      </c>
      <c r="AA19" s="80" t="s">
        <v>223</v>
      </c>
      <c r="AB19" s="80" t="s">
        <v>223</v>
      </c>
      <c r="AC19" s="80" t="s">
        <v>223</v>
      </c>
      <c r="AD19" s="80" t="s">
        <v>224</v>
      </c>
      <c r="AE19" s="81" t="s">
        <v>223</v>
      </c>
      <c r="AF19" s="286"/>
    </row>
    <row r="20" spans="1:32" s="285" customFormat="1" ht="159.75" customHeight="1">
      <c r="A20" s="391"/>
      <c r="B20" s="400"/>
      <c r="C20" s="408"/>
      <c r="D20" s="410"/>
      <c r="E20" s="154" t="s">
        <v>264</v>
      </c>
      <c r="F20" s="118" t="s">
        <v>152</v>
      </c>
      <c r="G20" s="118" t="s">
        <v>212</v>
      </c>
      <c r="H20" s="118" t="s">
        <v>213</v>
      </c>
      <c r="I20" s="118" t="s">
        <v>214</v>
      </c>
      <c r="J20" s="118" t="s">
        <v>210</v>
      </c>
      <c r="K20" s="118" t="s">
        <v>211</v>
      </c>
      <c r="L20" s="118" t="s">
        <v>219</v>
      </c>
      <c r="M20" s="145">
        <v>2</v>
      </c>
      <c r="N20" s="145">
        <v>3</v>
      </c>
      <c r="O20" s="146">
        <f t="shared" si="11"/>
        <v>6</v>
      </c>
      <c r="P20" s="146" t="str">
        <f t="shared" si="12"/>
        <v>Medio</v>
      </c>
      <c r="Q20" s="145">
        <v>10</v>
      </c>
      <c r="R20" s="146">
        <f t="shared" si="13"/>
        <v>60</v>
      </c>
      <c r="S20" s="146" t="str">
        <f t="shared" si="14"/>
        <v>III</v>
      </c>
      <c r="T20" s="146" t="s">
        <v>142</v>
      </c>
      <c r="U20" s="289">
        <v>0</v>
      </c>
      <c r="V20" s="289">
        <v>1</v>
      </c>
      <c r="W20" s="289">
        <v>0</v>
      </c>
      <c r="X20" s="289">
        <v>1</v>
      </c>
      <c r="Y20" s="80" t="s">
        <v>221</v>
      </c>
      <c r="Z20" s="80" t="s">
        <v>672</v>
      </c>
      <c r="AA20" s="80" t="s">
        <v>223</v>
      </c>
      <c r="AB20" s="80" t="s">
        <v>223</v>
      </c>
      <c r="AC20" s="80" t="s">
        <v>223</v>
      </c>
      <c r="AD20" s="80" t="s">
        <v>224</v>
      </c>
      <c r="AE20" s="81" t="s">
        <v>223</v>
      </c>
      <c r="AF20" s="286"/>
    </row>
    <row r="21" spans="1:32" s="285" customFormat="1" ht="159.75" customHeight="1">
      <c r="A21" s="391"/>
      <c r="B21" s="400"/>
      <c r="C21" s="408"/>
      <c r="D21" s="410"/>
      <c r="E21" s="154" t="s">
        <v>264</v>
      </c>
      <c r="F21" s="118" t="s">
        <v>271</v>
      </c>
      <c r="G21" s="118" t="s">
        <v>229</v>
      </c>
      <c r="H21" s="118" t="s">
        <v>230</v>
      </c>
      <c r="I21" s="118" t="s">
        <v>231</v>
      </c>
      <c r="J21" s="118" t="s">
        <v>232</v>
      </c>
      <c r="K21" s="118" t="s">
        <v>233</v>
      </c>
      <c r="L21" s="118" t="s">
        <v>220</v>
      </c>
      <c r="M21" s="145">
        <v>2</v>
      </c>
      <c r="N21" s="145">
        <v>2</v>
      </c>
      <c r="O21" s="146">
        <f t="shared" si="11"/>
        <v>4</v>
      </c>
      <c r="P21" s="146" t="str">
        <f t="shared" si="12"/>
        <v>Bajo</v>
      </c>
      <c r="Q21" s="145">
        <v>25</v>
      </c>
      <c r="R21" s="146">
        <f t="shared" si="13"/>
        <v>100</v>
      </c>
      <c r="S21" s="146" t="str">
        <f t="shared" si="14"/>
        <v>III</v>
      </c>
      <c r="T21" s="146" t="s">
        <v>142</v>
      </c>
      <c r="U21" s="289">
        <v>0</v>
      </c>
      <c r="V21" s="289">
        <v>1</v>
      </c>
      <c r="W21" s="289">
        <v>0</v>
      </c>
      <c r="X21" s="289">
        <v>1</v>
      </c>
      <c r="Y21" s="154" t="s">
        <v>240</v>
      </c>
      <c r="Z21" s="118" t="s">
        <v>691</v>
      </c>
      <c r="AA21" s="118" t="s">
        <v>223</v>
      </c>
      <c r="AB21" s="118" t="s">
        <v>223</v>
      </c>
      <c r="AC21" s="118" t="s">
        <v>242</v>
      </c>
      <c r="AD21" s="118" t="s">
        <v>243</v>
      </c>
      <c r="AE21" s="148" t="s">
        <v>223</v>
      </c>
      <c r="AF21" s="286"/>
    </row>
    <row r="22" spans="1:32" s="285" customFormat="1" ht="159.75" customHeight="1">
      <c r="A22" s="391"/>
      <c r="B22" s="400"/>
      <c r="C22" s="408"/>
      <c r="D22" s="410"/>
      <c r="E22" s="154" t="s">
        <v>264</v>
      </c>
      <c r="F22" s="118" t="s">
        <v>271</v>
      </c>
      <c r="G22" s="118" t="s">
        <v>234</v>
      </c>
      <c r="H22" s="118" t="s">
        <v>235</v>
      </c>
      <c r="I22" s="118" t="s">
        <v>236</v>
      </c>
      <c r="J22" s="118" t="s">
        <v>237</v>
      </c>
      <c r="K22" s="118" t="s">
        <v>233</v>
      </c>
      <c r="L22" s="118" t="s">
        <v>220</v>
      </c>
      <c r="M22" s="145">
        <v>2</v>
      </c>
      <c r="N22" s="145">
        <v>2</v>
      </c>
      <c r="O22" s="146">
        <f t="shared" si="11"/>
        <v>4</v>
      </c>
      <c r="P22" s="146" t="str">
        <f t="shared" si="12"/>
        <v>Bajo</v>
      </c>
      <c r="Q22" s="145">
        <v>25</v>
      </c>
      <c r="R22" s="146">
        <f t="shared" si="13"/>
        <v>100</v>
      </c>
      <c r="S22" s="146" t="str">
        <f t="shared" si="14"/>
        <v>III</v>
      </c>
      <c r="T22" s="146" t="s">
        <v>142</v>
      </c>
      <c r="U22" s="289">
        <v>0</v>
      </c>
      <c r="V22" s="289">
        <v>1</v>
      </c>
      <c r="W22" s="289">
        <v>0</v>
      </c>
      <c r="X22" s="289">
        <v>1</v>
      </c>
      <c r="Y22" s="154" t="s">
        <v>244</v>
      </c>
      <c r="Z22" s="118" t="s">
        <v>676</v>
      </c>
      <c r="AA22" s="118" t="s">
        <v>223</v>
      </c>
      <c r="AB22" s="118" t="s">
        <v>223</v>
      </c>
      <c r="AC22" s="118" t="s">
        <v>242</v>
      </c>
      <c r="AD22" s="118" t="s">
        <v>245</v>
      </c>
      <c r="AE22" s="148" t="s">
        <v>223</v>
      </c>
      <c r="AF22" s="286"/>
    </row>
    <row r="23" spans="1:32" s="285" customFormat="1" ht="159.75" customHeight="1">
      <c r="A23" s="391"/>
      <c r="B23" s="400"/>
      <c r="C23" s="408"/>
      <c r="D23" s="410"/>
      <c r="E23" s="177" t="s">
        <v>255</v>
      </c>
      <c r="F23" s="118" t="s">
        <v>151</v>
      </c>
      <c r="G23" s="118" t="s">
        <v>282</v>
      </c>
      <c r="H23" s="177" t="s">
        <v>283</v>
      </c>
      <c r="I23" s="118" t="s">
        <v>258</v>
      </c>
      <c r="J23" s="118" t="s">
        <v>259</v>
      </c>
      <c r="K23" s="118" t="s">
        <v>260</v>
      </c>
      <c r="L23" s="118" t="s">
        <v>239</v>
      </c>
      <c r="M23" s="145">
        <v>2</v>
      </c>
      <c r="N23" s="145">
        <v>1</v>
      </c>
      <c r="O23" s="146">
        <f t="shared" si="11"/>
        <v>2</v>
      </c>
      <c r="P23" s="146" t="str">
        <f t="shared" si="12"/>
        <v>Bajo</v>
      </c>
      <c r="Q23" s="145">
        <v>10</v>
      </c>
      <c r="R23" s="146">
        <f t="shared" si="13"/>
        <v>20</v>
      </c>
      <c r="S23" s="146" t="str">
        <f t="shared" si="14"/>
        <v>IV</v>
      </c>
      <c r="T23" s="146" t="str">
        <f t="shared" ref="T23:T27" si="15">IF(S23="","",IF(OR(S23="IV",S23="III"),"Aceptable",IF(S23="II","No Aceptable o Aceptable con controles",IF(S23="I","No Aceptable","Error"))))</f>
        <v>Aceptable</v>
      </c>
      <c r="U23" s="289">
        <v>0</v>
      </c>
      <c r="V23" s="289">
        <v>1</v>
      </c>
      <c r="W23" s="289">
        <v>0</v>
      </c>
      <c r="X23" s="289">
        <v>1</v>
      </c>
      <c r="Y23" s="118" t="s">
        <v>294</v>
      </c>
      <c r="Z23" s="118" t="s">
        <v>295</v>
      </c>
      <c r="AA23" s="118" t="s">
        <v>296</v>
      </c>
      <c r="AB23" s="118" t="s">
        <v>296</v>
      </c>
      <c r="AC23" s="118" t="s">
        <v>296</v>
      </c>
      <c r="AD23" s="118" t="s">
        <v>297</v>
      </c>
      <c r="AE23" s="148" t="s">
        <v>223</v>
      </c>
      <c r="AF23" s="286"/>
    </row>
    <row r="24" spans="1:32" s="285" customFormat="1" ht="159.75" customHeight="1">
      <c r="A24" s="391"/>
      <c r="B24" s="400"/>
      <c r="C24" s="408"/>
      <c r="D24" s="410"/>
      <c r="E24" s="154" t="s">
        <v>264</v>
      </c>
      <c r="F24" s="118" t="s">
        <v>274</v>
      </c>
      <c r="G24" s="118" t="s">
        <v>280</v>
      </c>
      <c r="H24" s="118" t="s">
        <v>445</v>
      </c>
      <c r="I24" s="118" t="s">
        <v>263</v>
      </c>
      <c r="J24" s="118" t="s">
        <v>210</v>
      </c>
      <c r="K24" s="118" t="s">
        <v>210</v>
      </c>
      <c r="L24" s="118" t="s">
        <v>262</v>
      </c>
      <c r="M24" s="145">
        <v>2</v>
      </c>
      <c r="N24" s="145">
        <v>3</v>
      </c>
      <c r="O24" s="146">
        <f t="shared" si="11"/>
        <v>6</v>
      </c>
      <c r="P24" s="146" t="str">
        <f t="shared" si="12"/>
        <v>Medio</v>
      </c>
      <c r="Q24" s="145">
        <v>60</v>
      </c>
      <c r="R24" s="146">
        <f t="shared" si="13"/>
        <v>360</v>
      </c>
      <c r="S24" s="146" t="str">
        <f t="shared" si="14"/>
        <v>II</v>
      </c>
      <c r="T24" s="146" t="str">
        <f t="shared" si="15"/>
        <v>No Aceptable o Aceptable con controles</v>
      </c>
      <c r="U24" s="289">
        <v>0</v>
      </c>
      <c r="V24" s="289">
        <v>1</v>
      </c>
      <c r="W24" s="289">
        <v>0</v>
      </c>
      <c r="X24" s="289">
        <v>1</v>
      </c>
      <c r="Y24" s="154" t="s">
        <v>302</v>
      </c>
      <c r="Z24" s="118" t="s">
        <v>303</v>
      </c>
      <c r="AA24" s="109" t="s">
        <v>304</v>
      </c>
      <c r="AB24" s="109" t="s">
        <v>304</v>
      </c>
      <c r="AC24" s="118" t="s">
        <v>223</v>
      </c>
      <c r="AD24" s="118" t="s">
        <v>305</v>
      </c>
      <c r="AE24" s="148" t="s">
        <v>223</v>
      </c>
      <c r="AF24" s="286"/>
    </row>
    <row r="25" spans="1:32" s="285" customFormat="1" ht="159.75" customHeight="1">
      <c r="A25" s="391"/>
      <c r="B25" s="400"/>
      <c r="C25" s="408"/>
      <c r="D25" s="410"/>
      <c r="E25" s="154" t="s">
        <v>264</v>
      </c>
      <c r="F25" s="118" t="s">
        <v>274</v>
      </c>
      <c r="G25" s="118" t="s">
        <v>275</v>
      </c>
      <c r="H25" s="118" t="s">
        <v>276</v>
      </c>
      <c r="I25" s="118" t="s">
        <v>263</v>
      </c>
      <c r="J25" s="118" t="s">
        <v>277</v>
      </c>
      <c r="K25" s="118" t="s">
        <v>278</v>
      </c>
      <c r="L25" s="118" t="s">
        <v>279</v>
      </c>
      <c r="M25" s="145">
        <v>2</v>
      </c>
      <c r="N25" s="145">
        <v>3</v>
      </c>
      <c r="O25" s="146">
        <f t="shared" si="11"/>
        <v>6</v>
      </c>
      <c r="P25" s="146" t="str">
        <f t="shared" si="12"/>
        <v>Medio</v>
      </c>
      <c r="Q25" s="145">
        <v>60</v>
      </c>
      <c r="R25" s="146">
        <f t="shared" si="13"/>
        <v>360</v>
      </c>
      <c r="S25" s="146" t="str">
        <f t="shared" si="14"/>
        <v>II</v>
      </c>
      <c r="T25" s="146" t="str">
        <f t="shared" si="15"/>
        <v>No Aceptable o Aceptable con controles</v>
      </c>
      <c r="U25" s="289">
        <v>0</v>
      </c>
      <c r="V25" s="289">
        <v>1</v>
      </c>
      <c r="W25" s="289">
        <v>0</v>
      </c>
      <c r="X25" s="289">
        <v>1</v>
      </c>
      <c r="Y25" s="154" t="s">
        <v>298</v>
      </c>
      <c r="Z25" s="118" t="s">
        <v>299</v>
      </c>
      <c r="AA25" s="118" t="s">
        <v>223</v>
      </c>
      <c r="AB25" s="118" t="s">
        <v>223</v>
      </c>
      <c r="AC25" s="118" t="s">
        <v>300</v>
      </c>
      <c r="AD25" s="118" t="s">
        <v>301</v>
      </c>
      <c r="AE25" s="148" t="s">
        <v>223</v>
      </c>
      <c r="AF25" s="286"/>
    </row>
    <row r="26" spans="1:32" s="285" customFormat="1" ht="159.75" customHeight="1">
      <c r="A26" s="391"/>
      <c r="B26" s="400"/>
      <c r="C26" s="408"/>
      <c r="D26" s="410"/>
      <c r="E26" s="154" t="s">
        <v>264</v>
      </c>
      <c r="F26" s="118" t="s">
        <v>274</v>
      </c>
      <c r="G26" s="118" t="s">
        <v>381</v>
      </c>
      <c r="H26" s="118" t="s">
        <v>393</v>
      </c>
      <c r="I26" s="118" t="s">
        <v>394</v>
      </c>
      <c r="J26" s="118" t="s">
        <v>395</v>
      </c>
      <c r="K26" s="118" t="s">
        <v>396</v>
      </c>
      <c r="L26" s="118" t="s">
        <v>397</v>
      </c>
      <c r="M26" s="145">
        <v>2</v>
      </c>
      <c r="N26" s="145">
        <v>1</v>
      </c>
      <c r="O26" s="146">
        <f t="shared" si="11"/>
        <v>2</v>
      </c>
      <c r="P26" s="146" t="str">
        <f t="shared" si="12"/>
        <v>Bajo</v>
      </c>
      <c r="Q26" s="145">
        <v>10</v>
      </c>
      <c r="R26" s="146">
        <f t="shared" si="13"/>
        <v>20</v>
      </c>
      <c r="S26" s="146" t="str">
        <f t="shared" si="14"/>
        <v>IV</v>
      </c>
      <c r="T26" s="146" t="str">
        <f t="shared" si="15"/>
        <v>Aceptable</v>
      </c>
      <c r="U26" s="289">
        <v>0</v>
      </c>
      <c r="V26" s="289">
        <v>1</v>
      </c>
      <c r="W26" s="289">
        <v>0</v>
      </c>
      <c r="X26" s="289">
        <v>1</v>
      </c>
      <c r="Y26" s="154" t="s">
        <v>427</v>
      </c>
      <c r="Z26" s="118" t="s">
        <v>385</v>
      </c>
      <c r="AA26" s="118" t="s">
        <v>223</v>
      </c>
      <c r="AB26" s="118" t="s">
        <v>296</v>
      </c>
      <c r="AC26" s="118" t="s">
        <v>446</v>
      </c>
      <c r="AD26" s="118" t="s">
        <v>447</v>
      </c>
      <c r="AE26" s="148" t="s">
        <v>223</v>
      </c>
      <c r="AF26" s="286"/>
    </row>
    <row r="27" spans="1:32" s="285" customFormat="1" ht="159.75" customHeight="1" thickBot="1">
      <c r="A27" s="391"/>
      <c r="B27" s="400"/>
      <c r="C27" s="409"/>
      <c r="D27" s="411"/>
      <c r="E27" s="182" t="s">
        <v>264</v>
      </c>
      <c r="F27" s="157" t="s">
        <v>274</v>
      </c>
      <c r="G27" s="157" t="s">
        <v>284</v>
      </c>
      <c r="H27" s="157" t="s">
        <v>285</v>
      </c>
      <c r="I27" s="157" t="s">
        <v>217</v>
      </c>
      <c r="J27" s="157" t="s">
        <v>210</v>
      </c>
      <c r="K27" s="157" t="s">
        <v>260</v>
      </c>
      <c r="L27" s="157" t="s">
        <v>262</v>
      </c>
      <c r="M27" s="158">
        <v>6</v>
      </c>
      <c r="N27" s="158">
        <v>3</v>
      </c>
      <c r="O27" s="159">
        <f t="shared" si="11"/>
        <v>18</v>
      </c>
      <c r="P27" s="159" t="str">
        <f t="shared" si="12"/>
        <v>Alto</v>
      </c>
      <c r="Q27" s="158">
        <v>25</v>
      </c>
      <c r="R27" s="159">
        <f t="shared" si="13"/>
        <v>450</v>
      </c>
      <c r="S27" s="159" t="str">
        <f t="shared" si="14"/>
        <v>II</v>
      </c>
      <c r="T27" s="159" t="str">
        <f t="shared" si="15"/>
        <v>No Aceptable o Aceptable con controles</v>
      </c>
      <c r="U27" s="290">
        <v>0</v>
      </c>
      <c r="V27" s="290">
        <v>1</v>
      </c>
      <c r="W27" s="290">
        <v>0</v>
      </c>
      <c r="X27" s="290">
        <v>1</v>
      </c>
      <c r="Y27" s="182" t="s">
        <v>290</v>
      </c>
      <c r="Z27" s="157" t="s">
        <v>291</v>
      </c>
      <c r="AA27" s="157" t="s">
        <v>223</v>
      </c>
      <c r="AB27" s="157" t="s">
        <v>223</v>
      </c>
      <c r="AC27" s="157" t="s">
        <v>292</v>
      </c>
      <c r="AD27" s="157" t="s">
        <v>293</v>
      </c>
      <c r="AE27" s="161" t="s">
        <v>223</v>
      </c>
      <c r="AF27" s="286"/>
    </row>
    <row r="28" spans="1:32" s="266" customFormat="1" ht="174" customHeight="1">
      <c r="A28" s="391"/>
      <c r="B28" s="316" t="s">
        <v>645</v>
      </c>
      <c r="C28" s="312" t="s">
        <v>644</v>
      </c>
      <c r="D28" s="319" t="s">
        <v>306</v>
      </c>
      <c r="E28" s="204" t="s">
        <v>254</v>
      </c>
      <c r="F28" s="124" t="s">
        <v>152</v>
      </c>
      <c r="G28" s="124" t="s">
        <v>207</v>
      </c>
      <c r="H28" s="124" t="s">
        <v>208</v>
      </c>
      <c r="I28" s="124" t="s">
        <v>209</v>
      </c>
      <c r="J28" s="124" t="s">
        <v>210</v>
      </c>
      <c r="K28" s="124" t="s">
        <v>211</v>
      </c>
      <c r="L28" s="124" t="s">
        <v>219</v>
      </c>
      <c r="M28" s="164">
        <v>2</v>
      </c>
      <c r="N28" s="164">
        <v>3</v>
      </c>
      <c r="O28" s="165">
        <f t="shared" ref="O28:O41" si="16">IF(OR(M28="",N28=""),"",IF((M28*N28=0),"N/A",M28*N28))</f>
        <v>6</v>
      </c>
      <c r="P28" s="165" t="str">
        <f t="shared" ref="P28:P41" si="17">IF(O28="","",IF(ISTEXT(O28),"N/A",IF(OR(O28=2,O28=4),"Bajo",IF(OR(O28=6,O28=8),"Medio",IF(OR(O28=10,O28=12,O28=18,O28=20),"Alto",IF(OR(O28=24,O28=30,O28=40),"Muy Alto","Error"))))))</f>
        <v>Medio</v>
      </c>
      <c r="Q28" s="164">
        <v>10</v>
      </c>
      <c r="R28" s="165">
        <f t="shared" ref="R28:R39" si="18">IF(OR(Q28="",O28=""),"",IF(ISTEXT(O28),"N/A",O28*Q28))</f>
        <v>60</v>
      </c>
      <c r="S28" s="283" t="str">
        <f t="shared" ref="S28:S29" si="19">IF(R28&lt;=20,"IV",IF(R28&gt;=600,"I",IF(R28&gt;=150,"II",IF(R28&gt;=40,"III",IF(R28&gt;=20,"IV")*IF(R28&lt;=20,"IV")))))</f>
        <v>III</v>
      </c>
      <c r="T28" s="163" t="str">
        <f t="shared" ref="T28:T29" si="20">+IF(S28="I","No Aceptable",IF(S28="II","No Aceptable o Aceptable con control especifico",IF(S28="III","Mejorable",IF(S28="IV","Aceptable"))))</f>
        <v>Mejorable</v>
      </c>
      <c r="U28" s="284">
        <v>6</v>
      </c>
      <c r="V28" s="284">
        <v>1</v>
      </c>
      <c r="W28" s="284">
        <v>0</v>
      </c>
      <c r="X28" s="284">
        <f t="shared" ref="X28:X45" si="21">SUM(U28:W28)</f>
        <v>7</v>
      </c>
      <c r="Y28" s="124" t="s">
        <v>221</v>
      </c>
      <c r="Z28" s="124" t="s">
        <v>672</v>
      </c>
      <c r="AA28" s="124" t="s">
        <v>223</v>
      </c>
      <c r="AB28" s="124" t="s">
        <v>223</v>
      </c>
      <c r="AC28" s="124" t="s">
        <v>223</v>
      </c>
      <c r="AD28" s="124" t="s">
        <v>224</v>
      </c>
      <c r="AE28" s="168" t="s">
        <v>223</v>
      </c>
      <c r="AF28" s="267"/>
    </row>
    <row r="29" spans="1:32" ht="229.5" customHeight="1">
      <c r="A29" s="391"/>
      <c r="B29" s="317"/>
      <c r="C29" s="312"/>
      <c r="D29" s="320"/>
      <c r="E29" s="122" t="s">
        <v>254</v>
      </c>
      <c r="F29" s="118" t="s">
        <v>152</v>
      </c>
      <c r="G29" s="118" t="s">
        <v>212</v>
      </c>
      <c r="H29" s="118" t="s">
        <v>213</v>
      </c>
      <c r="I29" s="118" t="s">
        <v>214</v>
      </c>
      <c r="J29" s="118" t="s">
        <v>210</v>
      </c>
      <c r="K29" s="118" t="s">
        <v>211</v>
      </c>
      <c r="L29" s="118" t="s">
        <v>219</v>
      </c>
      <c r="M29" s="145">
        <v>2</v>
      </c>
      <c r="N29" s="145">
        <v>3</v>
      </c>
      <c r="O29" s="146">
        <f t="shared" si="16"/>
        <v>6</v>
      </c>
      <c r="P29" s="146" t="str">
        <f t="shared" si="17"/>
        <v>Medio</v>
      </c>
      <c r="Q29" s="145">
        <v>10</v>
      </c>
      <c r="R29" s="146">
        <f t="shared" si="18"/>
        <v>60</v>
      </c>
      <c r="S29" s="147" t="str">
        <f t="shared" si="19"/>
        <v>III</v>
      </c>
      <c r="T29" s="119" t="str">
        <f t="shared" si="20"/>
        <v>Mejorable</v>
      </c>
      <c r="U29" s="153">
        <v>6</v>
      </c>
      <c r="V29" s="153">
        <v>1</v>
      </c>
      <c r="W29" s="153">
        <v>0</v>
      </c>
      <c r="X29" s="153">
        <f t="shared" si="21"/>
        <v>7</v>
      </c>
      <c r="Y29" s="118" t="s">
        <v>221</v>
      </c>
      <c r="Z29" s="118" t="s">
        <v>672</v>
      </c>
      <c r="AA29" s="118" t="s">
        <v>223</v>
      </c>
      <c r="AB29" s="118" t="s">
        <v>223</v>
      </c>
      <c r="AC29" s="118" t="s">
        <v>223</v>
      </c>
      <c r="AD29" s="118" t="s">
        <v>224</v>
      </c>
      <c r="AE29" s="148" t="s">
        <v>223</v>
      </c>
      <c r="AF29" s="84"/>
    </row>
    <row r="30" spans="1:32" ht="229.5" customHeight="1">
      <c r="A30" s="391"/>
      <c r="B30" s="317"/>
      <c r="C30" s="312"/>
      <c r="D30" s="320"/>
      <c r="E30" s="122" t="s">
        <v>264</v>
      </c>
      <c r="F30" s="118" t="s">
        <v>274</v>
      </c>
      <c r="G30" s="118" t="s">
        <v>284</v>
      </c>
      <c r="H30" s="121" t="s">
        <v>285</v>
      </c>
      <c r="I30" s="118" t="s">
        <v>261</v>
      </c>
      <c r="J30" s="118" t="s">
        <v>210</v>
      </c>
      <c r="K30" s="121" t="s">
        <v>260</v>
      </c>
      <c r="L30" s="118" t="s">
        <v>262</v>
      </c>
      <c r="M30" s="149">
        <v>6</v>
      </c>
      <c r="N30" s="149">
        <v>3</v>
      </c>
      <c r="O30" s="150">
        <f t="shared" si="16"/>
        <v>18</v>
      </c>
      <c r="P30" s="150" t="str">
        <f t="shared" si="17"/>
        <v>Alto</v>
      </c>
      <c r="Q30" s="149">
        <v>25</v>
      </c>
      <c r="R30" s="150">
        <f t="shared" si="18"/>
        <v>450</v>
      </c>
      <c r="S30" s="150" t="str">
        <f t="shared" ref="S30:S31" si="22">IF(R30="","",IF(ISTEXT(R30),"IV",IF(R30=20,"IV",IF(AND(R30&gt;=40,R30&lt;=120),"III",IF(AND(R30&gt;=150,R30&lt;=500),"II",IF(AND(R30&gt;=600,R30&lt;=4000),"I","Error"))))))</f>
        <v>II</v>
      </c>
      <c r="T30" s="150" t="str">
        <f t="shared" ref="T30" si="23">IF(S30="","",IF(OR(S30="IV",S30="III"),"Aceptable",IF(S30="II","No Aceptable o Aceptable con controles",IF(S30="I","No Aceptable","Error"))))</f>
        <v>No Aceptable o Aceptable con controles</v>
      </c>
      <c r="U30" s="153">
        <v>6</v>
      </c>
      <c r="V30" s="153">
        <v>1</v>
      </c>
      <c r="W30" s="153">
        <v>0</v>
      </c>
      <c r="X30" s="153">
        <v>7</v>
      </c>
      <c r="Y30" s="121" t="s">
        <v>290</v>
      </c>
      <c r="Z30" s="121" t="s">
        <v>291</v>
      </c>
      <c r="AA30" s="121" t="s">
        <v>223</v>
      </c>
      <c r="AB30" s="121" t="s">
        <v>223</v>
      </c>
      <c r="AC30" s="121" t="s">
        <v>292</v>
      </c>
      <c r="AD30" s="151" t="s">
        <v>293</v>
      </c>
      <c r="AE30" s="152" t="s">
        <v>223</v>
      </c>
      <c r="AF30" s="84"/>
    </row>
    <row r="31" spans="1:32" ht="229.5" customHeight="1">
      <c r="A31" s="391"/>
      <c r="B31" s="317"/>
      <c r="C31" s="312"/>
      <c r="D31" s="320"/>
      <c r="E31" s="122" t="s">
        <v>264</v>
      </c>
      <c r="F31" s="118" t="s">
        <v>150</v>
      </c>
      <c r="G31" s="118" t="s">
        <v>269</v>
      </c>
      <c r="H31" s="121" t="s">
        <v>309</v>
      </c>
      <c r="I31" s="118" t="s">
        <v>250</v>
      </c>
      <c r="J31" s="118" t="s">
        <v>251</v>
      </c>
      <c r="K31" s="121" t="s">
        <v>218</v>
      </c>
      <c r="L31" s="118" t="s">
        <v>220</v>
      </c>
      <c r="M31" s="149">
        <v>2</v>
      </c>
      <c r="N31" s="149">
        <v>1</v>
      </c>
      <c r="O31" s="150">
        <f t="shared" si="16"/>
        <v>2</v>
      </c>
      <c r="P31" s="150"/>
      <c r="Q31" s="149">
        <v>10</v>
      </c>
      <c r="R31" s="150">
        <f t="shared" si="18"/>
        <v>20</v>
      </c>
      <c r="S31" s="150" t="str">
        <f t="shared" si="22"/>
        <v>IV</v>
      </c>
      <c r="T31" s="150" t="str">
        <f>IF(S31="","",IF(OR(S31="IV",S31="III"),"Aceptable",IF(S31="II","No Aceptable o Aceptable con controles",IF(S31="I","No Aceptable","Error"))))</f>
        <v>Aceptable</v>
      </c>
      <c r="U31" s="153">
        <v>6</v>
      </c>
      <c r="V31" s="153">
        <v>1</v>
      </c>
      <c r="W31" s="153">
        <v>0</v>
      </c>
      <c r="X31" s="153">
        <v>7</v>
      </c>
      <c r="Y31" s="121" t="s">
        <v>225</v>
      </c>
      <c r="Z31" s="121" t="s">
        <v>692</v>
      </c>
      <c r="AA31" s="121" t="s">
        <v>223</v>
      </c>
      <c r="AB31" s="121" t="s">
        <v>223</v>
      </c>
      <c r="AC31" s="121" t="s">
        <v>227</v>
      </c>
      <c r="AD31" s="121" t="s">
        <v>228</v>
      </c>
      <c r="AE31" s="152" t="s">
        <v>223</v>
      </c>
      <c r="AF31" s="84"/>
    </row>
    <row r="32" spans="1:32" ht="210.75" customHeight="1" thickBot="1">
      <c r="A32" s="391"/>
      <c r="B32" s="317"/>
      <c r="C32" s="312"/>
      <c r="D32" s="320"/>
      <c r="E32" s="154" t="s">
        <v>264</v>
      </c>
      <c r="F32" s="118" t="s">
        <v>150</v>
      </c>
      <c r="G32" s="118" t="s">
        <v>215</v>
      </c>
      <c r="H32" s="118" t="s">
        <v>216</v>
      </c>
      <c r="I32" s="118" t="s">
        <v>250</v>
      </c>
      <c r="J32" s="118" t="s">
        <v>251</v>
      </c>
      <c r="K32" s="118" t="s">
        <v>218</v>
      </c>
      <c r="L32" s="118" t="s">
        <v>220</v>
      </c>
      <c r="M32" s="145">
        <v>2</v>
      </c>
      <c r="N32" s="145">
        <v>1</v>
      </c>
      <c r="O32" s="146">
        <f t="shared" ref="O32:O33" si="24">IF(OR(M32="",N32=""),"",IF((M32*N32=0),"N/A",M32*N32))</f>
        <v>2</v>
      </c>
      <c r="P32" s="146" t="str">
        <f t="shared" ref="P32:P33" si="25">IF(O32="","",IF(ISTEXT(O32),"N/A",IF(OR(O32=2,O32=4),"Bajo",IF(OR(O32=6,O32=8),"Medio",IF(OR(O32=10,O32=12,O32=18,O32=20),"Alto",IF(OR(O32=24,O32=30,O32=40),"Muy Alto","Error"))))))</f>
        <v>Bajo</v>
      </c>
      <c r="Q32" s="145">
        <v>10</v>
      </c>
      <c r="R32" s="146">
        <f t="shared" ref="R32:R33" si="26">IF(OR(Q32="",O32=""),"",IF(ISTEXT(O32),"N/A",O32*Q32))</f>
        <v>20</v>
      </c>
      <c r="S32" s="146" t="str">
        <f t="shared" ref="S32:S33" si="27">IF(R32="","",IF(ISTEXT(R32),"IV",IF(R32=20,"IV",IF(AND(R32&gt;=40,R32&lt;=120),"III",IF(AND(R32&gt;=150,R32&lt;=500),"II",IF(AND(R32&gt;=600,R32&lt;=4000),"I","Error"))))))</f>
        <v>IV</v>
      </c>
      <c r="T32" s="146" t="str">
        <f>IF(S32="","",IF(OR(S32="IV",S32="III"),"Aceptable",IF(S32="II","No Aceptable o Aceptable con controles",IF(S32="I","No Aceptable","Error"))))</f>
        <v>Aceptable</v>
      </c>
      <c r="U32" s="153">
        <v>6</v>
      </c>
      <c r="V32" s="153">
        <v>1</v>
      </c>
      <c r="W32" s="153">
        <v>0</v>
      </c>
      <c r="X32" s="153">
        <v>7</v>
      </c>
      <c r="Y32" s="118" t="s">
        <v>225</v>
      </c>
      <c r="Z32" s="118" t="s">
        <v>692</v>
      </c>
      <c r="AA32" s="118" t="s">
        <v>223</v>
      </c>
      <c r="AB32" s="118" t="s">
        <v>223</v>
      </c>
      <c r="AC32" s="118" t="s">
        <v>227</v>
      </c>
      <c r="AD32" s="118" t="s">
        <v>228</v>
      </c>
      <c r="AE32" s="148" t="s">
        <v>223</v>
      </c>
      <c r="AF32" s="84"/>
    </row>
    <row r="33" spans="1:16384" ht="139.5" customHeight="1">
      <c r="A33" s="391"/>
      <c r="B33" s="317"/>
      <c r="C33" s="312"/>
      <c r="D33" s="320"/>
      <c r="E33" s="122" t="s">
        <v>264</v>
      </c>
      <c r="F33" s="145" t="s">
        <v>265</v>
      </c>
      <c r="G33" s="145" t="s">
        <v>367</v>
      </c>
      <c r="H33" s="121" t="s">
        <v>318</v>
      </c>
      <c r="I33" s="118" t="s">
        <v>368</v>
      </c>
      <c r="J33" s="118" t="s">
        <v>210</v>
      </c>
      <c r="K33" s="121" t="s">
        <v>260</v>
      </c>
      <c r="L33" s="118" t="s">
        <v>268</v>
      </c>
      <c r="M33" s="149">
        <v>2</v>
      </c>
      <c r="N33" s="149">
        <v>1</v>
      </c>
      <c r="O33" s="150">
        <f t="shared" si="24"/>
        <v>2</v>
      </c>
      <c r="P33" s="150" t="str">
        <f t="shared" si="25"/>
        <v>Bajo</v>
      </c>
      <c r="Q33" s="149">
        <v>10</v>
      </c>
      <c r="R33" s="150">
        <f t="shared" si="26"/>
        <v>20</v>
      </c>
      <c r="S33" s="150" t="str">
        <f t="shared" si="27"/>
        <v>IV</v>
      </c>
      <c r="T33" s="150" t="str">
        <f t="shared" ref="T33" si="28">IF(S33="","",IF(OR(S33="IV",S33="III"),"Aceptable",IF(S33="II","No Aceptable o Aceptable con controles",IF(S33="I","No Aceptable","Error"))))</f>
        <v>Aceptable</v>
      </c>
      <c r="U33" s="153">
        <v>6</v>
      </c>
      <c r="V33" s="153">
        <v>1</v>
      </c>
      <c r="W33" s="153">
        <v>0</v>
      </c>
      <c r="X33" s="153">
        <v>7</v>
      </c>
      <c r="Y33" s="121" t="s">
        <v>369</v>
      </c>
      <c r="Z33" s="121" t="s">
        <v>288</v>
      </c>
      <c r="AA33" s="121" t="s">
        <v>223</v>
      </c>
      <c r="AB33" s="121" t="s">
        <v>223</v>
      </c>
      <c r="AC33" s="121" t="s">
        <v>223</v>
      </c>
      <c r="AD33" s="121" t="s">
        <v>370</v>
      </c>
      <c r="AE33" s="199" t="s">
        <v>711</v>
      </c>
      <c r="AF33" s="84"/>
    </row>
    <row r="34" spans="1:16384" ht="128.25" customHeight="1">
      <c r="A34" s="391"/>
      <c r="B34" s="317"/>
      <c r="C34" s="312"/>
      <c r="D34" s="320"/>
      <c r="E34" s="122" t="s">
        <v>255</v>
      </c>
      <c r="F34" s="118" t="s">
        <v>238</v>
      </c>
      <c r="G34" s="118" t="s">
        <v>246</v>
      </c>
      <c r="H34" s="118" t="s">
        <v>247</v>
      </c>
      <c r="I34" s="118" t="s">
        <v>231</v>
      </c>
      <c r="J34" s="118" t="s">
        <v>232</v>
      </c>
      <c r="K34" s="118" t="s">
        <v>233</v>
      </c>
      <c r="L34" s="118" t="s">
        <v>220</v>
      </c>
      <c r="M34" s="145">
        <v>2</v>
      </c>
      <c r="N34" s="145">
        <v>2</v>
      </c>
      <c r="O34" s="146">
        <f t="shared" si="16"/>
        <v>4</v>
      </c>
      <c r="P34" s="146" t="str">
        <f t="shared" si="17"/>
        <v>Bajo</v>
      </c>
      <c r="Q34" s="145">
        <v>25</v>
      </c>
      <c r="R34" s="146">
        <f t="shared" si="18"/>
        <v>100</v>
      </c>
      <c r="S34" s="146" t="str">
        <f t="shared" ref="S34:S39" si="29">IF(R34="","",IF(ISTEXT(R34),"IV",IF(R34=20,"IV",IF(AND(R34&gt;=40,R34&lt;=120),"III",IF(AND(R34&gt;=150,R34&lt;=500),"II",IF(AND(R34&gt;=600,R34&lt;=4000),"I","Error"))))))</f>
        <v>III</v>
      </c>
      <c r="T34" s="146" t="s">
        <v>142</v>
      </c>
      <c r="U34" s="155">
        <v>6</v>
      </c>
      <c r="V34" s="155">
        <v>1</v>
      </c>
      <c r="W34" s="155">
        <v>0</v>
      </c>
      <c r="X34" s="155">
        <f t="shared" si="21"/>
        <v>7</v>
      </c>
      <c r="Y34" s="118" t="s">
        <v>240</v>
      </c>
      <c r="Z34" s="118" t="s">
        <v>676</v>
      </c>
      <c r="AA34" s="118" t="s">
        <v>223</v>
      </c>
      <c r="AB34" s="118" t="s">
        <v>223</v>
      </c>
      <c r="AC34" s="118" t="s">
        <v>242</v>
      </c>
      <c r="AD34" s="118" t="s">
        <v>243</v>
      </c>
      <c r="AE34" s="148" t="s">
        <v>223</v>
      </c>
      <c r="AF34" s="84"/>
    </row>
    <row r="35" spans="1:16384" ht="210" customHeight="1" thickBot="1">
      <c r="A35" s="391"/>
      <c r="B35" s="317"/>
      <c r="C35" s="348"/>
      <c r="D35" s="328"/>
      <c r="E35" s="156" t="s">
        <v>255</v>
      </c>
      <c r="F35" s="157" t="s">
        <v>238</v>
      </c>
      <c r="G35" s="157" t="s">
        <v>248</v>
      </c>
      <c r="H35" s="157" t="s">
        <v>249</v>
      </c>
      <c r="I35" s="157" t="s">
        <v>236</v>
      </c>
      <c r="J35" s="157" t="s">
        <v>237</v>
      </c>
      <c r="K35" s="157" t="s">
        <v>233</v>
      </c>
      <c r="L35" s="157" t="s">
        <v>220</v>
      </c>
      <c r="M35" s="158">
        <v>2</v>
      </c>
      <c r="N35" s="158">
        <v>2</v>
      </c>
      <c r="O35" s="159">
        <f t="shared" si="16"/>
        <v>4</v>
      </c>
      <c r="P35" s="159" t="str">
        <f t="shared" si="17"/>
        <v>Bajo</v>
      </c>
      <c r="Q35" s="158">
        <v>25</v>
      </c>
      <c r="R35" s="159">
        <f t="shared" si="18"/>
        <v>100</v>
      </c>
      <c r="S35" s="159" t="str">
        <f t="shared" si="29"/>
        <v>III</v>
      </c>
      <c r="T35" s="159" t="s">
        <v>142</v>
      </c>
      <c r="U35" s="160">
        <v>6</v>
      </c>
      <c r="V35" s="160">
        <v>1</v>
      </c>
      <c r="W35" s="160">
        <v>0</v>
      </c>
      <c r="X35" s="160">
        <f t="shared" si="21"/>
        <v>7</v>
      </c>
      <c r="Y35" s="157" t="s">
        <v>244</v>
      </c>
      <c r="Z35" s="157" t="s">
        <v>676</v>
      </c>
      <c r="AA35" s="157" t="s">
        <v>223</v>
      </c>
      <c r="AB35" s="157" t="s">
        <v>223</v>
      </c>
      <c r="AC35" s="157" t="s">
        <v>242</v>
      </c>
      <c r="AD35" s="157" t="s">
        <v>245</v>
      </c>
      <c r="AE35" s="161" t="s">
        <v>223</v>
      </c>
      <c r="AF35" s="84"/>
    </row>
    <row r="36" spans="1:16384" s="88" customFormat="1" ht="117" customHeight="1">
      <c r="A36" s="391"/>
      <c r="B36" s="317"/>
      <c r="C36" s="311" t="s">
        <v>256</v>
      </c>
      <c r="D36" s="319" t="s">
        <v>646</v>
      </c>
      <c r="E36" s="162" t="s">
        <v>264</v>
      </c>
      <c r="F36" s="124" t="s">
        <v>265</v>
      </c>
      <c r="G36" s="124" t="s">
        <v>266</v>
      </c>
      <c r="H36" s="163" t="s">
        <v>267</v>
      </c>
      <c r="I36" s="124" t="s">
        <v>257</v>
      </c>
      <c r="J36" s="124" t="s">
        <v>210</v>
      </c>
      <c r="K36" s="124" t="s">
        <v>210</v>
      </c>
      <c r="L36" s="124" t="s">
        <v>210</v>
      </c>
      <c r="M36" s="164">
        <v>2</v>
      </c>
      <c r="N36" s="164">
        <v>1</v>
      </c>
      <c r="O36" s="165">
        <f t="shared" si="16"/>
        <v>2</v>
      </c>
      <c r="P36" s="165" t="str">
        <f t="shared" si="17"/>
        <v>Bajo</v>
      </c>
      <c r="Q36" s="164">
        <v>10</v>
      </c>
      <c r="R36" s="165">
        <f t="shared" si="18"/>
        <v>20</v>
      </c>
      <c r="S36" s="165" t="str">
        <f t="shared" si="29"/>
        <v>IV</v>
      </c>
      <c r="T36" s="165" t="str">
        <f>IF(S36="","",IF(OR(S36="IV",S36="III"),"Aceptable",IF(S36="II","No Aceptable o Aceptable con controles",IF(S36="I","No Aceptable","Error"))))</f>
        <v>Aceptable</v>
      </c>
      <c r="U36" s="166">
        <v>2</v>
      </c>
      <c r="V36" s="166">
        <v>1</v>
      </c>
      <c r="W36" s="166">
        <v>0</v>
      </c>
      <c r="X36" s="166">
        <v>3</v>
      </c>
      <c r="Y36" s="167" t="s">
        <v>287</v>
      </c>
      <c r="Z36" s="124" t="s">
        <v>288</v>
      </c>
      <c r="AA36" s="124" t="s">
        <v>223</v>
      </c>
      <c r="AB36" s="124" t="s">
        <v>223</v>
      </c>
      <c r="AC36" s="124" t="s">
        <v>223</v>
      </c>
      <c r="AD36" s="124" t="s">
        <v>289</v>
      </c>
      <c r="AE36" s="168" t="s">
        <v>210</v>
      </c>
    </row>
    <row r="37" spans="1:16384" ht="117" customHeight="1" thickBot="1">
      <c r="A37" s="391"/>
      <c r="B37" s="317"/>
      <c r="C37" s="312"/>
      <c r="D37" s="319"/>
      <c r="E37" s="121" t="s">
        <v>264</v>
      </c>
      <c r="F37" s="118" t="s">
        <v>274</v>
      </c>
      <c r="G37" s="118" t="s">
        <v>284</v>
      </c>
      <c r="H37" s="121" t="s">
        <v>285</v>
      </c>
      <c r="I37" s="118" t="s">
        <v>261</v>
      </c>
      <c r="J37" s="118" t="s">
        <v>210</v>
      </c>
      <c r="K37" s="121" t="s">
        <v>260</v>
      </c>
      <c r="L37" s="118" t="s">
        <v>262</v>
      </c>
      <c r="M37" s="149">
        <v>6</v>
      </c>
      <c r="N37" s="149">
        <v>3</v>
      </c>
      <c r="O37" s="150">
        <f t="shared" si="16"/>
        <v>18</v>
      </c>
      <c r="P37" s="150" t="str">
        <f t="shared" si="17"/>
        <v>Alto</v>
      </c>
      <c r="Q37" s="149">
        <v>25</v>
      </c>
      <c r="R37" s="150">
        <f t="shared" si="18"/>
        <v>450</v>
      </c>
      <c r="S37" s="150" t="str">
        <f t="shared" si="29"/>
        <v>II</v>
      </c>
      <c r="T37" s="150" t="str">
        <f t="shared" ref="T37" si="30">IF(S37="","",IF(OR(S37="IV",S37="III"),"Aceptable",IF(S37="II","No Aceptable o Aceptable con controles",IF(S37="I","No Aceptable","Error"))))</f>
        <v>No Aceptable o Aceptable con controles</v>
      </c>
      <c r="U37" s="166">
        <v>2</v>
      </c>
      <c r="V37" s="166">
        <v>1</v>
      </c>
      <c r="W37" s="166">
        <v>0</v>
      </c>
      <c r="X37" s="166">
        <v>3</v>
      </c>
      <c r="Y37" s="179">
        <v>6</v>
      </c>
      <c r="Z37" s="179">
        <v>3</v>
      </c>
      <c r="AA37" s="180">
        <f t="shared" ref="AA37:BG37" si="31">IF(OR(Y37="",Z37=""),"",IF((Y37*Z37=0),"N/A",Y37*Z37))</f>
        <v>18</v>
      </c>
      <c r="AB37" s="180" t="str">
        <f t="shared" ref="AB37:BH37" si="32">IF(AA37="","",IF(ISTEXT(AA37),"N/A",IF(OR(AA37=2,AA37=4),"Bajo",IF(OR(AA37=6,AA37=8),"Medio",IF(OR(AA37=10,AA37=12,AA37=18,AA37=20),"Alto",IF(OR(AA37=24,AA37=30,AA37=40),"Muy Alto","Error"))))))</f>
        <v>Alto</v>
      </c>
      <c r="AC37" s="179">
        <v>25</v>
      </c>
      <c r="AD37" s="180">
        <f t="shared" ref="AD37:BJ37" si="33">IF(OR(AC37="",AA37=""),"",IF(ISTEXT(AA37),"N/A",AA37*AC37))</f>
        <v>450</v>
      </c>
      <c r="AE37" s="180" t="str">
        <f t="shared" ref="AE37:BK37" si="34">IF(AD37="","",IF(ISTEXT(AD37),"IV",IF(AD37=20,"IV",IF(AND(AD37&gt;=40,AD37&lt;=120),"III",IF(AND(AD37&gt;=150,AD37&lt;=500),"II",IF(AND(AD37&gt;=600,AD37&lt;=4000),"I","Error"))))))</f>
        <v>II</v>
      </c>
      <c r="AF37" s="269" t="str">
        <f>IF(AE37="","",IF(OR(AE37="IV",AE37="III"),"Aceptable",IF(AE37="II","No Aceptable o Aceptable con controles",IF(AE37="I","No Aceptable","Error"))))</f>
        <v>No Aceptable o Aceptable con controles</v>
      </c>
      <c r="AG37" s="133" t="s">
        <v>264</v>
      </c>
      <c r="AH37" s="178" t="s">
        <v>274</v>
      </c>
      <c r="AI37" s="178" t="s">
        <v>284</v>
      </c>
      <c r="AJ37" s="178" t="s">
        <v>285</v>
      </c>
      <c r="AK37" s="178" t="s">
        <v>261</v>
      </c>
      <c r="AL37" s="178" t="s">
        <v>210</v>
      </c>
      <c r="AM37" s="178" t="s">
        <v>260</v>
      </c>
      <c r="AN37" s="178" t="s">
        <v>262</v>
      </c>
      <c r="AO37" s="179">
        <v>6</v>
      </c>
      <c r="AP37" s="179">
        <v>3</v>
      </c>
      <c r="AQ37" s="180">
        <f t="shared" si="31"/>
        <v>18</v>
      </c>
      <c r="AR37" s="180" t="str">
        <f t="shared" si="32"/>
        <v>Alto</v>
      </c>
      <c r="AS37" s="179">
        <v>25</v>
      </c>
      <c r="AT37" s="180">
        <f t="shared" si="33"/>
        <v>450</v>
      </c>
      <c r="AU37" s="180" t="str">
        <f t="shared" si="34"/>
        <v>II</v>
      </c>
      <c r="AV37" s="269" t="str">
        <f>IF(AU37="","",IF(OR(AU37="IV",AU37="III"),"Aceptable",IF(AU37="II","No Aceptable o Aceptable con controles",IF(AU37="I","No Aceptable","Error"))))</f>
        <v>No Aceptable o Aceptable con controles</v>
      </c>
      <c r="AW37" s="133" t="s">
        <v>264</v>
      </c>
      <c r="AX37" s="178" t="s">
        <v>274</v>
      </c>
      <c r="AY37" s="178" t="s">
        <v>284</v>
      </c>
      <c r="AZ37" s="178" t="s">
        <v>285</v>
      </c>
      <c r="BA37" s="178" t="s">
        <v>261</v>
      </c>
      <c r="BB37" s="178" t="s">
        <v>210</v>
      </c>
      <c r="BC37" s="178" t="s">
        <v>260</v>
      </c>
      <c r="BD37" s="178" t="s">
        <v>262</v>
      </c>
      <c r="BE37" s="179">
        <v>6</v>
      </c>
      <c r="BF37" s="179">
        <v>3</v>
      </c>
      <c r="BG37" s="180">
        <f t="shared" si="31"/>
        <v>18</v>
      </c>
      <c r="BH37" s="180" t="str">
        <f t="shared" si="32"/>
        <v>Alto</v>
      </c>
      <c r="BI37" s="179">
        <v>25</v>
      </c>
      <c r="BJ37" s="180">
        <f t="shared" si="33"/>
        <v>450</v>
      </c>
      <c r="BK37" s="180" t="str">
        <f t="shared" si="34"/>
        <v>II</v>
      </c>
      <c r="BL37" s="269" t="str">
        <f>IF(BK37="","",IF(OR(BK37="IV",BK37="III"),"Aceptable",IF(BK37="II","No Aceptable o Aceptable con controles",IF(BK37="I","No Aceptable","Error"))))</f>
        <v>No Aceptable o Aceptable con controles</v>
      </c>
      <c r="BM37" s="133" t="s">
        <v>264</v>
      </c>
      <c r="BN37" s="178" t="s">
        <v>274</v>
      </c>
      <c r="BO37" s="178" t="s">
        <v>284</v>
      </c>
      <c r="BP37" s="178" t="s">
        <v>285</v>
      </c>
      <c r="BQ37" s="178" t="s">
        <v>261</v>
      </c>
      <c r="BR37" s="178" t="s">
        <v>210</v>
      </c>
      <c r="BS37" s="178" t="s">
        <v>260</v>
      </c>
      <c r="BT37" s="178" t="s">
        <v>262</v>
      </c>
      <c r="BU37" s="179">
        <v>6</v>
      </c>
      <c r="BV37" s="179">
        <v>3</v>
      </c>
      <c r="BW37" s="180">
        <f t="shared" ref="BW37:DS37" si="35">IF(OR(BU37="",BV37=""),"",IF((BU37*BV37=0),"N/A",BU37*BV37))</f>
        <v>18</v>
      </c>
      <c r="BX37" s="180" t="str">
        <f t="shared" ref="BX37:DT37" si="36">IF(BW37="","",IF(ISTEXT(BW37),"N/A",IF(OR(BW37=2,BW37=4),"Bajo",IF(OR(BW37=6,BW37=8),"Medio",IF(OR(BW37=10,BW37=12,BW37=18,BW37=20),"Alto",IF(OR(BW37=24,BW37=30,BW37=40),"Muy Alto","Error"))))))</f>
        <v>Alto</v>
      </c>
      <c r="BY37" s="179">
        <v>25</v>
      </c>
      <c r="BZ37" s="180">
        <f t="shared" ref="BZ37:DV37" si="37">IF(OR(BY37="",BW37=""),"",IF(ISTEXT(BW37),"N/A",BW37*BY37))</f>
        <v>450</v>
      </c>
      <c r="CA37" s="180" t="str">
        <f t="shared" ref="CA37:DW37" si="38">IF(BZ37="","",IF(ISTEXT(BZ37),"IV",IF(BZ37=20,"IV",IF(AND(BZ37&gt;=40,BZ37&lt;=120),"III",IF(AND(BZ37&gt;=150,BZ37&lt;=500),"II",IF(AND(BZ37&gt;=600,BZ37&lt;=4000),"I","Error"))))))</f>
        <v>II</v>
      </c>
      <c r="CB37" s="269" t="str">
        <f>IF(CA37="","",IF(OR(CA37="IV",CA37="III"),"Aceptable",IF(CA37="II","No Aceptable o Aceptable con controles",IF(CA37="I","No Aceptable","Error"))))</f>
        <v>No Aceptable o Aceptable con controles</v>
      </c>
      <c r="CC37" s="133" t="s">
        <v>264</v>
      </c>
      <c r="CD37" s="178" t="s">
        <v>274</v>
      </c>
      <c r="CE37" s="178" t="s">
        <v>284</v>
      </c>
      <c r="CF37" s="178" t="s">
        <v>285</v>
      </c>
      <c r="CG37" s="178" t="s">
        <v>261</v>
      </c>
      <c r="CH37" s="178" t="s">
        <v>210</v>
      </c>
      <c r="CI37" s="178" t="s">
        <v>260</v>
      </c>
      <c r="CJ37" s="178" t="s">
        <v>262</v>
      </c>
      <c r="CK37" s="179">
        <v>6</v>
      </c>
      <c r="CL37" s="179">
        <v>3</v>
      </c>
      <c r="CM37" s="180">
        <f t="shared" si="35"/>
        <v>18</v>
      </c>
      <c r="CN37" s="180" t="str">
        <f t="shared" si="36"/>
        <v>Alto</v>
      </c>
      <c r="CO37" s="179">
        <v>25</v>
      </c>
      <c r="CP37" s="180">
        <f t="shared" si="37"/>
        <v>450</v>
      </c>
      <c r="CQ37" s="180" t="str">
        <f t="shared" si="38"/>
        <v>II</v>
      </c>
      <c r="CR37" s="269" t="str">
        <f>IF(CQ37="","",IF(OR(CQ37="IV",CQ37="III"),"Aceptable",IF(CQ37="II","No Aceptable o Aceptable con controles",IF(CQ37="I","No Aceptable","Error"))))</f>
        <v>No Aceptable o Aceptable con controles</v>
      </c>
      <c r="CS37" s="133" t="s">
        <v>264</v>
      </c>
      <c r="CT37" s="178" t="s">
        <v>274</v>
      </c>
      <c r="CU37" s="178" t="s">
        <v>284</v>
      </c>
      <c r="CV37" s="178" t="s">
        <v>285</v>
      </c>
      <c r="CW37" s="178" t="s">
        <v>261</v>
      </c>
      <c r="CX37" s="178" t="s">
        <v>210</v>
      </c>
      <c r="CY37" s="178" t="s">
        <v>260</v>
      </c>
      <c r="CZ37" s="178" t="s">
        <v>262</v>
      </c>
      <c r="DA37" s="179">
        <v>6</v>
      </c>
      <c r="DB37" s="179">
        <v>3</v>
      </c>
      <c r="DC37" s="180">
        <f t="shared" si="35"/>
        <v>18</v>
      </c>
      <c r="DD37" s="180" t="str">
        <f t="shared" si="36"/>
        <v>Alto</v>
      </c>
      <c r="DE37" s="179">
        <v>25</v>
      </c>
      <c r="DF37" s="180">
        <f t="shared" si="37"/>
        <v>450</v>
      </c>
      <c r="DG37" s="180" t="str">
        <f t="shared" si="38"/>
        <v>II</v>
      </c>
      <c r="DH37" s="269" t="str">
        <f>IF(DG37="","",IF(OR(DG37="IV",DG37="III"),"Aceptable",IF(DG37="II","No Aceptable o Aceptable con controles",IF(DG37="I","No Aceptable","Error"))))</f>
        <v>No Aceptable o Aceptable con controles</v>
      </c>
      <c r="DI37" s="133" t="s">
        <v>264</v>
      </c>
      <c r="DJ37" s="178" t="s">
        <v>274</v>
      </c>
      <c r="DK37" s="178" t="s">
        <v>284</v>
      </c>
      <c r="DL37" s="178" t="s">
        <v>285</v>
      </c>
      <c r="DM37" s="178" t="s">
        <v>261</v>
      </c>
      <c r="DN37" s="178" t="s">
        <v>210</v>
      </c>
      <c r="DO37" s="178" t="s">
        <v>260</v>
      </c>
      <c r="DP37" s="178" t="s">
        <v>262</v>
      </c>
      <c r="DQ37" s="179">
        <v>6</v>
      </c>
      <c r="DR37" s="179">
        <v>3</v>
      </c>
      <c r="DS37" s="180">
        <f t="shared" si="35"/>
        <v>18</v>
      </c>
      <c r="DT37" s="180" t="str">
        <f t="shared" si="36"/>
        <v>Alto</v>
      </c>
      <c r="DU37" s="179">
        <v>25</v>
      </c>
      <c r="DV37" s="180">
        <f t="shared" si="37"/>
        <v>450</v>
      </c>
      <c r="DW37" s="180" t="str">
        <f t="shared" si="38"/>
        <v>II</v>
      </c>
      <c r="DX37" s="269" t="str">
        <f>IF(DW37="","",IF(OR(DW37="IV",DW37="III"),"Aceptable",IF(DW37="II","No Aceptable o Aceptable con controles",IF(DW37="I","No Aceptable","Error"))))</f>
        <v>No Aceptable o Aceptable con controles</v>
      </c>
      <c r="DY37" s="133" t="s">
        <v>264</v>
      </c>
      <c r="DZ37" s="178" t="s">
        <v>274</v>
      </c>
      <c r="EA37" s="178" t="s">
        <v>284</v>
      </c>
      <c r="EB37" s="178" t="s">
        <v>285</v>
      </c>
      <c r="EC37" s="178" t="s">
        <v>261</v>
      </c>
      <c r="ED37" s="178" t="s">
        <v>210</v>
      </c>
      <c r="EE37" s="178" t="s">
        <v>260</v>
      </c>
      <c r="EF37" s="178" t="s">
        <v>262</v>
      </c>
      <c r="EG37" s="179">
        <v>6</v>
      </c>
      <c r="EH37" s="179">
        <v>3</v>
      </c>
      <c r="EI37" s="180">
        <f t="shared" ref="EI37:GE37" si="39">IF(OR(EG37="",EH37=""),"",IF((EG37*EH37=0),"N/A",EG37*EH37))</f>
        <v>18</v>
      </c>
      <c r="EJ37" s="180" t="str">
        <f t="shared" ref="EJ37:GF37" si="40">IF(EI37="","",IF(ISTEXT(EI37),"N/A",IF(OR(EI37=2,EI37=4),"Bajo",IF(OR(EI37=6,EI37=8),"Medio",IF(OR(EI37=10,EI37=12,EI37=18,EI37=20),"Alto",IF(OR(EI37=24,EI37=30,EI37=40),"Muy Alto","Error"))))))</f>
        <v>Alto</v>
      </c>
      <c r="EK37" s="179">
        <v>25</v>
      </c>
      <c r="EL37" s="180">
        <f t="shared" ref="EL37:GH37" si="41">IF(OR(EK37="",EI37=""),"",IF(ISTEXT(EI37),"N/A",EI37*EK37))</f>
        <v>450</v>
      </c>
      <c r="EM37" s="180" t="str">
        <f t="shared" ref="EM37:GI37" si="42">IF(EL37="","",IF(ISTEXT(EL37),"IV",IF(EL37=20,"IV",IF(AND(EL37&gt;=40,EL37&lt;=120),"III",IF(AND(EL37&gt;=150,EL37&lt;=500),"II",IF(AND(EL37&gt;=600,EL37&lt;=4000),"I","Error"))))))</f>
        <v>II</v>
      </c>
      <c r="EN37" s="269" t="str">
        <f>IF(EM37="","",IF(OR(EM37="IV",EM37="III"),"Aceptable",IF(EM37="II","No Aceptable o Aceptable con controles",IF(EM37="I","No Aceptable","Error"))))</f>
        <v>No Aceptable o Aceptable con controles</v>
      </c>
      <c r="EO37" s="133" t="s">
        <v>264</v>
      </c>
      <c r="EP37" s="178" t="s">
        <v>274</v>
      </c>
      <c r="EQ37" s="178" t="s">
        <v>284</v>
      </c>
      <c r="ER37" s="178" t="s">
        <v>285</v>
      </c>
      <c r="ES37" s="178" t="s">
        <v>261</v>
      </c>
      <c r="ET37" s="178" t="s">
        <v>210</v>
      </c>
      <c r="EU37" s="178" t="s">
        <v>260</v>
      </c>
      <c r="EV37" s="178" t="s">
        <v>262</v>
      </c>
      <c r="EW37" s="179">
        <v>6</v>
      </c>
      <c r="EX37" s="179">
        <v>3</v>
      </c>
      <c r="EY37" s="180">
        <f t="shared" si="39"/>
        <v>18</v>
      </c>
      <c r="EZ37" s="180" t="str">
        <f t="shared" si="40"/>
        <v>Alto</v>
      </c>
      <c r="FA37" s="179">
        <v>25</v>
      </c>
      <c r="FB37" s="180">
        <f t="shared" si="41"/>
        <v>450</v>
      </c>
      <c r="FC37" s="180" t="str">
        <f t="shared" si="42"/>
        <v>II</v>
      </c>
      <c r="FD37" s="269" t="str">
        <f>IF(FC37="","",IF(OR(FC37="IV",FC37="III"),"Aceptable",IF(FC37="II","No Aceptable o Aceptable con controles",IF(FC37="I","No Aceptable","Error"))))</f>
        <v>No Aceptable o Aceptable con controles</v>
      </c>
      <c r="FE37" s="133" t="s">
        <v>264</v>
      </c>
      <c r="FF37" s="178" t="s">
        <v>274</v>
      </c>
      <c r="FG37" s="178" t="s">
        <v>284</v>
      </c>
      <c r="FH37" s="178" t="s">
        <v>285</v>
      </c>
      <c r="FI37" s="178" t="s">
        <v>261</v>
      </c>
      <c r="FJ37" s="178" t="s">
        <v>210</v>
      </c>
      <c r="FK37" s="178" t="s">
        <v>260</v>
      </c>
      <c r="FL37" s="178" t="s">
        <v>262</v>
      </c>
      <c r="FM37" s="179">
        <v>6</v>
      </c>
      <c r="FN37" s="179">
        <v>3</v>
      </c>
      <c r="FO37" s="180">
        <f t="shared" si="39"/>
        <v>18</v>
      </c>
      <c r="FP37" s="180" t="str">
        <f t="shared" si="40"/>
        <v>Alto</v>
      </c>
      <c r="FQ37" s="179">
        <v>25</v>
      </c>
      <c r="FR37" s="180">
        <f t="shared" si="41"/>
        <v>450</v>
      </c>
      <c r="FS37" s="180" t="str">
        <f t="shared" si="42"/>
        <v>II</v>
      </c>
      <c r="FT37" s="269" t="str">
        <f>IF(FS37="","",IF(OR(FS37="IV",FS37="III"),"Aceptable",IF(FS37="II","No Aceptable o Aceptable con controles",IF(FS37="I","No Aceptable","Error"))))</f>
        <v>No Aceptable o Aceptable con controles</v>
      </c>
      <c r="FU37" s="133" t="s">
        <v>264</v>
      </c>
      <c r="FV37" s="178" t="s">
        <v>274</v>
      </c>
      <c r="FW37" s="178" t="s">
        <v>284</v>
      </c>
      <c r="FX37" s="178" t="s">
        <v>285</v>
      </c>
      <c r="FY37" s="178" t="s">
        <v>261</v>
      </c>
      <c r="FZ37" s="178" t="s">
        <v>210</v>
      </c>
      <c r="GA37" s="178" t="s">
        <v>260</v>
      </c>
      <c r="GB37" s="178" t="s">
        <v>262</v>
      </c>
      <c r="GC37" s="179">
        <v>6</v>
      </c>
      <c r="GD37" s="179">
        <v>3</v>
      </c>
      <c r="GE37" s="180">
        <f t="shared" si="39"/>
        <v>18</v>
      </c>
      <c r="GF37" s="180" t="str">
        <f t="shared" si="40"/>
        <v>Alto</v>
      </c>
      <c r="GG37" s="179">
        <v>25</v>
      </c>
      <c r="GH37" s="180">
        <f t="shared" si="41"/>
        <v>450</v>
      </c>
      <c r="GI37" s="180" t="str">
        <f t="shared" si="42"/>
        <v>II</v>
      </c>
      <c r="GJ37" s="269" t="str">
        <f>IF(GI37="","",IF(OR(GI37="IV",GI37="III"),"Aceptable",IF(GI37="II","No Aceptable o Aceptable con controles",IF(GI37="I","No Aceptable","Error"))))</f>
        <v>No Aceptable o Aceptable con controles</v>
      </c>
      <c r="GK37" s="133" t="s">
        <v>264</v>
      </c>
      <c r="GL37" s="178" t="s">
        <v>274</v>
      </c>
      <c r="GM37" s="178" t="s">
        <v>284</v>
      </c>
      <c r="GN37" s="178" t="s">
        <v>285</v>
      </c>
      <c r="GO37" s="178" t="s">
        <v>261</v>
      </c>
      <c r="GP37" s="178" t="s">
        <v>210</v>
      </c>
      <c r="GQ37" s="178" t="s">
        <v>260</v>
      </c>
      <c r="GR37" s="178" t="s">
        <v>262</v>
      </c>
      <c r="GS37" s="179">
        <v>6</v>
      </c>
      <c r="GT37" s="179">
        <v>3</v>
      </c>
      <c r="GU37" s="180">
        <f t="shared" ref="GU37:IQ37" si="43">IF(OR(GS37="",GT37=""),"",IF((GS37*GT37=0),"N/A",GS37*GT37))</f>
        <v>18</v>
      </c>
      <c r="GV37" s="180" t="str">
        <f t="shared" ref="GV37:IR37" si="44">IF(GU37="","",IF(ISTEXT(GU37),"N/A",IF(OR(GU37=2,GU37=4),"Bajo",IF(OR(GU37=6,GU37=8),"Medio",IF(OR(GU37=10,GU37=12,GU37=18,GU37=20),"Alto",IF(OR(GU37=24,GU37=30,GU37=40),"Muy Alto","Error"))))))</f>
        <v>Alto</v>
      </c>
      <c r="GW37" s="179">
        <v>25</v>
      </c>
      <c r="GX37" s="180">
        <f t="shared" ref="GX37:IT37" si="45">IF(OR(GW37="",GU37=""),"",IF(ISTEXT(GU37),"N/A",GU37*GW37))</f>
        <v>450</v>
      </c>
      <c r="GY37" s="180" t="str">
        <f t="shared" ref="GY37:IU37" si="46">IF(GX37="","",IF(ISTEXT(GX37),"IV",IF(GX37=20,"IV",IF(AND(GX37&gt;=40,GX37&lt;=120),"III",IF(AND(GX37&gt;=150,GX37&lt;=500),"II",IF(AND(GX37&gt;=600,GX37&lt;=4000),"I","Error"))))))</f>
        <v>II</v>
      </c>
      <c r="GZ37" s="269" t="str">
        <f>IF(GY37="","",IF(OR(GY37="IV",GY37="III"),"Aceptable",IF(GY37="II","No Aceptable o Aceptable con controles",IF(GY37="I","No Aceptable","Error"))))</f>
        <v>No Aceptable o Aceptable con controles</v>
      </c>
      <c r="HA37" s="133" t="s">
        <v>264</v>
      </c>
      <c r="HB37" s="178" t="s">
        <v>274</v>
      </c>
      <c r="HC37" s="178" t="s">
        <v>284</v>
      </c>
      <c r="HD37" s="178" t="s">
        <v>285</v>
      </c>
      <c r="HE37" s="178" t="s">
        <v>261</v>
      </c>
      <c r="HF37" s="178" t="s">
        <v>210</v>
      </c>
      <c r="HG37" s="178" t="s">
        <v>260</v>
      </c>
      <c r="HH37" s="178" t="s">
        <v>262</v>
      </c>
      <c r="HI37" s="179">
        <v>6</v>
      </c>
      <c r="HJ37" s="179">
        <v>3</v>
      </c>
      <c r="HK37" s="180">
        <f t="shared" si="43"/>
        <v>18</v>
      </c>
      <c r="HL37" s="180" t="str">
        <f t="shared" si="44"/>
        <v>Alto</v>
      </c>
      <c r="HM37" s="179">
        <v>25</v>
      </c>
      <c r="HN37" s="180">
        <f t="shared" si="45"/>
        <v>450</v>
      </c>
      <c r="HO37" s="180" t="str">
        <f t="shared" si="46"/>
        <v>II</v>
      </c>
      <c r="HP37" s="269" t="str">
        <f>IF(HO37="","",IF(OR(HO37="IV",HO37="III"),"Aceptable",IF(HO37="II","No Aceptable o Aceptable con controles",IF(HO37="I","No Aceptable","Error"))))</f>
        <v>No Aceptable o Aceptable con controles</v>
      </c>
      <c r="HQ37" s="133" t="s">
        <v>264</v>
      </c>
      <c r="HR37" s="178" t="s">
        <v>274</v>
      </c>
      <c r="HS37" s="178" t="s">
        <v>284</v>
      </c>
      <c r="HT37" s="178" t="s">
        <v>285</v>
      </c>
      <c r="HU37" s="178" t="s">
        <v>261</v>
      </c>
      <c r="HV37" s="178" t="s">
        <v>210</v>
      </c>
      <c r="HW37" s="178" t="s">
        <v>260</v>
      </c>
      <c r="HX37" s="178" t="s">
        <v>262</v>
      </c>
      <c r="HY37" s="179">
        <v>6</v>
      </c>
      <c r="HZ37" s="179">
        <v>3</v>
      </c>
      <c r="IA37" s="180">
        <f t="shared" si="43"/>
        <v>18</v>
      </c>
      <c r="IB37" s="180" t="str">
        <f t="shared" si="44"/>
        <v>Alto</v>
      </c>
      <c r="IC37" s="179">
        <v>25</v>
      </c>
      <c r="ID37" s="180">
        <f t="shared" si="45"/>
        <v>450</v>
      </c>
      <c r="IE37" s="180" t="str">
        <f t="shared" si="46"/>
        <v>II</v>
      </c>
      <c r="IF37" s="269" t="str">
        <f>IF(IE37="","",IF(OR(IE37="IV",IE37="III"),"Aceptable",IF(IE37="II","No Aceptable o Aceptable con controles",IF(IE37="I","No Aceptable","Error"))))</f>
        <v>No Aceptable o Aceptable con controles</v>
      </c>
      <c r="IG37" s="133" t="s">
        <v>264</v>
      </c>
      <c r="IH37" s="178" t="s">
        <v>274</v>
      </c>
      <c r="II37" s="178" t="s">
        <v>284</v>
      </c>
      <c r="IJ37" s="178" t="s">
        <v>285</v>
      </c>
      <c r="IK37" s="178" t="s">
        <v>261</v>
      </c>
      <c r="IL37" s="178" t="s">
        <v>210</v>
      </c>
      <c r="IM37" s="178" t="s">
        <v>260</v>
      </c>
      <c r="IN37" s="178" t="s">
        <v>262</v>
      </c>
      <c r="IO37" s="179">
        <v>6</v>
      </c>
      <c r="IP37" s="179">
        <v>3</v>
      </c>
      <c r="IQ37" s="180">
        <f t="shared" si="43"/>
        <v>18</v>
      </c>
      <c r="IR37" s="180" t="str">
        <f t="shared" si="44"/>
        <v>Alto</v>
      </c>
      <c r="IS37" s="179">
        <v>25</v>
      </c>
      <c r="IT37" s="180">
        <f t="shared" si="45"/>
        <v>450</v>
      </c>
      <c r="IU37" s="180" t="str">
        <f t="shared" si="46"/>
        <v>II</v>
      </c>
      <c r="IV37" s="269" t="str">
        <f>IF(IU37="","",IF(OR(IU37="IV",IU37="III"),"Aceptable",IF(IU37="II","No Aceptable o Aceptable con controles",IF(IU37="I","No Aceptable","Error"))))</f>
        <v>No Aceptable o Aceptable con controles</v>
      </c>
      <c r="IW37" s="133" t="s">
        <v>264</v>
      </c>
      <c r="IX37" s="178" t="s">
        <v>274</v>
      </c>
      <c r="IY37" s="178" t="s">
        <v>284</v>
      </c>
      <c r="IZ37" s="178" t="s">
        <v>285</v>
      </c>
      <c r="JA37" s="178" t="s">
        <v>261</v>
      </c>
      <c r="JB37" s="178" t="s">
        <v>210</v>
      </c>
      <c r="JC37" s="178" t="s">
        <v>260</v>
      </c>
      <c r="JD37" s="178" t="s">
        <v>262</v>
      </c>
      <c r="JE37" s="179">
        <v>6</v>
      </c>
      <c r="JF37" s="179">
        <v>3</v>
      </c>
      <c r="JG37" s="180">
        <f t="shared" ref="JG37:LC37" si="47">IF(OR(JE37="",JF37=""),"",IF((JE37*JF37=0),"N/A",JE37*JF37))</f>
        <v>18</v>
      </c>
      <c r="JH37" s="180" t="str">
        <f t="shared" ref="JH37:LD37" si="48">IF(JG37="","",IF(ISTEXT(JG37),"N/A",IF(OR(JG37=2,JG37=4),"Bajo",IF(OR(JG37=6,JG37=8),"Medio",IF(OR(JG37=10,JG37=12,JG37=18,JG37=20),"Alto",IF(OR(JG37=24,JG37=30,JG37=40),"Muy Alto","Error"))))))</f>
        <v>Alto</v>
      </c>
      <c r="JI37" s="179">
        <v>25</v>
      </c>
      <c r="JJ37" s="180">
        <f t="shared" ref="JJ37:LF37" si="49">IF(OR(JI37="",JG37=""),"",IF(ISTEXT(JG37),"N/A",JG37*JI37))</f>
        <v>450</v>
      </c>
      <c r="JK37" s="180" t="str">
        <f t="shared" ref="JK37:LG37" si="50">IF(JJ37="","",IF(ISTEXT(JJ37),"IV",IF(JJ37=20,"IV",IF(AND(JJ37&gt;=40,JJ37&lt;=120),"III",IF(AND(JJ37&gt;=150,JJ37&lt;=500),"II",IF(AND(JJ37&gt;=600,JJ37&lt;=4000),"I","Error"))))))</f>
        <v>II</v>
      </c>
      <c r="JL37" s="269" t="str">
        <f>IF(JK37="","",IF(OR(JK37="IV",JK37="III"),"Aceptable",IF(JK37="II","No Aceptable o Aceptable con controles",IF(JK37="I","No Aceptable","Error"))))</f>
        <v>No Aceptable o Aceptable con controles</v>
      </c>
      <c r="JM37" s="133" t="s">
        <v>264</v>
      </c>
      <c r="JN37" s="178" t="s">
        <v>274</v>
      </c>
      <c r="JO37" s="178" t="s">
        <v>284</v>
      </c>
      <c r="JP37" s="178" t="s">
        <v>285</v>
      </c>
      <c r="JQ37" s="178" t="s">
        <v>261</v>
      </c>
      <c r="JR37" s="178" t="s">
        <v>210</v>
      </c>
      <c r="JS37" s="178" t="s">
        <v>260</v>
      </c>
      <c r="JT37" s="178" t="s">
        <v>262</v>
      </c>
      <c r="JU37" s="179">
        <v>6</v>
      </c>
      <c r="JV37" s="179">
        <v>3</v>
      </c>
      <c r="JW37" s="180">
        <f t="shared" si="47"/>
        <v>18</v>
      </c>
      <c r="JX37" s="180" t="str">
        <f t="shared" si="48"/>
        <v>Alto</v>
      </c>
      <c r="JY37" s="179">
        <v>25</v>
      </c>
      <c r="JZ37" s="180">
        <f t="shared" si="49"/>
        <v>450</v>
      </c>
      <c r="KA37" s="180" t="str">
        <f t="shared" si="50"/>
        <v>II</v>
      </c>
      <c r="KB37" s="269" t="str">
        <f>IF(KA37="","",IF(OR(KA37="IV",KA37="III"),"Aceptable",IF(KA37="II","No Aceptable o Aceptable con controles",IF(KA37="I","No Aceptable","Error"))))</f>
        <v>No Aceptable o Aceptable con controles</v>
      </c>
      <c r="KC37" s="133" t="s">
        <v>264</v>
      </c>
      <c r="KD37" s="178" t="s">
        <v>274</v>
      </c>
      <c r="KE37" s="178" t="s">
        <v>284</v>
      </c>
      <c r="KF37" s="178" t="s">
        <v>285</v>
      </c>
      <c r="KG37" s="178" t="s">
        <v>261</v>
      </c>
      <c r="KH37" s="178" t="s">
        <v>210</v>
      </c>
      <c r="KI37" s="178" t="s">
        <v>260</v>
      </c>
      <c r="KJ37" s="178" t="s">
        <v>262</v>
      </c>
      <c r="KK37" s="179">
        <v>6</v>
      </c>
      <c r="KL37" s="179">
        <v>3</v>
      </c>
      <c r="KM37" s="180">
        <f t="shared" si="47"/>
        <v>18</v>
      </c>
      <c r="KN37" s="180" t="str">
        <f t="shared" si="48"/>
        <v>Alto</v>
      </c>
      <c r="KO37" s="179">
        <v>25</v>
      </c>
      <c r="KP37" s="180">
        <f t="shared" si="49"/>
        <v>450</v>
      </c>
      <c r="KQ37" s="180" t="str">
        <f t="shared" si="50"/>
        <v>II</v>
      </c>
      <c r="KR37" s="269" t="str">
        <f>IF(KQ37="","",IF(OR(KQ37="IV",KQ37="III"),"Aceptable",IF(KQ37="II","No Aceptable o Aceptable con controles",IF(KQ37="I","No Aceptable","Error"))))</f>
        <v>No Aceptable o Aceptable con controles</v>
      </c>
      <c r="KS37" s="133" t="s">
        <v>264</v>
      </c>
      <c r="KT37" s="178" t="s">
        <v>274</v>
      </c>
      <c r="KU37" s="178" t="s">
        <v>284</v>
      </c>
      <c r="KV37" s="178" t="s">
        <v>285</v>
      </c>
      <c r="KW37" s="178" t="s">
        <v>261</v>
      </c>
      <c r="KX37" s="178" t="s">
        <v>210</v>
      </c>
      <c r="KY37" s="178" t="s">
        <v>260</v>
      </c>
      <c r="KZ37" s="178" t="s">
        <v>262</v>
      </c>
      <c r="LA37" s="179">
        <v>6</v>
      </c>
      <c r="LB37" s="179">
        <v>3</v>
      </c>
      <c r="LC37" s="180">
        <f t="shared" si="47"/>
        <v>18</v>
      </c>
      <c r="LD37" s="180" t="str">
        <f t="shared" si="48"/>
        <v>Alto</v>
      </c>
      <c r="LE37" s="179">
        <v>25</v>
      </c>
      <c r="LF37" s="180">
        <f t="shared" si="49"/>
        <v>450</v>
      </c>
      <c r="LG37" s="180" t="str">
        <f t="shared" si="50"/>
        <v>II</v>
      </c>
      <c r="LH37" s="269" t="str">
        <f>IF(LG37="","",IF(OR(LG37="IV",LG37="III"),"Aceptable",IF(LG37="II","No Aceptable o Aceptable con controles",IF(LG37="I","No Aceptable","Error"))))</f>
        <v>No Aceptable o Aceptable con controles</v>
      </c>
      <c r="LI37" s="133" t="s">
        <v>264</v>
      </c>
      <c r="LJ37" s="178" t="s">
        <v>274</v>
      </c>
      <c r="LK37" s="178" t="s">
        <v>284</v>
      </c>
      <c r="LL37" s="178" t="s">
        <v>285</v>
      </c>
      <c r="LM37" s="178" t="s">
        <v>261</v>
      </c>
      <c r="LN37" s="178" t="s">
        <v>210</v>
      </c>
      <c r="LO37" s="178" t="s">
        <v>260</v>
      </c>
      <c r="LP37" s="178" t="s">
        <v>262</v>
      </c>
      <c r="LQ37" s="179">
        <v>6</v>
      </c>
      <c r="LR37" s="179">
        <v>3</v>
      </c>
      <c r="LS37" s="180">
        <f t="shared" ref="LS37:NO37" si="51">IF(OR(LQ37="",LR37=""),"",IF((LQ37*LR37=0),"N/A",LQ37*LR37))</f>
        <v>18</v>
      </c>
      <c r="LT37" s="180" t="str">
        <f t="shared" ref="LT37:NP37" si="52">IF(LS37="","",IF(ISTEXT(LS37),"N/A",IF(OR(LS37=2,LS37=4),"Bajo",IF(OR(LS37=6,LS37=8),"Medio",IF(OR(LS37=10,LS37=12,LS37=18,LS37=20),"Alto",IF(OR(LS37=24,LS37=30,LS37=40),"Muy Alto","Error"))))))</f>
        <v>Alto</v>
      </c>
      <c r="LU37" s="179">
        <v>25</v>
      </c>
      <c r="LV37" s="180">
        <f t="shared" ref="LV37:NR37" si="53">IF(OR(LU37="",LS37=""),"",IF(ISTEXT(LS37),"N/A",LS37*LU37))</f>
        <v>450</v>
      </c>
      <c r="LW37" s="180" t="str">
        <f t="shared" ref="LW37:NS37" si="54">IF(LV37="","",IF(ISTEXT(LV37),"IV",IF(LV37=20,"IV",IF(AND(LV37&gt;=40,LV37&lt;=120),"III",IF(AND(LV37&gt;=150,LV37&lt;=500),"II",IF(AND(LV37&gt;=600,LV37&lt;=4000),"I","Error"))))))</f>
        <v>II</v>
      </c>
      <c r="LX37" s="269" t="str">
        <f>IF(LW37="","",IF(OR(LW37="IV",LW37="III"),"Aceptable",IF(LW37="II","No Aceptable o Aceptable con controles",IF(LW37="I","No Aceptable","Error"))))</f>
        <v>No Aceptable o Aceptable con controles</v>
      </c>
      <c r="LY37" s="133" t="s">
        <v>264</v>
      </c>
      <c r="LZ37" s="178" t="s">
        <v>274</v>
      </c>
      <c r="MA37" s="178" t="s">
        <v>284</v>
      </c>
      <c r="MB37" s="178" t="s">
        <v>285</v>
      </c>
      <c r="MC37" s="178" t="s">
        <v>261</v>
      </c>
      <c r="MD37" s="178" t="s">
        <v>210</v>
      </c>
      <c r="ME37" s="178" t="s">
        <v>260</v>
      </c>
      <c r="MF37" s="178" t="s">
        <v>262</v>
      </c>
      <c r="MG37" s="179">
        <v>6</v>
      </c>
      <c r="MH37" s="179">
        <v>3</v>
      </c>
      <c r="MI37" s="180">
        <f t="shared" si="51"/>
        <v>18</v>
      </c>
      <c r="MJ37" s="180" t="str">
        <f t="shared" si="52"/>
        <v>Alto</v>
      </c>
      <c r="MK37" s="179">
        <v>25</v>
      </c>
      <c r="ML37" s="180">
        <f t="shared" si="53"/>
        <v>450</v>
      </c>
      <c r="MM37" s="180" t="str">
        <f t="shared" si="54"/>
        <v>II</v>
      </c>
      <c r="MN37" s="269" t="str">
        <f>IF(MM37="","",IF(OR(MM37="IV",MM37="III"),"Aceptable",IF(MM37="II","No Aceptable o Aceptable con controles",IF(MM37="I","No Aceptable","Error"))))</f>
        <v>No Aceptable o Aceptable con controles</v>
      </c>
      <c r="MO37" s="133" t="s">
        <v>264</v>
      </c>
      <c r="MP37" s="178" t="s">
        <v>274</v>
      </c>
      <c r="MQ37" s="178" t="s">
        <v>284</v>
      </c>
      <c r="MR37" s="178" t="s">
        <v>285</v>
      </c>
      <c r="MS37" s="178" t="s">
        <v>261</v>
      </c>
      <c r="MT37" s="178" t="s">
        <v>210</v>
      </c>
      <c r="MU37" s="178" t="s">
        <v>260</v>
      </c>
      <c r="MV37" s="178" t="s">
        <v>262</v>
      </c>
      <c r="MW37" s="179">
        <v>6</v>
      </c>
      <c r="MX37" s="179">
        <v>3</v>
      </c>
      <c r="MY37" s="180">
        <f t="shared" si="51"/>
        <v>18</v>
      </c>
      <c r="MZ37" s="180" t="str">
        <f t="shared" si="52"/>
        <v>Alto</v>
      </c>
      <c r="NA37" s="179">
        <v>25</v>
      </c>
      <c r="NB37" s="180">
        <f t="shared" si="53"/>
        <v>450</v>
      </c>
      <c r="NC37" s="180" t="str">
        <f t="shared" si="54"/>
        <v>II</v>
      </c>
      <c r="ND37" s="269" t="str">
        <f>IF(NC37="","",IF(OR(NC37="IV",NC37="III"),"Aceptable",IF(NC37="II","No Aceptable o Aceptable con controles",IF(NC37="I","No Aceptable","Error"))))</f>
        <v>No Aceptable o Aceptable con controles</v>
      </c>
      <c r="NE37" s="133" t="s">
        <v>264</v>
      </c>
      <c r="NF37" s="178" t="s">
        <v>274</v>
      </c>
      <c r="NG37" s="178" t="s">
        <v>284</v>
      </c>
      <c r="NH37" s="178" t="s">
        <v>285</v>
      </c>
      <c r="NI37" s="178" t="s">
        <v>261</v>
      </c>
      <c r="NJ37" s="178" t="s">
        <v>210</v>
      </c>
      <c r="NK37" s="178" t="s">
        <v>260</v>
      </c>
      <c r="NL37" s="178" t="s">
        <v>262</v>
      </c>
      <c r="NM37" s="179">
        <v>6</v>
      </c>
      <c r="NN37" s="179">
        <v>3</v>
      </c>
      <c r="NO37" s="180">
        <f t="shared" si="51"/>
        <v>18</v>
      </c>
      <c r="NP37" s="180" t="str">
        <f t="shared" si="52"/>
        <v>Alto</v>
      </c>
      <c r="NQ37" s="179">
        <v>25</v>
      </c>
      <c r="NR37" s="180">
        <f t="shared" si="53"/>
        <v>450</v>
      </c>
      <c r="NS37" s="180" t="str">
        <f t="shared" si="54"/>
        <v>II</v>
      </c>
      <c r="NT37" s="269" t="str">
        <f>IF(NS37="","",IF(OR(NS37="IV",NS37="III"),"Aceptable",IF(NS37="II","No Aceptable o Aceptable con controles",IF(NS37="I","No Aceptable","Error"))))</f>
        <v>No Aceptable o Aceptable con controles</v>
      </c>
      <c r="NU37" s="133" t="s">
        <v>264</v>
      </c>
      <c r="NV37" s="178" t="s">
        <v>274</v>
      </c>
      <c r="NW37" s="178" t="s">
        <v>284</v>
      </c>
      <c r="NX37" s="178" t="s">
        <v>285</v>
      </c>
      <c r="NY37" s="178" t="s">
        <v>261</v>
      </c>
      <c r="NZ37" s="178" t="s">
        <v>210</v>
      </c>
      <c r="OA37" s="178" t="s">
        <v>260</v>
      </c>
      <c r="OB37" s="178" t="s">
        <v>262</v>
      </c>
      <c r="OC37" s="179">
        <v>6</v>
      </c>
      <c r="OD37" s="179">
        <v>3</v>
      </c>
      <c r="OE37" s="180">
        <f t="shared" ref="OE37:QA37" si="55">IF(OR(OC37="",OD37=""),"",IF((OC37*OD37=0),"N/A",OC37*OD37))</f>
        <v>18</v>
      </c>
      <c r="OF37" s="180" t="str">
        <f t="shared" ref="OF37:QB37" si="56">IF(OE37="","",IF(ISTEXT(OE37),"N/A",IF(OR(OE37=2,OE37=4),"Bajo",IF(OR(OE37=6,OE37=8),"Medio",IF(OR(OE37=10,OE37=12,OE37=18,OE37=20),"Alto",IF(OR(OE37=24,OE37=30,OE37=40),"Muy Alto","Error"))))))</f>
        <v>Alto</v>
      </c>
      <c r="OG37" s="179">
        <v>25</v>
      </c>
      <c r="OH37" s="180">
        <f t="shared" ref="OH37:QD37" si="57">IF(OR(OG37="",OE37=""),"",IF(ISTEXT(OE37),"N/A",OE37*OG37))</f>
        <v>450</v>
      </c>
      <c r="OI37" s="180" t="str">
        <f t="shared" ref="OI37:QE37" si="58">IF(OH37="","",IF(ISTEXT(OH37),"IV",IF(OH37=20,"IV",IF(AND(OH37&gt;=40,OH37&lt;=120),"III",IF(AND(OH37&gt;=150,OH37&lt;=500),"II",IF(AND(OH37&gt;=600,OH37&lt;=4000),"I","Error"))))))</f>
        <v>II</v>
      </c>
      <c r="OJ37" s="269" t="str">
        <f>IF(OI37="","",IF(OR(OI37="IV",OI37="III"),"Aceptable",IF(OI37="II","No Aceptable o Aceptable con controles",IF(OI37="I","No Aceptable","Error"))))</f>
        <v>No Aceptable o Aceptable con controles</v>
      </c>
      <c r="OK37" s="133" t="s">
        <v>264</v>
      </c>
      <c r="OL37" s="178" t="s">
        <v>274</v>
      </c>
      <c r="OM37" s="178" t="s">
        <v>284</v>
      </c>
      <c r="ON37" s="178" t="s">
        <v>285</v>
      </c>
      <c r="OO37" s="178" t="s">
        <v>261</v>
      </c>
      <c r="OP37" s="178" t="s">
        <v>210</v>
      </c>
      <c r="OQ37" s="178" t="s">
        <v>260</v>
      </c>
      <c r="OR37" s="178" t="s">
        <v>262</v>
      </c>
      <c r="OS37" s="179">
        <v>6</v>
      </c>
      <c r="OT37" s="179">
        <v>3</v>
      </c>
      <c r="OU37" s="180">
        <f t="shared" si="55"/>
        <v>18</v>
      </c>
      <c r="OV37" s="180" t="str">
        <f t="shared" si="56"/>
        <v>Alto</v>
      </c>
      <c r="OW37" s="179">
        <v>25</v>
      </c>
      <c r="OX37" s="180">
        <f t="shared" si="57"/>
        <v>450</v>
      </c>
      <c r="OY37" s="180" t="str">
        <f t="shared" si="58"/>
        <v>II</v>
      </c>
      <c r="OZ37" s="269" t="str">
        <f>IF(OY37="","",IF(OR(OY37="IV",OY37="III"),"Aceptable",IF(OY37="II","No Aceptable o Aceptable con controles",IF(OY37="I","No Aceptable","Error"))))</f>
        <v>No Aceptable o Aceptable con controles</v>
      </c>
      <c r="PA37" s="133" t="s">
        <v>264</v>
      </c>
      <c r="PB37" s="178" t="s">
        <v>274</v>
      </c>
      <c r="PC37" s="178" t="s">
        <v>284</v>
      </c>
      <c r="PD37" s="178" t="s">
        <v>285</v>
      </c>
      <c r="PE37" s="178" t="s">
        <v>261</v>
      </c>
      <c r="PF37" s="178" t="s">
        <v>210</v>
      </c>
      <c r="PG37" s="178" t="s">
        <v>260</v>
      </c>
      <c r="PH37" s="178" t="s">
        <v>262</v>
      </c>
      <c r="PI37" s="179">
        <v>6</v>
      </c>
      <c r="PJ37" s="179">
        <v>3</v>
      </c>
      <c r="PK37" s="180">
        <f t="shared" si="55"/>
        <v>18</v>
      </c>
      <c r="PL37" s="180" t="str">
        <f t="shared" si="56"/>
        <v>Alto</v>
      </c>
      <c r="PM37" s="179">
        <v>25</v>
      </c>
      <c r="PN37" s="180">
        <f t="shared" si="57"/>
        <v>450</v>
      </c>
      <c r="PO37" s="180" t="str">
        <f t="shared" si="58"/>
        <v>II</v>
      </c>
      <c r="PP37" s="269" t="str">
        <f>IF(PO37="","",IF(OR(PO37="IV",PO37="III"),"Aceptable",IF(PO37="II","No Aceptable o Aceptable con controles",IF(PO37="I","No Aceptable","Error"))))</f>
        <v>No Aceptable o Aceptable con controles</v>
      </c>
      <c r="PQ37" s="133" t="s">
        <v>264</v>
      </c>
      <c r="PR37" s="178" t="s">
        <v>274</v>
      </c>
      <c r="PS37" s="178" t="s">
        <v>284</v>
      </c>
      <c r="PT37" s="178" t="s">
        <v>285</v>
      </c>
      <c r="PU37" s="178" t="s">
        <v>261</v>
      </c>
      <c r="PV37" s="178" t="s">
        <v>210</v>
      </c>
      <c r="PW37" s="178" t="s">
        <v>260</v>
      </c>
      <c r="PX37" s="178" t="s">
        <v>262</v>
      </c>
      <c r="PY37" s="179">
        <v>6</v>
      </c>
      <c r="PZ37" s="179">
        <v>3</v>
      </c>
      <c r="QA37" s="180">
        <f t="shared" si="55"/>
        <v>18</v>
      </c>
      <c r="QB37" s="180" t="str">
        <f t="shared" si="56"/>
        <v>Alto</v>
      </c>
      <c r="QC37" s="179">
        <v>25</v>
      </c>
      <c r="QD37" s="180">
        <f t="shared" si="57"/>
        <v>450</v>
      </c>
      <c r="QE37" s="180" t="str">
        <f t="shared" si="58"/>
        <v>II</v>
      </c>
      <c r="QF37" s="269" t="str">
        <f>IF(QE37="","",IF(OR(QE37="IV",QE37="III"),"Aceptable",IF(QE37="II","No Aceptable o Aceptable con controles",IF(QE37="I","No Aceptable","Error"))))</f>
        <v>No Aceptable o Aceptable con controles</v>
      </c>
      <c r="QG37" s="133" t="s">
        <v>264</v>
      </c>
      <c r="QH37" s="178" t="s">
        <v>274</v>
      </c>
      <c r="QI37" s="178" t="s">
        <v>284</v>
      </c>
      <c r="QJ37" s="178" t="s">
        <v>285</v>
      </c>
      <c r="QK37" s="178" t="s">
        <v>261</v>
      </c>
      <c r="QL37" s="178" t="s">
        <v>210</v>
      </c>
      <c r="QM37" s="178" t="s">
        <v>260</v>
      </c>
      <c r="QN37" s="178" t="s">
        <v>262</v>
      </c>
      <c r="QO37" s="179">
        <v>6</v>
      </c>
      <c r="QP37" s="179">
        <v>3</v>
      </c>
      <c r="QQ37" s="180">
        <f t="shared" ref="QQ37:SM37" si="59">IF(OR(QO37="",QP37=""),"",IF((QO37*QP37=0),"N/A",QO37*QP37))</f>
        <v>18</v>
      </c>
      <c r="QR37" s="180" t="str">
        <f t="shared" ref="QR37:SN37" si="60">IF(QQ37="","",IF(ISTEXT(QQ37),"N/A",IF(OR(QQ37=2,QQ37=4),"Bajo",IF(OR(QQ37=6,QQ37=8),"Medio",IF(OR(QQ37=10,QQ37=12,QQ37=18,QQ37=20),"Alto",IF(OR(QQ37=24,QQ37=30,QQ37=40),"Muy Alto","Error"))))))</f>
        <v>Alto</v>
      </c>
      <c r="QS37" s="179">
        <v>25</v>
      </c>
      <c r="QT37" s="180">
        <f t="shared" ref="QT37:SP37" si="61">IF(OR(QS37="",QQ37=""),"",IF(ISTEXT(QQ37),"N/A",QQ37*QS37))</f>
        <v>450</v>
      </c>
      <c r="QU37" s="180" t="str">
        <f t="shared" ref="QU37:SQ37" si="62">IF(QT37="","",IF(ISTEXT(QT37),"IV",IF(QT37=20,"IV",IF(AND(QT37&gt;=40,QT37&lt;=120),"III",IF(AND(QT37&gt;=150,QT37&lt;=500),"II",IF(AND(QT37&gt;=600,QT37&lt;=4000),"I","Error"))))))</f>
        <v>II</v>
      </c>
      <c r="QV37" s="269" t="str">
        <f>IF(QU37="","",IF(OR(QU37="IV",QU37="III"),"Aceptable",IF(QU37="II","No Aceptable o Aceptable con controles",IF(QU37="I","No Aceptable","Error"))))</f>
        <v>No Aceptable o Aceptable con controles</v>
      </c>
      <c r="QW37" s="133" t="s">
        <v>264</v>
      </c>
      <c r="QX37" s="178" t="s">
        <v>274</v>
      </c>
      <c r="QY37" s="178" t="s">
        <v>284</v>
      </c>
      <c r="QZ37" s="178" t="s">
        <v>285</v>
      </c>
      <c r="RA37" s="178" t="s">
        <v>261</v>
      </c>
      <c r="RB37" s="178" t="s">
        <v>210</v>
      </c>
      <c r="RC37" s="178" t="s">
        <v>260</v>
      </c>
      <c r="RD37" s="178" t="s">
        <v>262</v>
      </c>
      <c r="RE37" s="179">
        <v>6</v>
      </c>
      <c r="RF37" s="179">
        <v>3</v>
      </c>
      <c r="RG37" s="180">
        <f t="shared" si="59"/>
        <v>18</v>
      </c>
      <c r="RH37" s="180" t="str">
        <f t="shared" si="60"/>
        <v>Alto</v>
      </c>
      <c r="RI37" s="179">
        <v>25</v>
      </c>
      <c r="RJ37" s="180">
        <f t="shared" si="61"/>
        <v>450</v>
      </c>
      <c r="RK37" s="180" t="str">
        <f t="shared" si="62"/>
        <v>II</v>
      </c>
      <c r="RL37" s="269" t="str">
        <f>IF(RK37="","",IF(OR(RK37="IV",RK37="III"),"Aceptable",IF(RK37="II","No Aceptable o Aceptable con controles",IF(RK37="I","No Aceptable","Error"))))</f>
        <v>No Aceptable o Aceptable con controles</v>
      </c>
      <c r="RM37" s="133" t="s">
        <v>264</v>
      </c>
      <c r="RN37" s="178" t="s">
        <v>274</v>
      </c>
      <c r="RO37" s="178" t="s">
        <v>284</v>
      </c>
      <c r="RP37" s="178" t="s">
        <v>285</v>
      </c>
      <c r="RQ37" s="178" t="s">
        <v>261</v>
      </c>
      <c r="RR37" s="178" t="s">
        <v>210</v>
      </c>
      <c r="RS37" s="178" t="s">
        <v>260</v>
      </c>
      <c r="RT37" s="178" t="s">
        <v>262</v>
      </c>
      <c r="RU37" s="179">
        <v>6</v>
      </c>
      <c r="RV37" s="179">
        <v>3</v>
      </c>
      <c r="RW37" s="180">
        <f t="shared" si="59"/>
        <v>18</v>
      </c>
      <c r="RX37" s="180" t="str">
        <f t="shared" si="60"/>
        <v>Alto</v>
      </c>
      <c r="RY37" s="179">
        <v>25</v>
      </c>
      <c r="RZ37" s="180">
        <f t="shared" si="61"/>
        <v>450</v>
      </c>
      <c r="SA37" s="180" t="str">
        <f t="shared" si="62"/>
        <v>II</v>
      </c>
      <c r="SB37" s="269" t="str">
        <f>IF(SA37="","",IF(OR(SA37="IV",SA37="III"),"Aceptable",IF(SA37="II","No Aceptable o Aceptable con controles",IF(SA37="I","No Aceptable","Error"))))</f>
        <v>No Aceptable o Aceptable con controles</v>
      </c>
      <c r="SC37" s="133" t="s">
        <v>264</v>
      </c>
      <c r="SD37" s="178" t="s">
        <v>274</v>
      </c>
      <c r="SE37" s="178" t="s">
        <v>284</v>
      </c>
      <c r="SF37" s="178" t="s">
        <v>285</v>
      </c>
      <c r="SG37" s="178" t="s">
        <v>261</v>
      </c>
      <c r="SH37" s="178" t="s">
        <v>210</v>
      </c>
      <c r="SI37" s="178" t="s">
        <v>260</v>
      </c>
      <c r="SJ37" s="178" t="s">
        <v>262</v>
      </c>
      <c r="SK37" s="179">
        <v>6</v>
      </c>
      <c r="SL37" s="179">
        <v>3</v>
      </c>
      <c r="SM37" s="180">
        <f t="shared" si="59"/>
        <v>18</v>
      </c>
      <c r="SN37" s="180" t="str">
        <f t="shared" si="60"/>
        <v>Alto</v>
      </c>
      <c r="SO37" s="179">
        <v>25</v>
      </c>
      <c r="SP37" s="180">
        <f t="shared" si="61"/>
        <v>450</v>
      </c>
      <c r="SQ37" s="180" t="str">
        <f t="shared" si="62"/>
        <v>II</v>
      </c>
      <c r="SR37" s="269" t="str">
        <f>IF(SQ37="","",IF(OR(SQ37="IV",SQ37="III"),"Aceptable",IF(SQ37="II","No Aceptable o Aceptable con controles",IF(SQ37="I","No Aceptable","Error"))))</f>
        <v>No Aceptable o Aceptable con controles</v>
      </c>
      <c r="SS37" s="133" t="s">
        <v>264</v>
      </c>
      <c r="ST37" s="178" t="s">
        <v>274</v>
      </c>
      <c r="SU37" s="178" t="s">
        <v>284</v>
      </c>
      <c r="SV37" s="178" t="s">
        <v>285</v>
      </c>
      <c r="SW37" s="178" t="s">
        <v>261</v>
      </c>
      <c r="SX37" s="178" t="s">
        <v>210</v>
      </c>
      <c r="SY37" s="178" t="s">
        <v>260</v>
      </c>
      <c r="SZ37" s="178" t="s">
        <v>262</v>
      </c>
      <c r="TA37" s="179">
        <v>6</v>
      </c>
      <c r="TB37" s="179">
        <v>3</v>
      </c>
      <c r="TC37" s="180">
        <f t="shared" ref="TC37:UY37" si="63">IF(OR(TA37="",TB37=""),"",IF((TA37*TB37=0),"N/A",TA37*TB37))</f>
        <v>18</v>
      </c>
      <c r="TD37" s="180" t="str">
        <f t="shared" ref="TD37:UZ37" si="64">IF(TC37="","",IF(ISTEXT(TC37),"N/A",IF(OR(TC37=2,TC37=4),"Bajo",IF(OR(TC37=6,TC37=8),"Medio",IF(OR(TC37=10,TC37=12,TC37=18,TC37=20),"Alto",IF(OR(TC37=24,TC37=30,TC37=40),"Muy Alto","Error"))))))</f>
        <v>Alto</v>
      </c>
      <c r="TE37" s="179">
        <v>25</v>
      </c>
      <c r="TF37" s="180">
        <f t="shared" ref="TF37:VB37" si="65">IF(OR(TE37="",TC37=""),"",IF(ISTEXT(TC37),"N/A",TC37*TE37))</f>
        <v>450</v>
      </c>
      <c r="TG37" s="180" t="str">
        <f t="shared" ref="TG37:VC37" si="66">IF(TF37="","",IF(ISTEXT(TF37),"IV",IF(TF37=20,"IV",IF(AND(TF37&gt;=40,TF37&lt;=120),"III",IF(AND(TF37&gt;=150,TF37&lt;=500),"II",IF(AND(TF37&gt;=600,TF37&lt;=4000),"I","Error"))))))</f>
        <v>II</v>
      </c>
      <c r="TH37" s="269" t="str">
        <f>IF(TG37="","",IF(OR(TG37="IV",TG37="III"),"Aceptable",IF(TG37="II","No Aceptable o Aceptable con controles",IF(TG37="I","No Aceptable","Error"))))</f>
        <v>No Aceptable o Aceptable con controles</v>
      </c>
      <c r="TI37" s="133" t="s">
        <v>264</v>
      </c>
      <c r="TJ37" s="178" t="s">
        <v>274</v>
      </c>
      <c r="TK37" s="178" t="s">
        <v>284</v>
      </c>
      <c r="TL37" s="178" t="s">
        <v>285</v>
      </c>
      <c r="TM37" s="178" t="s">
        <v>261</v>
      </c>
      <c r="TN37" s="178" t="s">
        <v>210</v>
      </c>
      <c r="TO37" s="178" t="s">
        <v>260</v>
      </c>
      <c r="TP37" s="178" t="s">
        <v>262</v>
      </c>
      <c r="TQ37" s="179">
        <v>6</v>
      </c>
      <c r="TR37" s="179">
        <v>3</v>
      </c>
      <c r="TS37" s="180">
        <f t="shared" si="63"/>
        <v>18</v>
      </c>
      <c r="TT37" s="180" t="str">
        <f t="shared" si="64"/>
        <v>Alto</v>
      </c>
      <c r="TU37" s="179">
        <v>25</v>
      </c>
      <c r="TV37" s="180">
        <f t="shared" si="65"/>
        <v>450</v>
      </c>
      <c r="TW37" s="180" t="str">
        <f t="shared" si="66"/>
        <v>II</v>
      </c>
      <c r="TX37" s="269" t="str">
        <f>IF(TW37="","",IF(OR(TW37="IV",TW37="III"),"Aceptable",IF(TW37="II","No Aceptable o Aceptable con controles",IF(TW37="I","No Aceptable","Error"))))</f>
        <v>No Aceptable o Aceptable con controles</v>
      </c>
      <c r="TY37" s="133" t="s">
        <v>264</v>
      </c>
      <c r="TZ37" s="178" t="s">
        <v>274</v>
      </c>
      <c r="UA37" s="178" t="s">
        <v>284</v>
      </c>
      <c r="UB37" s="178" t="s">
        <v>285</v>
      </c>
      <c r="UC37" s="178" t="s">
        <v>261</v>
      </c>
      <c r="UD37" s="178" t="s">
        <v>210</v>
      </c>
      <c r="UE37" s="178" t="s">
        <v>260</v>
      </c>
      <c r="UF37" s="178" t="s">
        <v>262</v>
      </c>
      <c r="UG37" s="179">
        <v>6</v>
      </c>
      <c r="UH37" s="179">
        <v>3</v>
      </c>
      <c r="UI37" s="180">
        <f t="shared" si="63"/>
        <v>18</v>
      </c>
      <c r="UJ37" s="180" t="str">
        <f t="shared" si="64"/>
        <v>Alto</v>
      </c>
      <c r="UK37" s="179">
        <v>25</v>
      </c>
      <c r="UL37" s="180">
        <f t="shared" si="65"/>
        <v>450</v>
      </c>
      <c r="UM37" s="180" t="str">
        <f t="shared" si="66"/>
        <v>II</v>
      </c>
      <c r="UN37" s="269" t="str">
        <f>IF(UM37="","",IF(OR(UM37="IV",UM37="III"),"Aceptable",IF(UM37="II","No Aceptable o Aceptable con controles",IF(UM37="I","No Aceptable","Error"))))</f>
        <v>No Aceptable o Aceptable con controles</v>
      </c>
      <c r="UO37" s="133" t="s">
        <v>264</v>
      </c>
      <c r="UP37" s="178" t="s">
        <v>274</v>
      </c>
      <c r="UQ37" s="178" t="s">
        <v>284</v>
      </c>
      <c r="UR37" s="178" t="s">
        <v>285</v>
      </c>
      <c r="US37" s="178" t="s">
        <v>261</v>
      </c>
      <c r="UT37" s="178" t="s">
        <v>210</v>
      </c>
      <c r="UU37" s="178" t="s">
        <v>260</v>
      </c>
      <c r="UV37" s="178" t="s">
        <v>262</v>
      </c>
      <c r="UW37" s="179">
        <v>6</v>
      </c>
      <c r="UX37" s="179">
        <v>3</v>
      </c>
      <c r="UY37" s="180">
        <f t="shared" si="63"/>
        <v>18</v>
      </c>
      <c r="UZ37" s="180" t="str">
        <f t="shared" si="64"/>
        <v>Alto</v>
      </c>
      <c r="VA37" s="179">
        <v>25</v>
      </c>
      <c r="VB37" s="180">
        <f t="shared" si="65"/>
        <v>450</v>
      </c>
      <c r="VC37" s="180" t="str">
        <f t="shared" si="66"/>
        <v>II</v>
      </c>
      <c r="VD37" s="269" t="str">
        <f>IF(VC37="","",IF(OR(VC37="IV",VC37="III"),"Aceptable",IF(VC37="II","No Aceptable o Aceptable con controles",IF(VC37="I","No Aceptable","Error"))))</f>
        <v>No Aceptable o Aceptable con controles</v>
      </c>
      <c r="VE37" s="133" t="s">
        <v>264</v>
      </c>
      <c r="VF37" s="178" t="s">
        <v>274</v>
      </c>
      <c r="VG37" s="178" t="s">
        <v>284</v>
      </c>
      <c r="VH37" s="178" t="s">
        <v>285</v>
      </c>
      <c r="VI37" s="178" t="s">
        <v>261</v>
      </c>
      <c r="VJ37" s="178" t="s">
        <v>210</v>
      </c>
      <c r="VK37" s="178" t="s">
        <v>260</v>
      </c>
      <c r="VL37" s="178" t="s">
        <v>262</v>
      </c>
      <c r="VM37" s="179">
        <v>6</v>
      </c>
      <c r="VN37" s="179">
        <v>3</v>
      </c>
      <c r="VO37" s="180">
        <f t="shared" ref="VO37:XK37" si="67">IF(OR(VM37="",VN37=""),"",IF((VM37*VN37=0),"N/A",VM37*VN37))</f>
        <v>18</v>
      </c>
      <c r="VP37" s="180" t="str">
        <f t="shared" ref="VP37:XL37" si="68">IF(VO37="","",IF(ISTEXT(VO37),"N/A",IF(OR(VO37=2,VO37=4),"Bajo",IF(OR(VO37=6,VO37=8),"Medio",IF(OR(VO37=10,VO37=12,VO37=18,VO37=20),"Alto",IF(OR(VO37=24,VO37=30,VO37=40),"Muy Alto","Error"))))))</f>
        <v>Alto</v>
      </c>
      <c r="VQ37" s="179">
        <v>25</v>
      </c>
      <c r="VR37" s="180">
        <f t="shared" ref="VR37:XN37" si="69">IF(OR(VQ37="",VO37=""),"",IF(ISTEXT(VO37),"N/A",VO37*VQ37))</f>
        <v>450</v>
      </c>
      <c r="VS37" s="180" t="str">
        <f t="shared" ref="VS37:XO37" si="70">IF(VR37="","",IF(ISTEXT(VR37),"IV",IF(VR37=20,"IV",IF(AND(VR37&gt;=40,VR37&lt;=120),"III",IF(AND(VR37&gt;=150,VR37&lt;=500),"II",IF(AND(VR37&gt;=600,VR37&lt;=4000),"I","Error"))))))</f>
        <v>II</v>
      </c>
      <c r="VT37" s="269" t="str">
        <f>IF(VS37="","",IF(OR(VS37="IV",VS37="III"),"Aceptable",IF(VS37="II","No Aceptable o Aceptable con controles",IF(VS37="I","No Aceptable","Error"))))</f>
        <v>No Aceptable o Aceptable con controles</v>
      </c>
      <c r="VU37" s="133" t="s">
        <v>264</v>
      </c>
      <c r="VV37" s="178" t="s">
        <v>274</v>
      </c>
      <c r="VW37" s="178" t="s">
        <v>284</v>
      </c>
      <c r="VX37" s="178" t="s">
        <v>285</v>
      </c>
      <c r="VY37" s="178" t="s">
        <v>261</v>
      </c>
      <c r="VZ37" s="178" t="s">
        <v>210</v>
      </c>
      <c r="WA37" s="178" t="s">
        <v>260</v>
      </c>
      <c r="WB37" s="178" t="s">
        <v>262</v>
      </c>
      <c r="WC37" s="179">
        <v>6</v>
      </c>
      <c r="WD37" s="179">
        <v>3</v>
      </c>
      <c r="WE37" s="180">
        <f t="shared" si="67"/>
        <v>18</v>
      </c>
      <c r="WF37" s="180" t="str">
        <f t="shared" si="68"/>
        <v>Alto</v>
      </c>
      <c r="WG37" s="179">
        <v>25</v>
      </c>
      <c r="WH37" s="180">
        <f t="shared" si="69"/>
        <v>450</v>
      </c>
      <c r="WI37" s="180" t="str">
        <f t="shared" si="70"/>
        <v>II</v>
      </c>
      <c r="WJ37" s="269" t="str">
        <f>IF(WI37="","",IF(OR(WI37="IV",WI37="III"),"Aceptable",IF(WI37="II","No Aceptable o Aceptable con controles",IF(WI37="I","No Aceptable","Error"))))</f>
        <v>No Aceptable o Aceptable con controles</v>
      </c>
      <c r="WK37" s="133" t="s">
        <v>264</v>
      </c>
      <c r="WL37" s="178" t="s">
        <v>274</v>
      </c>
      <c r="WM37" s="178" t="s">
        <v>284</v>
      </c>
      <c r="WN37" s="178" t="s">
        <v>285</v>
      </c>
      <c r="WO37" s="178" t="s">
        <v>261</v>
      </c>
      <c r="WP37" s="178" t="s">
        <v>210</v>
      </c>
      <c r="WQ37" s="178" t="s">
        <v>260</v>
      </c>
      <c r="WR37" s="178" t="s">
        <v>262</v>
      </c>
      <c r="WS37" s="179">
        <v>6</v>
      </c>
      <c r="WT37" s="179">
        <v>3</v>
      </c>
      <c r="WU37" s="180">
        <f t="shared" si="67"/>
        <v>18</v>
      </c>
      <c r="WV37" s="180" t="str">
        <f t="shared" si="68"/>
        <v>Alto</v>
      </c>
      <c r="WW37" s="179">
        <v>25</v>
      </c>
      <c r="WX37" s="180">
        <f t="shared" si="69"/>
        <v>450</v>
      </c>
      <c r="WY37" s="180" t="str">
        <f t="shared" si="70"/>
        <v>II</v>
      </c>
      <c r="WZ37" s="269" t="str">
        <f>IF(WY37="","",IF(OR(WY37="IV",WY37="III"),"Aceptable",IF(WY37="II","No Aceptable o Aceptable con controles",IF(WY37="I","No Aceptable","Error"))))</f>
        <v>No Aceptable o Aceptable con controles</v>
      </c>
      <c r="XA37" s="133" t="s">
        <v>264</v>
      </c>
      <c r="XB37" s="178" t="s">
        <v>274</v>
      </c>
      <c r="XC37" s="178" t="s">
        <v>284</v>
      </c>
      <c r="XD37" s="178" t="s">
        <v>285</v>
      </c>
      <c r="XE37" s="178" t="s">
        <v>261</v>
      </c>
      <c r="XF37" s="178" t="s">
        <v>210</v>
      </c>
      <c r="XG37" s="178" t="s">
        <v>260</v>
      </c>
      <c r="XH37" s="178" t="s">
        <v>262</v>
      </c>
      <c r="XI37" s="179">
        <v>6</v>
      </c>
      <c r="XJ37" s="179">
        <v>3</v>
      </c>
      <c r="XK37" s="180">
        <f t="shared" si="67"/>
        <v>18</v>
      </c>
      <c r="XL37" s="180" t="str">
        <f t="shared" si="68"/>
        <v>Alto</v>
      </c>
      <c r="XM37" s="179">
        <v>25</v>
      </c>
      <c r="XN37" s="180">
        <f t="shared" si="69"/>
        <v>450</v>
      </c>
      <c r="XO37" s="180" t="str">
        <f t="shared" si="70"/>
        <v>II</v>
      </c>
      <c r="XP37" s="269" t="str">
        <f>IF(XO37="","",IF(OR(XO37="IV",XO37="III"),"Aceptable",IF(XO37="II","No Aceptable o Aceptable con controles",IF(XO37="I","No Aceptable","Error"))))</f>
        <v>No Aceptable o Aceptable con controles</v>
      </c>
      <c r="XQ37" s="133" t="s">
        <v>264</v>
      </c>
      <c r="XR37" s="178" t="s">
        <v>274</v>
      </c>
      <c r="XS37" s="178" t="s">
        <v>284</v>
      </c>
      <c r="XT37" s="178" t="s">
        <v>285</v>
      </c>
      <c r="XU37" s="178" t="s">
        <v>261</v>
      </c>
      <c r="XV37" s="178" t="s">
        <v>210</v>
      </c>
      <c r="XW37" s="178" t="s">
        <v>260</v>
      </c>
      <c r="XX37" s="178" t="s">
        <v>262</v>
      </c>
      <c r="XY37" s="179">
        <v>6</v>
      </c>
      <c r="XZ37" s="179">
        <v>3</v>
      </c>
      <c r="YA37" s="180">
        <f t="shared" ref="YA37:ZW37" si="71">IF(OR(XY37="",XZ37=""),"",IF((XY37*XZ37=0),"N/A",XY37*XZ37))</f>
        <v>18</v>
      </c>
      <c r="YB37" s="180" t="str">
        <f t="shared" ref="YB37:ZX37" si="72">IF(YA37="","",IF(ISTEXT(YA37),"N/A",IF(OR(YA37=2,YA37=4),"Bajo",IF(OR(YA37=6,YA37=8),"Medio",IF(OR(YA37=10,YA37=12,YA37=18,YA37=20),"Alto",IF(OR(YA37=24,YA37=30,YA37=40),"Muy Alto","Error"))))))</f>
        <v>Alto</v>
      </c>
      <c r="YC37" s="179">
        <v>25</v>
      </c>
      <c r="YD37" s="180">
        <f t="shared" ref="YD37:ZZ37" si="73">IF(OR(YC37="",YA37=""),"",IF(ISTEXT(YA37),"N/A",YA37*YC37))</f>
        <v>450</v>
      </c>
      <c r="YE37" s="180" t="str">
        <f t="shared" ref="YE37:AAA37" si="74">IF(YD37="","",IF(ISTEXT(YD37),"IV",IF(YD37=20,"IV",IF(AND(YD37&gt;=40,YD37&lt;=120),"III",IF(AND(YD37&gt;=150,YD37&lt;=500),"II",IF(AND(YD37&gt;=600,YD37&lt;=4000),"I","Error"))))))</f>
        <v>II</v>
      </c>
      <c r="YF37" s="269" t="str">
        <f>IF(YE37="","",IF(OR(YE37="IV",YE37="III"),"Aceptable",IF(YE37="II","No Aceptable o Aceptable con controles",IF(YE37="I","No Aceptable","Error"))))</f>
        <v>No Aceptable o Aceptable con controles</v>
      </c>
      <c r="YG37" s="133" t="s">
        <v>264</v>
      </c>
      <c r="YH37" s="178" t="s">
        <v>274</v>
      </c>
      <c r="YI37" s="178" t="s">
        <v>284</v>
      </c>
      <c r="YJ37" s="178" t="s">
        <v>285</v>
      </c>
      <c r="YK37" s="178" t="s">
        <v>261</v>
      </c>
      <c r="YL37" s="178" t="s">
        <v>210</v>
      </c>
      <c r="YM37" s="178" t="s">
        <v>260</v>
      </c>
      <c r="YN37" s="178" t="s">
        <v>262</v>
      </c>
      <c r="YO37" s="179">
        <v>6</v>
      </c>
      <c r="YP37" s="179">
        <v>3</v>
      </c>
      <c r="YQ37" s="180">
        <f t="shared" si="71"/>
        <v>18</v>
      </c>
      <c r="YR37" s="180" t="str">
        <f t="shared" si="72"/>
        <v>Alto</v>
      </c>
      <c r="YS37" s="179">
        <v>25</v>
      </c>
      <c r="YT37" s="180">
        <f t="shared" si="73"/>
        <v>450</v>
      </c>
      <c r="YU37" s="180" t="str">
        <f t="shared" si="74"/>
        <v>II</v>
      </c>
      <c r="YV37" s="269" t="str">
        <f>IF(YU37="","",IF(OR(YU37="IV",YU37="III"),"Aceptable",IF(YU37="II","No Aceptable o Aceptable con controles",IF(YU37="I","No Aceptable","Error"))))</f>
        <v>No Aceptable o Aceptable con controles</v>
      </c>
      <c r="YW37" s="133" t="s">
        <v>264</v>
      </c>
      <c r="YX37" s="178" t="s">
        <v>274</v>
      </c>
      <c r="YY37" s="178" t="s">
        <v>284</v>
      </c>
      <c r="YZ37" s="178" t="s">
        <v>285</v>
      </c>
      <c r="ZA37" s="178" t="s">
        <v>261</v>
      </c>
      <c r="ZB37" s="178" t="s">
        <v>210</v>
      </c>
      <c r="ZC37" s="178" t="s">
        <v>260</v>
      </c>
      <c r="ZD37" s="178" t="s">
        <v>262</v>
      </c>
      <c r="ZE37" s="179">
        <v>6</v>
      </c>
      <c r="ZF37" s="179">
        <v>3</v>
      </c>
      <c r="ZG37" s="180">
        <f t="shared" si="71"/>
        <v>18</v>
      </c>
      <c r="ZH37" s="180" t="str">
        <f t="shared" si="72"/>
        <v>Alto</v>
      </c>
      <c r="ZI37" s="179">
        <v>25</v>
      </c>
      <c r="ZJ37" s="180">
        <f t="shared" si="73"/>
        <v>450</v>
      </c>
      <c r="ZK37" s="180" t="str">
        <f t="shared" si="74"/>
        <v>II</v>
      </c>
      <c r="ZL37" s="269" t="str">
        <f>IF(ZK37="","",IF(OR(ZK37="IV",ZK37="III"),"Aceptable",IF(ZK37="II","No Aceptable o Aceptable con controles",IF(ZK37="I","No Aceptable","Error"))))</f>
        <v>No Aceptable o Aceptable con controles</v>
      </c>
      <c r="ZM37" s="133" t="s">
        <v>264</v>
      </c>
      <c r="ZN37" s="178" t="s">
        <v>274</v>
      </c>
      <c r="ZO37" s="178" t="s">
        <v>284</v>
      </c>
      <c r="ZP37" s="178" t="s">
        <v>285</v>
      </c>
      <c r="ZQ37" s="178" t="s">
        <v>261</v>
      </c>
      <c r="ZR37" s="178" t="s">
        <v>210</v>
      </c>
      <c r="ZS37" s="178" t="s">
        <v>260</v>
      </c>
      <c r="ZT37" s="178" t="s">
        <v>262</v>
      </c>
      <c r="ZU37" s="179">
        <v>6</v>
      </c>
      <c r="ZV37" s="179">
        <v>3</v>
      </c>
      <c r="ZW37" s="180">
        <f t="shared" si="71"/>
        <v>18</v>
      </c>
      <c r="ZX37" s="180" t="str">
        <f t="shared" si="72"/>
        <v>Alto</v>
      </c>
      <c r="ZY37" s="179">
        <v>25</v>
      </c>
      <c r="ZZ37" s="180">
        <f t="shared" si="73"/>
        <v>450</v>
      </c>
      <c r="AAA37" s="180" t="str">
        <f t="shared" si="74"/>
        <v>II</v>
      </c>
      <c r="AAB37" s="269" t="str">
        <f>IF(AAA37="","",IF(OR(AAA37="IV",AAA37="III"),"Aceptable",IF(AAA37="II","No Aceptable o Aceptable con controles",IF(AAA37="I","No Aceptable","Error"))))</f>
        <v>No Aceptable o Aceptable con controles</v>
      </c>
      <c r="AAC37" s="133" t="s">
        <v>264</v>
      </c>
      <c r="AAD37" s="178" t="s">
        <v>274</v>
      </c>
      <c r="AAE37" s="178" t="s">
        <v>284</v>
      </c>
      <c r="AAF37" s="178" t="s">
        <v>285</v>
      </c>
      <c r="AAG37" s="178" t="s">
        <v>261</v>
      </c>
      <c r="AAH37" s="178" t="s">
        <v>210</v>
      </c>
      <c r="AAI37" s="178" t="s">
        <v>260</v>
      </c>
      <c r="AAJ37" s="178" t="s">
        <v>262</v>
      </c>
      <c r="AAK37" s="179">
        <v>6</v>
      </c>
      <c r="AAL37" s="179">
        <v>3</v>
      </c>
      <c r="AAM37" s="180">
        <f t="shared" ref="AAM37:ACI37" si="75">IF(OR(AAK37="",AAL37=""),"",IF((AAK37*AAL37=0),"N/A",AAK37*AAL37))</f>
        <v>18</v>
      </c>
      <c r="AAN37" s="180" t="str">
        <f t="shared" ref="AAN37:ACJ37" si="76">IF(AAM37="","",IF(ISTEXT(AAM37),"N/A",IF(OR(AAM37=2,AAM37=4),"Bajo",IF(OR(AAM37=6,AAM37=8),"Medio",IF(OR(AAM37=10,AAM37=12,AAM37=18,AAM37=20),"Alto",IF(OR(AAM37=24,AAM37=30,AAM37=40),"Muy Alto","Error"))))))</f>
        <v>Alto</v>
      </c>
      <c r="AAO37" s="179">
        <v>25</v>
      </c>
      <c r="AAP37" s="180">
        <f t="shared" ref="AAP37:ACL37" si="77">IF(OR(AAO37="",AAM37=""),"",IF(ISTEXT(AAM37),"N/A",AAM37*AAO37))</f>
        <v>450</v>
      </c>
      <c r="AAQ37" s="180" t="str">
        <f t="shared" ref="AAQ37:ACM37" si="78">IF(AAP37="","",IF(ISTEXT(AAP37),"IV",IF(AAP37=20,"IV",IF(AND(AAP37&gt;=40,AAP37&lt;=120),"III",IF(AND(AAP37&gt;=150,AAP37&lt;=500),"II",IF(AND(AAP37&gt;=600,AAP37&lt;=4000),"I","Error"))))))</f>
        <v>II</v>
      </c>
      <c r="AAR37" s="269" t="str">
        <f>IF(AAQ37="","",IF(OR(AAQ37="IV",AAQ37="III"),"Aceptable",IF(AAQ37="II","No Aceptable o Aceptable con controles",IF(AAQ37="I","No Aceptable","Error"))))</f>
        <v>No Aceptable o Aceptable con controles</v>
      </c>
      <c r="AAS37" s="133" t="s">
        <v>264</v>
      </c>
      <c r="AAT37" s="178" t="s">
        <v>274</v>
      </c>
      <c r="AAU37" s="178" t="s">
        <v>284</v>
      </c>
      <c r="AAV37" s="178" t="s">
        <v>285</v>
      </c>
      <c r="AAW37" s="178" t="s">
        <v>261</v>
      </c>
      <c r="AAX37" s="178" t="s">
        <v>210</v>
      </c>
      <c r="AAY37" s="178" t="s">
        <v>260</v>
      </c>
      <c r="AAZ37" s="178" t="s">
        <v>262</v>
      </c>
      <c r="ABA37" s="179">
        <v>6</v>
      </c>
      <c r="ABB37" s="179">
        <v>3</v>
      </c>
      <c r="ABC37" s="180">
        <f t="shared" si="75"/>
        <v>18</v>
      </c>
      <c r="ABD37" s="180" t="str">
        <f t="shared" si="76"/>
        <v>Alto</v>
      </c>
      <c r="ABE37" s="179">
        <v>25</v>
      </c>
      <c r="ABF37" s="180">
        <f t="shared" si="77"/>
        <v>450</v>
      </c>
      <c r="ABG37" s="180" t="str">
        <f t="shared" si="78"/>
        <v>II</v>
      </c>
      <c r="ABH37" s="269" t="str">
        <f>IF(ABG37="","",IF(OR(ABG37="IV",ABG37="III"),"Aceptable",IF(ABG37="II","No Aceptable o Aceptable con controles",IF(ABG37="I","No Aceptable","Error"))))</f>
        <v>No Aceptable o Aceptable con controles</v>
      </c>
      <c r="ABI37" s="133" t="s">
        <v>264</v>
      </c>
      <c r="ABJ37" s="178" t="s">
        <v>274</v>
      </c>
      <c r="ABK37" s="178" t="s">
        <v>284</v>
      </c>
      <c r="ABL37" s="178" t="s">
        <v>285</v>
      </c>
      <c r="ABM37" s="178" t="s">
        <v>261</v>
      </c>
      <c r="ABN37" s="178" t="s">
        <v>210</v>
      </c>
      <c r="ABO37" s="178" t="s">
        <v>260</v>
      </c>
      <c r="ABP37" s="178" t="s">
        <v>262</v>
      </c>
      <c r="ABQ37" s="179">
        <v>6</v>
      </c>
      <c r="ABR37" s="179">
        <v>3</v>
      </c>
      <c r="ABS37" s="180">
        <f t="shared" si="75"/>
        <v>18</v>
      </c>
      <c r="ABT37" s="180" t="str">
        <f t="shared" si="76"/>
        <v>Alto</v>
      </c>
      <c r="ABU37" s="179">
        <v>25</v>
      </c>
      <c r="ABV37" s="180">
        <f t="shared" si="77"/>
        <v>450</v>
      </c>
      <c r="ABW37" s="180" t="str">
        <f t="shared" si="78"/>
        <v>II</v>
      </c>
      <c r="ABX37" s="269" t="str">
        <f>IF(ABW37="","",IF(OR(ABW37="IV",ABW37="III"),"Aceptable",IF(ABW37="II","No Aceptable o Aceptable con controles",IF(ABW37="I","No Aceptable","Error"))))</f>
        <v>No Aceptable o Aceptable con controles</v>
      </c>
      <c r="ABY37" s="133" t="s">
        <v>264</v>
      </c>
      <c r="ABZ37" s="178" t="s">
        <v>274</v>
      </c>
      <c r="ACA37" s="178" t="s">
        <v>284</v>
      </c>
      <c r="ACB37" s="178" t="s">
        <v>285</v>
      </c>
      <c r="ACC37" s="178" t="s">
        <v>261</v>
      </c>
      <c r="ACD37" s="178" t="s">
        <v>210</v>
      </c>
      <c r="ACE37" s="178" t="s">
        <v>260</v>
      </c>
      <c r="ACF37" s="178" t="s">
        <v>262</v>
      </c>
      <c r="ACG37" s="179">
        <v>6</v>
      </c>
      <c r="ACH37" s="179">
        <v>3</v>
      </c>
      <c r="ACI37" s="180">
        <f t="shared" si="75"/>
        <v>18</v>
      </c>
      <c r="ACJ37" s="180" t="str">
        <f t="shared" si="76"/>
        <v>Alto</v>
      </c>
      <c r="ACK37" s="179">
        <v>25</v>
      </c>
      <c r="ACL37" s="180">
        <f t="shared" si="77"/>
        <v>450</v>
      </c>
      <c r="ACM37" s="180" t="str">
        <f t="shared" si="78"/>
        <v>II</v>
      </c>
      <c r="ACN37" s="269" t="str">
        <f>IF(ACM37="","",IF(OR(ACM37="IV",ACM37="III"),"Aceptable",IF(ACM37="II","No Aceptable o Aceptable con controles",IF(ACM37="I","No Aceptable","Error"))))</f>
        <v>No Aceptable o Aceptable con controles</v>
      </c>
      <c r="ACO37" s="133" t="s">
        <v>264</v>
      </c>
      <c r="ACP37" s="178" t="s">
        <v>274</v>
      </c>
      <c r="ACQ37" s="178" t="s">
        <v>284</v>
      </c>
      <c r="ACR37" s="178" t="s">
        <v>285</v>
      </c>
      <c r="ACS37" s="178" t="s">
        <v>261</v>
      </c>
      <c r="ACT37" s="178" t="s">
        <v>210</v>
      </c>
      <c r="ACU37" s="178" t="s">
        <v>260</v>
      </c>
      <c r="ACV37" s="178" t="s">
        <v>262</v>
      </c>
      <c r="ACW37" s="179">
        <v>6</v>
      </c>
      <c r="ACX37" s="179">
        <v>3</v>
      </c>
      <c r="ACY37" s="180">
        <f t="shared" ref="ACY37:AEU37" si="79">IF(OR(ACW37="",ACX37=""),"",IF((ACW37*ACX37=0),"N/A",ACW37*ACX37))</f>
        <v>18</v>
      </c>
      <c r="ACZ37" s="180" t="str">
        <f t="shared" ref="ACZ37:AEV37" si="80">IF(ACY37="","",IF(ISTEXT(ACY37),"N/A",IF(OR(ACY37=2,ACY37=4),"Bajo",IF(OR(ACY37=6,ACY37=8),"Medio",IF(OR(ACY37=10,ACY37=12,ACY37=18,ACY37=20),"Alto",IF(OR(ACY37=24,ACY37=30,ACY37=40),"Muy Alto","Error"))))))</f>
        <v>Alto</v>
      </c>
      <c r="ADA37" s="179">
        <v>25</v>
      </c>
      <c r="ADB37" s="180">
        <f t="shared" ref="ADB37:AEX37" si="81">IF(OR(ADA37="",ACY37=""),"",IF(ISTEXT(ACY37),"N/A",ACY37*ADA37))</f>
        <v>450</v>
      </c>
      <c r="ADC37" s="180" t="str">
        <f t="shared" ref="ADC37:AEY37" si="82">IF(ADB37="","",IF(ISTEXT(ADB37),"IV",IF(ADB37=20,"IV",IF(AND(ADB37&gt;=40,ADB37&lt;=120),"III",IF(AND(ADB37&gt;=150,ADB37&lt;=500),"II",IF(AND(ADB37&gt;=600,ADB37&lt;=4000),"I","Error"))))))</f>
        <v>II</v>
      </c>
      <c r="ADD37" s="269" t="str">
        <f>IF(ADC37="","",IF(OR(ADC37="IV",ADC37="III"),"Aceptable",IF(ADC37="II","No Aceptable o Aceptable con controles",IF(ADC37="I","No Aceptable","Error"))))</f>
        <v>No Aceptable o Aceptable con controles</v>
      </c>
      <c r="ADE37" s="133" t="s">
        <v>264</v>
      </c>
      <c r="ADF37" s="178" t="s">
        <v>274</v>
      </c>
      <c r="ADG37" s="178" t="s">
        <v>284</v>
      </c>
      <c r="ADH37" s="178" t="s">
        <v>285</v>
      </c>
      <c r="ADI37" s="178" t="s">
        <v>261</v>
      </c>
      <c r="ADJ37" s="178" t="s">
        <v>210</v>
      </c>
      <c r="ADK37" s="178" t="s">
        <v>260</v>
      </c>
      <c r="ADL37" s="178" t="s">
        <v>262</v>
      </c>
      <c r="ADM37" s="179">
        <v>6</v>
      </c>
      <c r="ADN37" s="179">
        <v>3</v>
      </c>
      <c r="ADO37" s="180">
        <f t="shared" si="79"/>
        <v>18</v>
      </c>
      <c r="ADP37" s="180" t="str">
        <f t="shared" si="80"/>
        <v>Alto</v>
      </c>
      <c r="ADQ37" s="179">
        <v>25</v>
      </c>
      <c r="ADR37" s="180">
        <f t="shared" si="81"/>
        <v>450</v>
      </c>
      <c r="ADS37" s="180" t="str">
        <f t="shared" si="82"/>
        <v>II</v>
      </c>
      <c r="ADT37" s="269" t="str">
        <f>IF(ADS37="","",IF(OR(ADS37="IV",ADS37="III"),"Aceptable",IF(ADS37="II","No Aceptable o Aceptable con controles",IF(ADS37="I","No Aceptable","Error"))))</f>
        <v>No Aceptable o Aceptable con controles</v>
      </c>
      <c r="ADU37" s="133" t="s">
        <v>264</v>
      </c>
      <c r="ADV37" s="178" t="s">
        <v>274</v>
      </c>
      <c r="ADW37" s="178" t="s">
        <v>284</v>
      </c>
      <c r="ADX37" s="178" t="s">
        <v>285</v>
      </c>
      <c r="ADY37" s="178" t="s">
        <v>261</v>
      </c>
      <c r="ADZ37" s="178" t="s">
        <v>210</v>
      </c>
      <c r="AEA37" s="178" t="s">
        <v>260</v>
      </c>
      <c r="AEB37" s="178" t="s">
        <v>262</v>
      </c>
      <c r="AEC37" s="179">
        <v>6</v>
      </c>
      <c r="AED37" s="179">
        <v>3</v>
      </c>
      <c r="AEE37" s="180">
        <f t="shared" si="79"/>
        <v>18</v>
      </c>
      <c r="AEF37" s="180" t="str">
        <f t="shared" si="80"/>
        <v>Alto</v>
      </c>
      <c r="AEG37" s="179">
        <v>25</v>
      </c>
      <c r="AEH37" s="180">
        <f t="shared" si="81"/>
        <v>450</v>
      </c>
      <c r="AEI37" s="180" t="str">
        <f t="shared" si="82"/>
        <v>II</v>
      </c>
      <c r="AEJ37" s="269" t="str">
        <f>IF(AEI37="","",IF(OR(AEI37="IV",AEI37="III"),"Aceptable",IF(AEI37="II","No Aceptable o Aceptable con controles",IF(AEI37="I","No Aceptable","Error"))))</f>
        <v>No Aceptable o Aceptable con controles</v>
      </c>
      <c r="AEK37" s="133" t="s">
        <v>264</v>
      </c>
      <c r="AEL37" s="178" t="s">
        <v>274</v>
      </c>
      <c r="AEM37" s="178" t="s">
        <v>284</v>
      </c>
      <c r="AEN37" s="178" t="s">
        <v>285</v>
      </c>
      <c r="AEO37" s="178" t="s">
        <v>261</v>
      </c>
      <c r="AEP37" s="178" t="s">
        <v>210</v>
      </c>
      <c r="AEQ37" s="178" t="s">
        <v>260</v>
      </c>
      <c r="AER37" s="178" t="s">
        <v>262</v>
      </c>
      <c r="AES37" s="179">
        <v>6</v>
      </c>
      <c r="AET37" s="179">
        <v>3</v>
      </c>
      <c r="AEU37" s="180">
        <f t="shared" si="79"/>
        <v>18</v>
      </c>
      <c r="AEV37" s="180" t="str">
        <f t="shared" si="80"/>
        <v>Alto</v>
      </c>
      <c r="AEW37" s="179">
        <v>25</v>
      </c>
      <c r="AEX37" s="180">
        <f t="shared" si="81"/>
        <v>450</v>
      </c>
      <c r="AEY37" s="180" t="str">
        <f t="shared" si="82"/>
        <v>II</v>
      </c>
      <c r="AEZ37" s="269" t="str">
        <f>IF(AEY37="","",IF(OR(AEY37="IV",AEY37="III"),"Aceptable",IF(AEY37="II","No Aceptable o Aceptable con controles",IF(AEY37="I","No Aceptable","Error"))))</f>
        <v>No Aceptable o Aceptable con controles</v>
      </c>
      <c r="AFA37" s="133" t="s">
        <v>264</v>
      </c>
      <c r="AFB37" s="178" t="s">
        <v>274</v>
      </c>
      <c r="AFC37" s="178" t="s">
        <v>284</v>
      </c>
      <c r="AFD37" s="178" t="s">
        <v>285</v>
      </c>
      <c r="AFE37" s="178" t="s">
        <v>261</v>
      </c>
      <c r="AFF37" s="178" t="s">
        <v>210</v>
      </c>
      <c r="AFG37" s="178" t="s">
        <v>260</v>
      </c>
      <c r="AFH37" s="178" t="s">
        <v>262</v>
      </c>
      <c r="AFI37" s="179">
        <v>6</v>
      </c>
      <c r="AFJ37" s="179">
        <v>3</v>
      </c>
      <c r="AFK37" s="180">
        <f t="shared" ref="AFK37:AHG37" si="83">IF(OR(AFI37="",AFJ37=""),"",IF((AFI37*AFJ37=0),"N/A",AFI37*AFJ37))</f>
        <v>18</v>
      </c>
      <c r="AFL37" s="180" t="str">
        <f t="shared" ref="AFL37:AHH37" si="84">IF(AFK37="","",IF(ISTEXT(AFK37),"N/A",IF(OR(AFK37=2,AFK37=4),"Bajo",IF(OR(AFK37=6,AFK37=8),"Medio",IF(OR(AFK37=10,AFK37=12,AFK37=18,AFK37=20),"Alto",IF(OR(AFK37=24,AFK37=30,AFK37=40),"Muy Alto","Error"))))))</f>
        <v>Alto</v>
      </c>
      <c r="AFM37" s="179">
        <v>25</v>
      </c>
      <c r="AFN37" s="180">
        <f t="shared" ref="AFN37:AHJ37" si="85">IF(OR(AFM37="",AFK37=""),"",IF(ISTEXT(AFK37),"N/A",AFK37*AFM37))</f>
        <v>450</v>
      </c>
      <c r="AFO37" s="180" t="str">
        <f t="shared" ref="AFO37:AHK37" si="86">IF(AFN37="","",IF(ISTEXT(AFN37),"IV",IF(AFN37=20,"IV",IF(AND(AFN37&gt;=40,AFN37&lt;=120),"III",IF(AND(AFN37&gt;=150,AFN37&lt;=500),"II",IF(AND(AFN37&gt;=600,AFN37&lt;=4000),"I","Error"))))))</f>
        <v>II</v>
      </c>
      <c r="AFP37" s="269" t="str">
        <f>IF(AFO37="","",IF(OR(AFO37="IV",AFO37="III"),"Aceptable",IF(AFO37="II","No Aceptable o Aceptable con controles",IF(AFO37="I","No Aceptable","Error"))))</f>
        <v>No Aceptable o Aceptable con controles</v>
      </c>
      <c r="AFQ37" s="133" t="s">
        <v>264</v>
      </c>
      <c r="AFR37" s="178" t="s">
        <v>274</v>
      </c>
      <c r="AFS37" s="178" t="s">
        <v>284</v>
      </c>
      <c r="AFT37" s="178" t="s">
        <v>285</v>
      </c>
      <c r="AFU37" s="178" t="s">
        <v>261</v>
      </c>
      <c r="AFV37" s="178" t="s">
        <v>210</v>
      </c>
      <c r="AFW37" s="178" t="s">
        <v>260</v>
      </c>
      <c r="AFX37" s="178" t="s">
        <v>262</v>
      </c>
      <c r="AFY37" s="179">
        <v>6</v>
      </c>
      <c r="AFZ37" s="179">
        <v>3</v>
      </c>
      <c r="AGA37" s="180">
        <f t="shared" si="83"/>
        <v>18</v>
      </c>
      <c r="AGB37" s="180" t="str">
        <f t="shared" si="84"/>
        <v>Alto</v>
      </c>
      <c r="AGC37" s="179">
        <v>25</v>
      </c>
      <c r="AGD37" s="180">
        <f t="shared" si="85"/>
        <v>450</v>
      </c>
      <c r="AGE37" s="180" t="str">
        <f t="shared" si="86"/>
        <v>II</v>
      </c>
      <c r="AGF37" s="269" t="str">
        <f>IF(AGE37="","",IF(OR(AGE37="IV",AGE37="III"),"Aceptable",IF(AGE37="II","No Aceptable o Aceptable con controles",IF(AGE37="I","No Aceptable","Error"))))</f>
        <v>No Aceptable o Aceptable con controles</v>
      </c>
      <c r="AGG37" s="133" t="s">
        <v>264</v>
      </c>
      <c r="AGH37" s="178" t="s">
        <v>274</v>
      </c>
      <c r="AGI37" s="178" t="s">
        <v>284</v>
      </c>
      <c r="AGJ37" s="178" t="s">
        <v>285</v>
      </c>
      <c r="AGK37" s="178" t="s">
        <v>261</v>
      </c>
      <c r="AGL37" s="178" t="s">
        <v>210</v>
      </c>
      <c r="AGM37" s="178" t="s">
        <v>260</v>
      </c>
      <c r="AGN37" s="178" t="s">
        <v>262</v>
      </c>
      <c r="AGO37" s="179">
        <v>6</v>
      </c>
      <c r="AGP37" s="179">
        <v>3</v>
      </c>
      <c r="AGQ37" s="180">
        <f t="shared" si="83"/>
        <v>18</v>
      </c>
      <c r="AGR37" s="180" t="str">
        <f t="shared" si="84"/>
        <v>Alto</v>
      </c>
      <c r="AGS37" s="179">
        <v>25</v>
      </c>
      <c r="AGT37" s="180">
        <f t="shared" si="85"/>
        <v>450</v>
      </c>
      <c r="AGU37" s="180" t="str">
        <f t="shared" si="86"/>
        <v>II</v>
      </c>
      <c r="AGV37" s="269" t="str">
        <f>IF(AGU37="","",IF(OR(AGU37="IV",AGU37="III"),"Aceptable",IF(AGU37="II","No Aceptable o Aceptable con controles",IF(AGU37="I","No Aceptable","Error"))))</f>
        <v>No Aceptable o Aceptable con controles</v>
      </c>
      <c r="AGW37" s="133" t="s">
        <v>264</v>
      </c>
      <c r="AGX37" s="178" t="s">
        <v>274</v>
      </c>
      <c r="AGY37" s="178" t="s">
        <v>284</v>
      </c>
      <c r="AGZ37" s="178" t="s">
        <v>285</v>
      </c>
      <c r="AHA37" s="178" t="s">
        <v>261</v>
      </c>
      <c r="AHB37" s="178" t="s">
        <v>210</v>
      </c>
      <c r="AHC37" s="178" t="s">
        <v>260</v>
      </c>
      <c r="AHD37" s="178" t="s">
        <v>262</v>
      </c>
      <c r="AHE37" s="179">
        <v>6</v>
      </c>
      <c r="AHF37" s="179">
        <v>3</v>
      </c>
      <c r="AHG37" s="180">
        <f t="shared" si="83"/>
        <v>18</v>
      </c>
      <c r="AHH37" s="180" t="str">
        <f t="shared" si="84"/>
        <v>Alto</v>
      </c>
      <c r="AHI37" s="179">
        <v>25</v>
      </c>
      <c r="AHJ37" s="180">
        <f t="shared" si="85"/>
        <v>450</v>
      </c>
      <c r="AHK37" s="180" t="str">
        <f t="shared" si="86"/>
        <v>II</v>
      </c>
      <c r="AHL37" s="269" t="str">
        <f>IF(AHK37="","",IF(OR(AHK37="IV",AHK37="III"),"Aceptable",IF(AHK37="II","No Aceptable o Aceptable con controles",IF(AHK37="I","No Aceptable","Error"))))</f>
        <v>No Aceptable o Aceptable con controles</v>
      </c>
      <c r="AHM37" s="133" t="s">
        <v>264</v>
      </c>
      <c r="AHN37" s="178" t="s">
        <v>274</v>
      </c>
      <c r="AHO37" s="178" t="s">
        <v>284</v>
      </c>
      <c r="AHP37" s="178" t="s">
        <v>285</v>
      </c>
      <c r="AHQ37" s="178" t="s">
        <v>261</v>
      </c>
      <c r="AHR37" s="178" t="s">
        <v>210</v>
      </c>
      <c r="AHS37" s="178" t="s">
        <v>260</v>
      </c>
      <c r="AHT37" s="178" t="s">
        <v>262</v>
      </c>
      <c r="AHU37" s="179">
        <v>6</v>
      </c>
      <c r="AHV37" s="179">
        <v>3</v>
      </c>
      <c r="AHW37" s="180">
        <f t="shared" ref="AHW37:AJS37" si="87">IF(OR(AHU37="",AHV37=""),"",IF((AHU37*AHV37=0),"N/A",AHU37*AHV37))</f>
        <v>18</v>
      </c>
      <c r="AHX37" s="180" t="str">
        <f t="shared" ref="AHX37:AJT37" si="88">IF(AHW37="","",IF(ISTEXT(AHW37),"N/A",IF(OR(AHW37=2,AHW37=4),"Bajo",IF(OR(AHW37=6,AHW37=8),"Medio",IF(OR(AHW37=10,AHW37=12,AHW37=18,AHW37=20),"Alto",IF(OR(AHW37=24,AHW37=30,AHW37=40),"Muy Alto","Error"))))))</f>
        <v>Alto</v>
      </c>
      <c r="AHY37" s="179">
        <v>25</v>
      </c>
      <c r="AHZ37" s="180">
        <f t="shared" ref="AHZ37:AJV37" si="89">IF(OR(AHY37="",AHW37=""),"",IF(ISTEXT(AHW37),"N/A",AHW37*AHY37))</f>
        <v>450</v>
      </c>
      <c r="AIA37" s="180" t="str">
        <f t="shared" ref="AIA37:AJW37" si="90">IF(AHZ37="","",IF(ISTEXT(AHZ37),"IV",IF(AHZ37=20,"IV",IF(AND(AHZ37&gt;=40,AHZ37&lt;=120),"III",IF(AND(AHZ37&gt;=150,AHZ37&lt;=500),"II",IF(AND(AHZ37&gt;=600,AHZ37&lt;=4000),"I","Error"))))))</f>
        <v>II</v>
      </c>
      <c r="AIB37" s="269" t="str">
        <f>IF(AIA37="","",IF(OR(AIA37="IV",AIA37="III"),"Aceptable",IF(AIA37="II","No Aceptable o Aceptable con controles",IF(AIA37="I","No Aceptable","Error"))))</f>
        <v>No Aceptable o Aceptable con controles</v>
      </c>
      <c r="AIC37" s="133" t="s">
        <v>264</v>
      </c>
      <c r="AID37" s="178" t="s">
        <v>274</v>
      </c>
      <c r="AIE37" s="178" t="s">
        <v>284</v>
      </c>
      <c r="AIF37" s="178" t="s">
        <v>285</v>
      </c>
      <c r="AIG37" s="178" t="s">
        <v>261</v>
      </c>
      <c r="AIH37" s="178" t="s">
        <v>210</v>
      </c>
      <c r="AII37" s="178" t="s">
        <v>260</v>
      </c>
      <c r="AIJ37" s="178" t="s">
        <v>262</v>
      </c>
      <c r="AIK37" s="179">
        <v>6</v>
      </c>
      <c r="AIL37" s="179">
        <v>3</v>
      </c>
      <c r="AIM37" s="180">
        <f t="shared" si="87"/>
        <v>18</v>
      </c>
      <c r="AIN37" s="180" t="str">
        <f t="shared" si="88"/>
        <v>Alto</v>
      </c>
      <c r="AIO37" s="179">
        <v>25</v>
      </c>
      <c r="AIP37" s="180">
        <f t="shared" si="89"/>
        <v>450</v>
      </c>
      <c r="AIQ37" s="180" t="str">
        <f t="shared" si="90"/>
        <v>II</v>
      </c>
      <c r="AIR37" s="269" t="str">
        <f>IF(AIQ37="","",IF(OR(AIQ37="IV",AIQ37="III"),"Aceptable",IF(AIQ37="II","No Aceptable o Aceptable con controles",IF(AIQ37="I","No Aceptable","Error"))))</f>
        <v>No Aceptable o Aceptable con controles</v>
      </c>
      <c r="AIS37" s="133" t="s">
        <v>264</v>
      </c>
      <c r="AIT37" s="178" t="s">
        <v>274</v>
      </c>
      <c r="AIU37" s="178" t="s">
        <v>284</v>
      </c>
      <c r="AIV37" s="178" t="s">
        <v>285</v>
      </c>
      <c r="AIW37" s="178" t="s">
        <v>261</v>
      </c>
      <c r="AIX37" s="178" t="s">
        <v>210</v>
      </c>
      <c r="AIY37" s="178" t="s">
        <v>260</v>
      </c>
      <c r="AIZ37" s="178" t="s">
        <v>262</v>
      </c>
      <c r="AJA37" s="179">
        <v>6</v>
      </c>
      <c r="AJB37" s="179">
        <v>3</v>
      </c>
      <c r="AJC37" s="180">
        <f t="shared" si="87"/>
        <v>18</v>
      </c>
      <c r="AJD37" s="180" t="str">
        <f t="shared" si="88"/>
        <v>Alto</v>
      </c>
      <c r="AJE37" s="179">
        <v>25</v>
      </c>
      <c r="AJF37" s="180">
        <f t="shared" si="89"/>
        <v>450</v>
      </c>
      <c r="AJG37" s="180" t="str">
        <f t="shared" si="90"/>
        <v>II</v>
      </c>
      <c r="AJH37" s="269" t="str">
        <f>IF(AJG37="","",IF(OR(AJG37="IV",AJG37="III"),"Aceptable",IF(AJG37="II","No Aceptable o Aceptable con controles",IF(AJG37="I","No Aceptable","Error"))))</f>
        <v>No Aceptable o Aceptable con controles</v>
      </c>
      <c r="AJI37" s="133" t="s">
        <v>264</v>
      </c>
      <c r="AJJ37" s="178" t="s">
        <v>274</v>
      </c>
      <c r="AJK37" s="178" t="s">
        <v>284</v>
      </c>
      <c r="AJL37" s="178" t="s">
        <v>285</v>
      </c>
      <c r="AJM37" s="178" t="s">
        <v>261</v>
      </c>
      <c r="AJN37" s="178" t="s">
        <v>210</v>
      </c>
      <c r="AJO37" s="178" t="s">
        <v>260</v>
      </c>
      <c r="AJP37" s="178" t="s">
        <v>262</v>
      </c>
      <c r="AJQ37" s="179">
        <v>6</v>
      </c>
      <c r="AJR37" s="179">
        <v>3</v>
      </c>
      <c r="AJS37" s="180">
        <f t="shared" si="87"/>
        <v>18</v>
      </c>
      <c r="AJT37" s="180" t="str">
        <f t="shared" si="88"/>
        <v>Alto</v>
      </c>
      <c r="AJU37" s="179">
        <v>25</v>
      </c>
      <c r="AJV37" s="180">
        <f t="shared" si="89"/>
        <v>450</v>
      </c>
      <c r="AJW37" s="180" t="str">
        <f t="shared" si="90"/>
        <v>II</v>
      </c>
      <c r="AJX37" s="269" t="str">
        <f>IF(AJW37="","",IF(OR(AJW37="IV",AJW37="III"),"Aceptable",IF(AJW37="II","No Aceptable o Aceptable con controles",IF(AJW37="I","No Aceptable","Error"))))</f>
        <v>No Aceptable o Aceptable con controles</v>
      </c>
      <c r="AJY37" s="133" t="s">
        <v>264</v>
      </c>
      <c r="AJZ37" s="178" t="s">
        <v>274</v>
      </c>
      <c r="AKA37" s="178" t="s">
        <v>284</v>
      </c>
      <c r="AKB37" s="178" t="s">
        <v>285</v>
      </c>
      <c r="AKC37" s="178" t="s">
        <v>261</v>
      </c>
      <c r="AKD37" s="178" t="s">
        <v>210</v>
      </c>
      <c r="AKE37" s="178" t="s">
        <v>260</v>
      </c>
      <c r="AKF37" s="178" t="s">
        <v>262</v>
      </c>
      <c r="AKG37" s="179">
        <v>6</v>
      </c>
      <c r="AKH37" s="179">
        <v>3</v>
      </c>
      <c r="AKI37" s="180">
        <f t="shared" ref="AKI37:AME37" si="91">IF(OR(AKG37="",AKH37=""),"",IF((AKG37*AKH37=0),"N/A",AKG37*AKH37))</f>
        <v>18</v>
      </c>
      <c r="AKJ37" s="180" t="str">
        <f t="shared" ref="AKJ37:AMF37" si="92">IF(AKI37="","",IF(ISTEXT(AKI37),"N/A",IF(OR(AKI37=2,AKI37=4),"Bajo",IF(OR(AKI37=6,AKI37=8),"Medio",IF(OR(AKI37=10,AKI37=12,AKI37=18,AKI37=20),"Alto",IF(OR(AKI37=24,AKI37=30,AKI37=40),"Muy Alto","Error"))))))</f>
        <v>Alto</v>
      </c>
      <c r="AKK37" s="179">
        <v>25</v>
      </c>
      <c r="AKL37" s="180">
        <f t="shared" ref="AKL37:AMH37" si="93">IF(OR(AKK37="",AKI37=""),"",IF(ISTEXT(AKI37),"N/A",AKI37*AKK37))</f>
        <v>450</v>
      </c>
      <c r="AKM37" s="180" t="str">
        <f t="shared" ref="AKM37:AMI37" si="94">IF(AKL37="","",IF(ISTEXT(AKL37),"IV",IF(AKL37=20,"IV",IF(AND(AKL37&gt;=40,AKL37&lt;=120),"III",IF(AND(AKL37&gt;=150,AKL37&lt;=500),"II",IF(AND(AKL37&gt;=600,AKL37&lt;=4000),"I","Error"))))))</f>
        <v>II</v>
      </c>
      <c r="AKN37" s="269" t="str">
        <f>IF(AKM37="","",IF(OR(AKM37="IV",AKM37="III"),"Aceptable",IF(AKM37="II","No Aceptable o Aceptable con controles",IF(AKM37="I","No Aceptable","Error"))))</f>
        <v>No Aceptable o Aceptable con controles</v>
      </c>
      <c r="AKO37" s="133" t="s">
        <v>264</v>
      </c>
      <c r="AKP37" s="178" t="s">
        <v>274</v>
      </c>
      <c r="AKQ37" s="178" t="s">
        <v>284</v>
      </c>
      <c r="AKR37" s="178" t="s">
        <v>285</v>
      </c>
      <c r="AKS37" s="178" t="s">
        <v>261</v>
      </c>
      <c r="AKT37" s="178" t="s">
        <v>210</v>
      </c>
      <c r="AKU37" s="178" t="s">
        <v>260</v>
      </c>
      <c r="AKV37" s="178" t="s">
        <v>262</v>
      </c>
      <c r="AKW37" s="179">
        <v>6</v>
      </c>
      <c r="AKX37" s="179">
        <v>3</v>
      </c>
      <c r="AKY37" s="180">
        <f t="shared" si="91"/>
        <v>18</v>
      </c>
      <c r="AKZ37" s="180" t="str">
        <f t="shared" si="92"/>
        <v>Alto</v>
      </c>
      <c r="ALA37" s="179">
        <v>25</v>
      </c>
      <c r="ALB37" s="180">
        <f t="shared" si="93"/>
        <v>450</v>
      </c>
      <c r="ALC37" s="180" t="str">
        <f t="shared" si="94"/>
        <v>II</v>
      </c>
      <c r="ALD37" s="269" t="str">
        <f>IF(ALC37="","",IF(OR(ALC37="IV",ALC37="III"),"Aceptable",IF(ALC37="II","No Aceptable o Aceptable con controles",IF(ALC37="I","No Aceptable","Error"))))</f>
        <v>No Aceptable o Aceptable con controles</v>
      </c>
      <c r="ALE37" s="133" t="s">
        <v>264</v>
      </c>
      <c r="ALF37" s="178" t="s">
        <v>274</v>
      </c>
      <c r="ALG37" s="178" t="s">
        <v>284</v>
      </c>
      <c r="ALH37" s="178" t="s">
        <v>285</v>
      </c>
      <c r="ALI37" s="178" t="s">
        <v>261</v>
      </c>
      <c r="ALJ37" s="178" t="s">
        <v>210</v>
      </c>
      <c r="ALK37" s="178" t="s">
        <v>260</v>
      </c>
      <c r="ALL37" s="178" t="s">
        <v>262</v>
      </c>
      <c r="ALM37" s="179">
        <v>6</v>
      </c>
      <c r="ALN37" s="179">
        <v>3</v>
      </c>
      <c r="ALO37" s="180">
        <f t="shared" si="91"/>
        <v>18</v>
      </c>
      <c r="ALP37" s="180" t="str">
        <f t="shared" si="92"/>
        <v>Alto</v>
      </c>
      <c r="ALQ37" s="179">
        <v>25</v>
      </c>
      <c r="ALR37" s="180">
        <f t="shared" si="93"/>
        <v>450</v>
      </c>
      <c r="ALS37" s="180" t="str">
        <f t="shared" si="94"/>
        <v>II</v>
      </c>
      <c r="ALT37" s="269" t="str">
        <f>IF(ALS37="","",IF(OR(ALS37="IV",ALS37="III"),"Aceptable",IF(ALS37="II","No Aceptable o Aceptable con controles",IF(ALS37="I","No Aceptable","Error"))))</f>
        <v>No Aceptable o Aceptable con controles</v>
      </c>
      <c r="ALU37" s="133" t="s">
        <v>264</v>
      </c>
      <c r="ALV37" s="178" t="s">
        <v>274</v>
      </c>
      <c r="ALW37" s="178" t="s">
        <v>284</v>
      </c>
      <c r="ALX37" s="178" t="s">
        <v>285</v>
      </c>
      <c r="ALY37" s="178" t="s">
        <v>261</v>
      </c>
      <c r="ALZ37" s="178" t="s">
        <v>210</v>
      </c>
      <c r="AMA37" s="178" t="s">
        <v>260</v>
      </c>
      <c r="AMB37" s="178" t="s">
        <v>262</v>
      </c>
      <c r="AMC37" s="179">
        <v>6</v>
      </c>
      <c r="AMD37" s="179">
        <v>3</v>
      </c>
      <c r="AME37" s="180">
        <f t="shared" si="91"/>
        <v>18</v>
      </c>
      <c r="AMF37" s="180" t="str">
        <f t="shared" si="92"/>
        <v>Alto</v>
      </c>
      <c r="AMG37" s="179">
        <v>25</v>
      </c>
      <c r="AMH37" s="180">
        <f t="shared" si="93"/>
        <v>450</v>
      </c>
      <c r="AMI37" s="180" t="str">
        <f t="shared" si="94"/>
        <v>II</v>
      </c>
      <c r="AMJ37" s="269" t="str">
        <f>IF(AMI37="","",IF(OR(AMI37="IV",AMI37="III"),"Aceptable",IF(AMI37="II","No Aceptable o Aceptable con controles",IF(AMI37="I","No Aceptable","Error"))))</f>
        <v>No Aceptable o Aceptable con controles</v>
      </c>
      <c r="AMK37" s="133" t="s">
        <v>264</v>
      </c>
      <c r="AML37" s="178" t="s">
        <v>274</v>
      </c>
      <c r="AMM37" s="178" t="s">
        <v>284</v>
      </c>
      <c r="AMN37" s="178" t="s">
        <v>285</v>
      </c>
      <c r="AMO37" s="178" t="s">
        <v>261</v>
      </c>
      <c r="AMP37" s="178" t="s">
        <v>210</v>
      </c>
      <c r="AMQ37" s="178" t="s">
        <v>260</v>
      </c>
      <c r="AMR37" s="178" t="s">
        <v>262</v>
      </c>
      <c r="AMS37" s="179">
        <v>6</v>
      </c>
      <c r="AMT37" s="179">
        <v>3</v>
      </c>
      <c r="AMU37" s="180">
        <f t="shared" ref="AMU37:AOQ37" si="95">IF(OR(AMS37="",AMT37=""),"",IF((AMS37*AMT37=0),"N/A",AMS37*AMT37))</f>
        <v>18</v>
      </c>
      <c r="AMV37" s="180" t="str">
        <f t="shared" ref="AMV37:AOR37" si="96">IF(AMU37="","",IF(ISTEXT(AMU37),"N/A",IF(OR(AMU37=2,AMU37=4),"Bajo",IF(OR(AMU37=6,AMU37=8),"Medio",IF(OR(AMU37=10,AMU37=12,AMU37=18,AMU37=20),"Alto",IF(OR(AMU37=24,AMU37=30,AMU37=40),"Muy Alto","Error"))))))</f>
        <v>Alto</v>
      </c>
      <c r="AMW37" s="179">
        <v>25</v>
      </c>
      <c r="AMX37" s="180">
        <f t="shared" ref="AMX37:AOT37" si="97">IF(OR(AMW37="",AMU37=""),"",IF(ISTEXT(AMU37),"N/A",AMU37*AMW37))</f>
        <v>450</v>
      </c>
      <c r="AMY37" s="180" t="str">
        <f t="shared" ref="AMY37:AOU37" si="98">IF(AMX37="","",IF(ISTEXT(AMX37),"IV",IF(AMX37=20,"IV",IF(AND(AMX37&gt;=40,AMX37&lt;=120),"III",IF(AND(AMX37&gt;=150,AMX37&lt;=500),"II",IF(AND(AMX37&gt;=600,AMX37&lt;=4000),"I","Error"))))))</f>
        <v>II</v>
      </c>
      <c r="AMZ37" s="269" t="str">
        <f>IF(AMY37="","",IF(OR(AMY37="IV",AMY37="III"),"Aceptable",IF(AMY37="II","No Aceptable o Aceptable con controles",IF(AMY37="I","No Aceptable","Error"))))</f>
        <v>No Aceptable o Aceptable con controles</v>
      </c>
      <c r="ANA37" s="133" t="s">
        <v>264</v>
      </c>
      <c r="ANB37" s="178" t="s">
        <v>274</v>
      </c>
      <c r="ANC37" s="178" t="s">
        <v>284</v>
      </c>
      <c r="AND37" s="178" t="s">
        <v>285</v>
      </c>
      <c r="ANE37" s="178" t="s">
        <v>261</v>
      </c>
      <c r="ANF37" s="178" t="s">
        <v>210</v>
      </c>
      <c r="ANG37" s="178" t="s">
        <v>260</v>
      </c>
      <c r="ANH37" s="178" t="s">
        <v>262</v>
      </c>
      <c r="ANI37" s="179">
        <v>6</v>
      </c>
      <c r="ANJ37" s="179">
        <v>3</v>
      </c>
      <c r="ANK37" s="180">
        <f t="shared" si="95"/>
        <v>18</v>
      </c>
      <c r="ANL37" s="180" t="str">
        <f t="shared" si="96"/>
        <v>Alto</v>
      </c>
      <c r="ANM37" s="179">
        <v>25</v>
      </c>
      <c r="ANN37" s="180">
        <f t="shared" si="97"/>
        <v>450</v>
      </c>
      <c r="ANO37" s="180" t="str">
        <f t="shared" si="98"/>
        <v>II</v>
      </c>
      <c r="ANP37" s="269" t="str">
        <f>IF(ANO37="","",IF(OR(ANO37="IV",ANO37="III"),"Aceptable",IF(ANO37="II","No Aceptable o Aceptable con controles",IF(ANO37="I","No Aceptable","Error"))))</f>
        <v>No Aceptable o Aceptable con controles</v>
      </c>
      <c r="ANQ37" s="133" t="s">
        <v>264</v>
      </c>
      <c r="ANR37" s="178" t="s">
        <v>274</v>
      </c>
      <c r="ANS37" s="178" t="s">
        <v>284</v>
      </c>
      <c r="ANT37" s="178" t="s">
        <v>285</v>
      </c>
      <c r="ANU37" s="178" t="s">
        <v>261</v>
      </c>
      <c r="ANV37" s="178" t="s">
        <v>210</v>
      </c>
      <c r="ANW37" s="178" t="s">
        <v>260</v>
      </c>
      <c r="ANX37" s="178" t="s">
        <v>262</v>
      </c>
      <c r="ANY37" s="179">
        <v>6</v>
      </c>
      <c r="ANZ37" s="179">
        <v>3</v>
      </c>
      <c r="AOA37" s="180">
        <f t="shared" si="95"/>
        <v>18</v>
      </c>
      <c r="AOB37" s="180" t="str">
        <f t="shared" si="96"/>
        <v>Alto</v>
      </c>
      <c r="AOC37" s="179">
        <v>25</v>
      </c>
      <c r="AOD37" s="180">
        <f t="shared" si="97"/>
        <v>450</v>
      </c>
      <c r="AOE37" s="180" t="str">
        <f t="shared" si="98"/>
        <v>II</v>
      </c>
      <c r="AOF37" s="269" t="str">
        <f>IF(AOE37="","",IF(OR(AOE37="IV",AOE37="III"),"Aceptable",IF(AOE37="II","No Aceptable o Aceptable con controles",IF(AOE37="I","No Aceptable","Error"))))</f>
        <v>No Aceptable o Aceptable con controles</v>
      </c>
      <c r="AOG37" s="133" t="s">
        <v>264</v>
      </c>
      <c r="AOH37" s="178" t="s">
        <v>274</v>
      </c>
      <c r="AOI37" s="178" t="s">
        <v>284</v>
      </c>
      <c r="AOJ37" s="178" t="s">
        <v>285</v>
      </c>
      <c r="AOK37" s="178" t="s">
        <v>261</v>
      </c>
      <c r="AOL37" s="178" t="s">
        <v>210</v>
      </c>
      <c r="AOM37" s="178" t="s">
        <v>260</v>
      </c>
      <c r="AON37" s="178" t="s">
        <v>262</v>
      </c>
      <c r="AOO37" s="179">
        <v>6</v>
      </c>
      <c r="AOP37" s="179">
        <v>3</v>
      </c>
      <c r="AOQ37" s="180">
        <f t="shared" si="95"/>
        <v>18</v>
      </c>
      <c r="AOR37" s="180" t="str">
        <f t="shared" si="96"/>
        <v>Alto</v>
      </c>
      <c r="AOS37" s="179">
        <v>25</v>
      </c>
      <c r="AOT37" s="180">
        <f t="shared" si="97"/>
        <v>450</v>
      </c>
      <c r="AOU37" s="180" t="str">
        <f t="shared" si="98"/>
        <v>II</v>
      </c>
      <c r="AOV37" s="269" t="str">
        <f>IF(AOU37="","",IF(OR(AOU37="IV",AOU37="III"),"Aceptable",IF(AOU37="II","No Aceptable o Aceptable con controles",IF(AOU37="I","No Aceptable","Error"))))</f>
        <v>No Aceptable o Aceptable con controles</v>
      </c>
      <c r="AOW37" s="133" t="s">
        <v>264</v>
      </c>
      <c r="AOX37" s="178" t="s">
        <v>274</v>
      </c>
      <c r="AOY37" s="178" t="s">
        <v>284</v>
      </c>
      <c r="AOZ37" s="178" t="s">
        <v>285</v>
      </c>
      <c r="APA37" s="178" t="s">
        <v>261</v>
      </c>
      <c r="APB37" s="178" t="s">
        <v>210</v>
      </c>
      <c r="APC37" s="178" t="s">
        <v>260</v>
      </c>
      <c r="APD37" s="178" t="s">
        <v>262</v>
      </c>
      <c r="APE37" s="179">
        <v>6</v>
      </c>
      <c r="APF37" s="179">
        <v>3</v>
      </c>
      <c r="APG37" s="180">
        <f t="shared" ref="APG37:ARC37" si="99">IF(OR(APE37="",APF37=""),"",IF((APE37*APF37=0),"N/A",APE37*APF37))</f>
        <v>18</v>
      </c>
      <c r="APH37" s="180" t="str">
        <f t="shared" ref="APH37:ARD37" si="100">IF(APG37="","",IF(ISTEXT(APG37),"N/A",IF(OR(APG37=2,APG37=4),"Bajo",IF(OR(APG37=6,APG37=8),"Medio",IF(OR(APG37=10,APG37=12,APG37=18,APG37=20),"Alto",IF(OR(APG37=24,APG37=30,APG37=40),"Muy Alto","Error"))))))</f>
        <v>Alto</v>
      </c>
      <c r="API37" s="179">
        <v>25</v>
      </c>
      <c r="APJ37" s="180">
        <f t="shared" ref="APJ37:ARF37" si="101">IF(OR(API37="",APG37=""),"",IF(ISTEXT(APG37),"N/A",APG37*API37))</f>
        <v>450</v>
      </c>
      <c r="APK37" s="180" t="str">
        <f t="shared" ref="APK37:ARG37" si="102">IF(APJ37="","",IF(ISTEXT(APJ37),"IV",IF(APJ37=20,"IV",IF(AND(APJ37&gt;=40,APJ37&lt;=120),"III",IF(AND(APJ37&gt;=150,APJ37&lt;=500),"II",IF(AND(APJ37&gt;=600,APJ37&lt;=4000),"I","Error"))))))</f>
        <v>II</v>
      </c>
      <c r="APL37" s="269" t="str">
        <f>IF(APK37="","",IF(OR(APK37="IV",APK37="III"),"Aceptable",IF(APK37="II","No Aceptable o Aceptable con controles",IF(APK37="I","No Aceptable","Error"))))</f>
        <v>No Aceptable o Aceptable con controles</v>
      </c>
      <c r="APM37" s="133" t="s">
        <v>264</v>
      </c>
      <c r="APN37" s="178" t="s">
        <v>274</v>
      </c>
      <c r="APO37" s="178" t="s">
        <v>284</v>
      </c>
      <c r="APP37" s="178" t="s">
        <v>285</v>
      </c>
      <c r="APQ37" s="178" t="s">
        <v>261</v>
      </c>
      <c r="APR37" s="178" t="s">
        <v>210</v>
      </c>
      <c r="APS37" s="178" t="s">
        <v>260</v>
      </c>
      <c r="APT37" s="178" t="s">
        <v>262</v>
      </c>
      <c r="APU37" s="179">
        <v>6</v>
      </c>
      <c r="APV37" s="179">
        <v>3</v>
      </c>
      <c r="APW37" s="180">
        <f t="shared" si="99"/>
        <v>18</v>
      </c>
      <c r="APX37" s="180" t="str">
        <f t="shared" si="100"/>
        <v>Alto</v>
      </c>
      <c r="APY37" s="179">
        <v>25</v>
      </c>
      <c r="APZ37" s="180">
        <f t="shared" si="101"/>
        <v>450</v>
      </c>
      <c r="AQA37" s="180" t="str">
        <f t="shared" si="102"/>
        <v>II</v>
      </c>
      <c r="AQB37" s="269" t="str">
        <f>IF(AQA37="","",IF(OR(AQA37="IV",AQA37="III"),"Aceptable",IF(AQA37="II","No Aceptable o Aceptable con controles",IF(AQA37="I","No Aceptable","Error"))))</f>
        <v>No Aceptable o Aceptable con controles</v>
      </c>
      <c r="AQC37" s="133" t="s">
        <v>264</v>
      </c>
      <c r="AQD37" s="178" t="s">
        <v>274</v>
      </c>
      <c r="AQE37" s="178" t="s">
        <v>284</v>
      </c>
      <c r="AQF37" s="178" t="s">
        <v>285</v>
      </c>
      <c r="AQG37" s="178" t="s">
        <v>261</v>
      </c>
      <c r="AQH37" s="178" t="s">
        <v>210</v>
      </c>
      <c r="AQI37" s="178" t="s">
        <v>260</v>
      </c>
      <c r="AQJ37" s="178" t="s">
        <v>262</v>
      </c>
      <c r="AQK37" s="179">
        <v>6</v>
      </c>
      <c r="AQL37" s="179">
        <v>3</v>
      </c>
      <c r="AQM37" s="180">
        <f t="shared" si="99"/>
        <v>18</v>
      </c>
      <c r="AQN37" s="180" t="str">
        <f t="shared" si="100"/>
        <v>Alto</v>
      </c>
      <c r="AQO37" s="179">
        <v>25</v>
      </c>
      <c r="AQP37" s="180">
        <f t="shared" si="101"/>
        <v>450</v>
      </c>
      <c r="AQQ37" s="180" t="str">
        <f t="shared" si="102"/>
        <v>II</v>
      </c>
      <c r="AQR37" s="269" t="str">
        <f>IF(AQQ37="","",IF(OR(AQQ37="IV",AQQ37="III"),"Aceptable",IF(AQQ37="II","No Aceptable o Aceptable con controles",IF(AQQ37="I","No Aceptable","Error"))))</f>
        <v>No Aceptable o Aceptable con controles</v>
      </c>
      <c r="AQS37" s="133" t="s">
        <v>264</v>
      </c>
      <c r="AQT37" s="178" t="s">
        <v>274</v>
      </c>
      <c r="AQU37" s="178" t="s">
        <v>284</v>
      </c>
      <c r="AQV37" s="178" t="s">
        <v>285</v>
      </c>
      <c r="AQW37" s="178" t="s">
        <v>261</v>
      </c>
      <c r="AQX37" s="178" t="s">
        <v>210</v>
      </c>
      <c r="AQY37" s="178" t="s">
        <v>260</v>
      </c>
      <c r="AQZ37" s="178" t="s">
        <v>262</v>
      </c>
      <c r="ARA37" s="179">
        <v>6</v>
      </c>
      <c r="ARB37" s="179">
        <v>3</v>
      </c>
      <c r="ARC37" s="180">
        <f t="shared" si="99"/>
        <v>18</v>
      </c>
      <c r="ARD37" s="180" t="str">
        <f t="shared" si="100"/>
        <v>Alto</v>
      </c>
      <c r="ARE37" s="179">
        <v>25</v>
      </c>
      <c r="ARF37" s="180">
        <f t="shared" si="101"/>
        <v>450</v>
      </c>
      <c r="ARG37" s="180" t="str">
        <f t="shared" si="102"/>
        <v>II</v>
      </c>
      <c r="ARH37" s="269" t="str">
        <f>IF(ARG37="","",IF(OR(ARG37="IV",ARG37="III"),"Aceptable",IF(ARG37="II","No Aceptable o Aceptable con controles",IF(ARG37="I","No Aceptable","Error"))))</f>
        <v>No Aceptable o Aceptable con controles</v>
      </c>
      <c r="ARI37" s="133" t="s">
        <v>264</v>
      </c>
      <c r="ARJ37" s="178" t="s">
        <v>274</v>
      </c>
      <c r="ARK37" s="178" t="s">
        <v>284</v>
      </c>
      <c r="ARL37" s="178" t="s">
        <v>285</v>
      </c>
      <c r="ARM37" s="178" t="s">
        <v>261</v>
      </c>
      <c r="ARN37" s="178" t="s">
        <v>210</v>
      </c>
      <c r="ARO37" s="178" t="s">
        <v>260</v>
      </c>
      <c r="ARP37" s="178" t="s">
        <v>262</v>
      </c>
      <c r="ARQ37" s="179">
        <v>6</v>
      </c>
      <c r="ARR37" s="179">
        <v>3</v>
      </c>
      <c r="ARS37" s="180">
        <f t="shared" ref="ARS37:ATO37" si="103">IF(OR(ARQ37="",ARR37=""),"",IF((ARQ37*ARR37=0),"N/A",ARQ37*ARR37))</f>
        <v>18</v>
      </c>
      <c r="ART37" s="180" t="str">
        <f t="shared" ref="ART37:ATP37" si="104">IF(ARS37="","",IF(ISTEXT(ARS37),"N/A",IF(OR(ARS37=2,ARS37=4),"Bajo",IF(OR(ARS37=6,ARS37=8),"Medio",IF(OR(ARS37=10,ARS37=12,ARS37=18,ARS37=20),"Alto",IF(OR(ARS37=24,ARS37=30,ARS37=40),"Muy Alto","Error"))))))</f>
        <v>Alto</v>
      </c>
      <c r="ARU37" s="179">
        <v>25</v>
      </c>
      <c r="ARV37" s="180">
        <f t="shared" ref="ARV37:ATR37" si="105">IF(OR(ARU37="",ARS37=""),"",IF(ISTEXT(ARS37),"N/A",ARS37*ARU37))</f>
        <v>450</v>
      </c>
      <c r="ARW37" s="180" t="str">
        <f t="shared" ref="ARW37:ATS37" si="106">IF(ARV37="","",IF(ISTEXT(ARV37),"IV",IF(ARV37=20,"IV",IF(AND(ARV37&gt;=40,ARV37&lt;=120),"III",IF(AND(ARV37&gt;=150,ARV37&lt;=500),"II",IF(AND(ARV37&gt;=600,ARV37&lt;=4000),"I","Error"))))))</f>
        <v>II</v>
      </c>
      <c r="ARX37" s="269" t="str">
        <f>IF(ARW37="","",IF(OR(ARW37="IV",ARW37="III"),"Aceptable",IF(ARW37="II","No Aceptable o Aceptable con controles",IF(ARW37="I","No Aceptable","Error"))))</f>
        <v>No Aceptable o Aceptable con controles</v>
      </c>
      <c r="ARY37" s="133" t="s">
        <v>264</v>
      </c>
      <c r="ARZ37" s="178" t="s">
        <v>274</v>
      </c>
      <c r="ASA37" s="178" t="s">
        <v>284</v>
      </c>
      <c r="ASB37" s="178" t="s">
        <v>285</v>
      </c>
      <c r="ASC37" s="178" t="s">
        <v>261</v>
      </c>
      <c r="ASD37" s="178" t="s">
        <v>210</v>
      </c>
      <c r="ASE37" s="178" t="s">
        <v>260</v>
      </c>
      <c r="ASF37" s="178" t="s">
        <v>262</v>
      </c>
      <c r="ASG37" s="179">
        <v>6</v>
      </c>
      <c r="ASH37" s="179">
        <v>3</v>
      </c>
      <c r="ASI37" s="180">
        <f t="shared" si="103"/>
        <v>18</v>
      </c>
      <c r="ASJ37" s="180" t="str">
        <f t="shared" si="104"/>
        <v>Alto</v>
      </c>
      <c r="ASK37" s="179">
        <v>25</v>
      </c>
      <c r="ASL37" s="180">
        <f t="shared" si="105"/>
        <v>450</v>
      </c>
      <c r="ASM37" s="180" t="str">
        <f t="shared" si="106"/>
        <v>II</v>
      </c>
      <c r="ASN37" s="269" t="str">
        <f>IF(ASM37="","",IF(OR(ASM37="IV",ASM37="III"),"Aceptable",IF(ASM37="II","No Aceptable o Aceptable con controles",IF(ASM37="I","No Aceptable","Error"))))</f>
        <v>No Aceptable o Aceptable con controles</v>
      </c>
      <c r="ASO37" s="133" t="s">
        <v>264</v>
      </c>
      <c r="ASP37" s="178" t="s">
        <v>274</v>
      </c>
      <c r="ASQ37" s="178" t="s">
        <v>284</v>
      </c>
      <c r="ASR37" s="178" t="s">
        <v>285</v>
      </c>
      <c r="ASS37" s="178" t="s">
        <v>261</v>
      </c>
      <c r="AST37" s="178" t="s">
        <v>210</v>
      </c>
      <c r="ASU37" s="178" t="s">
        <v>260</v>
      </c>
      <c r="ASV37" s="178" t="s">
        <v>262</v>
      </c>
      <c r="ASW37" s="179">
        <v>6</v>
      </c>
      <c r="ASX37" s="179">
        <v>3</v>
      </c>
      <c r="ASY37" s="180">
        <f t="shared" si="103"/>
        <v>18</v>
      </c>
      <c r="ASZ37" s="180" t="str">
        <f t="shared" si="104"/>
        <v>Alto</v>
      </c>
      <c r="ATA37" s="179">
        <v>25</v>
      </c>
      <c r="ATB37" s="180">
        <f t="shared" si="105"/>
        <v>450</v>
      </c>
      <c r="ATC37" s="180" t="str">
        <f t="shared" si="106"/>
        <v>II</v>
      </c>
      <c r="ATD37" s="269" t="str">
        <f>IF(ATC37="","",IF(OR(ATC37="IV",ATC37="III"),"Aceptable",IF(ATC37="II","No Aceptable o Aceptable con controles",IF(ATC37="I","No Aceptable","Error"))))</f>
        <v>No Aceptable o Aceptable con controles</v>
      </c>
      <c r="ATE37" s="133" t="s">
        <v>264</v>
      </c>
      <c r="ATF37" s="178" t="s">
        <v>274</v>
      </c>
      <c r="ATG37" s="178" t="s">
        <v>284</v>
      </c>
      <c r="ATH37" s="178" t="s">
        <v>285</v>
      </c>
      <c r="ATI37" s="178" t="s">
        <v>261</v>
      </c>
      <c r="ATJ37" s="178" t="s">
        <v>210</v>
      </c>
      <c r="ATK37" s="178" t="s">
        <v>260</v>
      </c>
      <c r="ATL37" s="178" t="s">
        <v>262</v>
      </c>
      <c r="ATM37" s="179">
        <v>6</v>
      </c>
      <c r="ATN37" s="179">
        <v>3</v>
      </c>
      <c r="ATO37" s="180">
        <f t="shared" si="103"/>
        <v>18</v>
      </c>
      <c r="ATP37" s="180" t="str">
        <f t="shared" si="104"/>
        <v>Alto</v>
      </c>
      <c r="ATQ37" s="179">
        <v>25</v>
      </c>
      <c r="ATR37" s="180">
        <f t="shared" si="105"/>
        <v>450</v>
      </c>
      <c r="ATS37" s="180" t="str">
        <f t="shared" si="106"/>
        <v>II</v>
      </c>
      <c r="ATT37" s="269" t="str">
        <f>IF(ATS37="","",IF(OR(ATS37="IV",ATS37="III"),"Aceptable",IF(ATS37="II","No Aceptable o Aceptable con controles",IF(ATS37="I","No Aceptable","Error"))))</f>
        <v>No Aceptable o Aceptable con controles</v>
      </c>
      <c r="ATU37" s="133" t="s">
        <v>264</v>
      </c>
      <c r="ATV37" s="178" t="s">
        <v>274</v>
      </c>
      <c r="ATW37" s="178" t="s">
        <v>284</v>
      </c>
      <c r="ATX37" s="178" t="s">
        <v>285</v>
      </c>
      <c r="ATY37" s="178" t="s">
        <v>261</v>
      </c>
      <c r="ATZ37" s="178" t="s">
        <v>210</v>
      </c>
      <c r="AUA37" s="178" t="s">
        <v>260</v>
      </c>
      <c r="AUB37" s="178" t="s">
        <v>262</v>
      </c>
      <c r="AUC37" s="179">
        <v>6</v>
      </c>
      <c r="AUD37" s="179">
        <v>3</v>
      </c>
      <c r="AUE37" s="180">
        <f t="shared" ref="AUE37:AWA37" si="107">IF(OR(AUC37="",AUD37=""),"",IF((AUC37*AUD37=0),"N/A",AUC37*AUD37))</f>
        <v>18</v>
      </c>
      <c r="AUF37" s="180" t="str">
        <f t="shared" ref="AUF37:AWB37" si="108">IF(AUE37="","",IF(ISTEXT(AUE37),"N/A",IF(OR(AUE37=2,AUE37=4),"Bajo",IF(OR(AUE37=6,AUE37=8),"Medio",IF(OR(AUE37=10,AUE37=12,AUE37=18,AUE37=20),"Alto",IF(OR(AUE37=24,AUE37=30,AUE37=40),"Muy Alto","Error"))))))</f>
        <v>Alto</v>
      </c>
      <c r="AUG37" s="179">
        <v>25</v>
      </c>
      <c r="AUH37" s="180">
        <f t="shared" ref="AUH37:AWD37" si="109">IF(OR(AUG37="",AUE37=""),"",IF(ISTEXT(AUE37),"N/A",AUE37*AUG37))</f>
        <v>450</v>
      </c>
      <c r="AUI37" s="180" t="str">
        <f t="shared" ref="AUI37:AWE37" si="110">IF(AUH37="","",IF(ISTEXT(AUH37),"IV",IF(AUH37=20,"IV",IF(AND(AUH37&gt;=40,AUH37&lt;=120),"III",IF(AND(AUH37&gt;=150,AUH37&lt;=500),"II",IF(AND(AUH37&gt;=600,AUH37&lt;=4000),"I","Error"))))))</f>
        <v>II</v>
      </c>
      <c r="AUJ37" s="269" t="str">
        <f>IF(AUI37="","",IF(OR(AUI37="IV",AUI37="III"),"Aceptable",IF(AUI37="II","No Aceptable o Aceptable con controles",IF(AUI37="I","No Aceptable","Error"))))</f>
        <v>No Aceptable o Aceptable con controles</v>
      </c>
      <c r="AUK37" s="133" t="s">
        <v>264</v>
      </c>
      <c r="AUL37" s="178" t="s">
        <v>274</v>
      </c>
      <c r="AUM37" s="178" t="s">
        <v>284</v>
      </c>
      <c r="AUN37" s="178" t="s">
        <v>285</v>
      </c>
      <c r="AUO37" s="178" t="s">
        <v>261</v>
      </c>
      <c r="AUP37" s="178" t="s">
        <v>210</v>
      </c>
      <c r="AUQ37" s="178" t="s">
        <v>260</v>
      </c>
      <c r="AUR37" s="178" t="s">
        <v>262</v>
      </c>
      <c r="AUS37" s="179">
        <v>6</v>
      </c>
      <c r="AUT37" s="179">
        <v>3</v>
      </c>
      <c r="AUU37" s="180">
        <f t="shared" si="107"/>
        <v>18</v>
      </c>
      <c r="AUV37" s="180" t="str">
        <f t="shared" si="108"/>
        <v>Alto</v>
      </c>
      <c r="AUW37" s="179">
        <v>25</v>
      </c>
      <c r="AUX37" s="180">
        <f t="shared" si="109"/>
        <v>450</v>
      </c>
      <c r="AUY37" s="180" t="str">
        <f t="shared" si="110"/>
        <v>II</v>
      </c>
      <c r="AUZ37" s="269" t="str">
        <f>IF(AUY37="","",IF(OR(AUY37="IV",AUY37="III"),"Aceptable",IF(AUY37="II","No Aceptable o Aceptable con controles",IF(AUY37="I","No Aceptable","Error"))))</f>
        <v>No Aceptable o Aceptable con controles</v>
      </c>
      <c r="AVA37" s="133" t="s">
        <v>264</v>
      </c>
      <c r="AVB37" s="178" t="s">
        <v>274</v>
      </c>
      <c r="AVC37" s="178" t="s">
        <v>284</v>
      </c>
      <c r="AVD37" s="178" t="s">
        <v>285</v>
      </c>
      <c r="AVE37" s="178" t="s">
        <v>261</v>
      </c>
      <c r="AVF37" s="178" t="s">
        <v>210</v>
      </c>
      <c r="AVG37" s="178" t="s">
        <v>260</v>
      </c>
      <c r="AVH37" s="178" t="s">
        <v>262</v>
      </c>
      <c r="AVI37" s="179">
        <v>6</v>
      </c>
      <c r="AVJ37" s="179">
        <v>3</v>
      </c>
      <c r="AVK37" s="180">
        <f t="shared" si="107"/>
        <v>18</v>
      </c>
      <c r="AVL37" s="180" t="str">
        <f t="shared" si="108"/>
        <v>Alto</v>
      </c>
      <c r="AVM37" s="179">
        <v>25</v>
      </c>
      <c r="AVN37" s="180">
        <f t="shared" si="109"/>
        <v>450</v>
      </c>
      <c r="AVO37" s="180" t="str">
        <f t="shared" si="110"/>
        <v>II</v>
      </c>
      <c r="AVP37" s="269" t="str">
        <f>IF(AVO37="","",IF(OR(AVO37="IV",AVO37="III"),"Aceptable",IF(AVO37="II","No Aceptable o Aceptable con controles",IF(AVO37="I","No Aceptable","Error"))))</f>
        <v>No Aceptable o Aceptable con controles</v>
      </c>
      <c r="AVQ37" s="133" t="s">
        <v>264</v>
      </c>
      <c r="AVR37" s="178" t="s">
        <v>274</v>
      </c>
      <c r="AVS37" s="178" t="s">
        <v>284</v>
      </c>
      <c r="AVT37" s="178" t="s">
        <v>285</v>
      </c>
      <c r="AVU37" s="178" t="s">
        <v>261</v>
      </c>
      <c r="AVV37" s="178" t="s">
        <v>210</v>
      </c>
      <c r="AVW37" s="178" t="s">
        <v>260</v>
      </c>
      <c r="AVX37" s="178" t="s">
        <v>262</v>
      </c>
      <c r="AVY37" s="179">
        <v>6</v>
      </c>
      <c r="AVZ37" s="179">
        <v>3</v>
      </c>
      <c r="AWA37" s="180">
        <f t="shared" si="107"/>
        <v>18</v>
      </c>
      <c r="AWB37" s="180" t="str">
        <f t="shared" si="108"/>
        <v>Alto</v>
      </c>
      <c r="AWC37" s="179">
        <v>25</v>
      </c>
      <c r="AWD37" s="180">
        <f t="shared" si="109"/>
        <v>450</v>
      </c>
      <c r="AWE37" s="180" t="str">
        <f t="shared" si="110"/>
        <v>II</v>
      </c>
      <c r="AWF37" s="269" t="str">
        <f>IF(AWE37="","",IF(OR(AWE37="IV",AWE37="III"),"Aceptable",IF(AWE37="II","No Aceptable o Aceptable con controles",IF(AWE37="I","No Aceptable","Error"))))</f>
        <v>No Aceptable o Aceptable con controles</v>
      </c>
      <c r="AWG37" s="133" t="s">
        <v>264</v>
      </c>
      <c r="AWH37" s="178" t="s">
        <v>274</v>
      </c>
      <c r="AWI37" s="178" t="s">
        <v>284</v>
      </c>
      <c r="AWJ37" s="178" t="s">
        <v>285</v>
      </c>
      <c r="AWK37" s="178" t="s">
        <v>261</v>
      </c>
      <c r="AWL37" s="178" t="s">
        <v>210</v>
      </c>
      <c r="AWM37" s="178" t="s">
        <v>260</v>
      </c>
      <c r="AWN37" s="178" t="s">
        <v>262</v>
      </c>
      <c r="AWO37" s="179">
        <v>6</v>
      </c>
      <c r="AWP37" s="179">
        <v>3</v>
      </c>
      <c r="AWQ37" s="180">
        <f t="shared" ref="AWQ37:AYM37" si="111">IF(OR(AWO37="",AWP37=""),"",IF((AWO37*AWP37=0),"N/A",AWO37*AWP37))</f>
        <v>18</v>
      </c>
      <c r="AWR37" s="180" t="str">
        <f t="shared" ref="AWR37:AYN37" si="112">IF(AWQ37="","",IF(ISTEXT(AWQ37),"N/A",IF(OR(AWQ37=2,AWQ37=4),"Bajo",IF(OR(AWQ37=6,AWQ37=8),"Medio",IF(OR(AWQ37=10,AWQ37=12,AWQ37=18,AWQ37=20),"Alto",IF(OR(AWQ37=24,AWQ37=30,AWQ37=40),"Muy Alto","Error"))))))</f>
        <v>Alto</v>
      </c>
      <c r="AWS37" s="179">
        <v>25</v>
      </c>
      <c r="AWT37" s="180">
        <f t="shared" ref="AWT37:AYP37" si="113">IF(OR(AWS37="",AWQ37=""),"",IF(ISTEXT(AWQ37),"N/A",AWQ37*AWS37))</f>
        <v>450</v>
      </c>
      <c r="AWU37" s="180" t="str">
        <f t="shared" ref="AWU37:AYQ37" si="114">IF(AWT37="","",IF(ISTEXT(AWT37),"IV",IF(AWT37=20,"IV",IF(AND(AWT37&gt;=40,AWT37&lt;=120),"III",IF(AND(AWT37&gt;=150,AWT37&lt;=500),"II",IF(AND(AWT37&gt;=600,AWT37&lt;=4000),"I","Error"))))))</f>
        <v>II</v>
      </c>
      <c r="AWV37" s="269" t="str">
        <f>IF(AWU37="","",IF(OR(AWU37="IV",AWU37="III"),"Aceptable",IF(AWU37="II","No Aceptable o Aceptable con controles",IF(AWU37="I","No Aceptable","Error"))))</f>
        <v>No Aceptable o Aceptable con controles</v>
      </c>
      <c r="AWW37" s="133" t="s">
        <v>264</v>
      </c>
      <c r="AWX37" s="178" t="s">
        <v>274</v>
      </c>
      <c r="AWY37" s="178" t="s">
        <v>284</v>
      </c>
      <c r="AWZ37" s="178" t="s">
        <v>285</v>
      </c>
      <c r="AXA37" s="178" t="s">
        <v>261</v>
      </c>
      <c r="AXB37" s="178" t="s">
        <v>210</v>
      </c>
      <c r="AXC37" s="178" t="s">
        <v>260</v>
      </c>
      <c r="AXD37" s="178" t="s">
        <v>262</v>
      </c>
      <c r="AXE37" s="179">
        <v>6</v>
      </c>
      <c r="AXF37" s="179">
        <v>3</v>
      </c>
      <c r="AXG37" s="180">
        <f t="shared" si="111"/>
        <v>18</v>
      </c>
      <c r="AXH37" s="180" t="str">
        <f t="shared" si="112"/>
        <v>Alto</v>
      </c>
      <c r="AXI37" s="179">
        <v>25</v>
      </c>
      <c r="AXJ37" s="180">
        <f t="shared" si="113"/>
        <v>450</v>
      </c>
      <c r="AXK37" s="180" t="str">
        <f t="shared" si="114"/>
        <v>II</v>
      </c>
      <c r="AXL37" s="269" t="str">
        <f>IF(AXK37="","",IF(OR(AXK37="IV",AXK37="III"),"Aceptable",IF(AXK37="II","No Aceptable o Aceptable con controles",IF(AXK37="I","No Aceptable","Error"))))</f>
        <v>No Aceptable o Aceptable con controles</v>
      </c>
      <c r="AXM37" s="133" t="s">
        <v>264</v>
      </c>
      <c r="AXN37" s="178" t="s">
        <v>274</v>
      </c>
      <c r="AXO37" s="178" t="s">
        <v>284</v>
      </c>
      <c r="AXP37" s="178" t="s">
        <v>285</v>
      </c>
      <c r="AXQ37" s="178" t="s">
        <v>261</v>
      </c>
      <c r="AXR37" s="178" t="s">
        <v>210</v>
      </c>
      <c r="AXS37" s="178" t="s">
        <v>260</v>
      </c>
      <c r="AXT37" s="178" t="s">
        <v>262</v>
      </c>
      <c r="AXU37" s="179">
        <v>6</v>
      </c>
      <c r="AXV37" s="179">
        <v>3</v>
      </c>
      <c r="AXW37" s="180">
        <f t="shared" si="111"/>
        <v>18</v>
      </c>
      <c r="AXX37" s="180" t="str">
        <f t="shared" si="112"/>
        <v>Alto</v>
      </c>
      <c r="AXY37" s="179">
        <v>25</v>
      </c>
      <c r="AXZ37" s="180">
        <f t="shared" si="113"/>
        <v>450</v>
      </c>
      <c r="AYA37" s="180" t="str">
        <f t="shared" si="114"/>
        <v>II</v>
      </c>
      <c r="AYB37" s="269" t="str">
        <f>IF(AYA37="","",IF(OR(AYA37="IV",AYA37="III"),"Aceptable",IF(AYA37="II","No Aceptable o Aceptable con controles",IF(AYA37="I","No Aceptable","Error"))))</f>
        <v>No Aceptable o Aceptable con controles</v>
      </c>
      <c r="AYC37" s="133" t="s">
        <v>264</v>
      </c>
      <c r="AYD37" s="178" t="s">
        <v>274</v>
      </c>
      <c r="AYE37" s="178" t="s">
        <v>284</v>
      </c>
      <c r="AYF37" s="178" t="s">
        <v>285</v>
      </c>
      <c r="AYG37" s="178" t="s">
        <v>261</v>
      </c>
      <c r="AYH37" s="178" t="s">
        <v>210</v>
      </c>
      <c r="AYI37" s="178" t="s">
        <v>260</v>
      </c>
      <c r="AYJ37" s="178" t="s">
        <v>262</v>
      </c>
      <c r="AYK37" s="179">
        <v>6</v>
      </c>
      <c r="AYL37" s="179">
        <v>3</v>
      </c>
      <c r="AYM37" s="180">
        <f t="shared" si="111"/>
        <v>18</v>
      </c>
      <c r="AYN37" s="180" t="str">
        <f t="shared" si="112"/>
        <v>Alto</v>
      </c>
      <c r="AYO37" s="179">
        <v>25</v>
      </c>
      <c r="AYP37" s="180">
        <f t="shared" si="113"/>
        <v>450</v>
      </c>
      <c r="AYQ37" s="180" t="str">
        <f t="shared" si="114"/>
        <v>II</v>
      </c>
      <c r="AYR37" s="269" t="str">
        <f>IF(AYQ37="","",IF(OR(AYQ37="IV",AYQ37="III"),"Aceptable",IF(AYQ37="II","No Aceptable o Aceptable con controles",IF(AYQ37="I","No Aceptable","Error"))))</f>
        <v>No Aceptable o Aceptable con controles</v>
      </c>
      <c r="AYS37" s="133" t="s">
        <v>264</v>
      </c>
      <c r="AYT37" s="178" t="s">
        <v>274</v>
      </c>
      <c r="AYU37" s="178" t="s">
        <v>284</v>
      </c>
      <c r="AYV37" s="178" t="s">
        <v>285</v>
      </c>
      <c r="AYW37" s="178" t="s">
        <v>261</v>
      </c>
      <c r="AYX37" s="178" t="s">
        <v>210</v>
      </c>
      <c r="AYY37" s="178" t="s">
        <v>260</v>
      </c>
      <c r="AYZ37" s="178" t="s">
        <v>262</v>
      </c>
      <c r="AZA37" s="179">
        <v>6</v>
      </c>
      <c r="AZB37" s="179">
        <v>3</v>
      </c>
      <c r="AZC37" s="180">
        <f t="shared" ref="AZC37:BAY37" si="115">IF(OR(AZA37="",AZB37=""),"",IF((AZA37*AZB37=0),"N/A",AZA37*AZB37))</f>
        <v>18</v>
      </c>
      <c r="AZD37" s="180" t="str">
        <f t="shared" ref="AZD37:BAZ37" si="116">IF(AZC37="","",IF(ISTEXT(AZC37),"N/A",IF(OR(AZC37=2,AZC37=4),"Bajo",IF(OR(AZC37=6,AZC37=8),"Medio",IF(OR(AZC37=10,AZC37=12,AZC37=18,AZC37=20),"Alto",IF(OR(AZC37=24,AZC37=30,AZC37=40),"Muy Alto","Error"))))))</f>
        <v>Alto</v>
      </c>
      <c r="AZE37" s="179">
        <v>25</v>
      </c>
      <c r="AZF37" s="180">
        <f t="shared" ref="AZF37:BBB37" si="117">IF(OR(AZE37="",AZC37=""),"",IF(ISTEXT(AZC37),"N/A",AZC37*AZE37))</f>
        <v>450</v>
      </c>
      <c r="AZG37" s="180" t="str">
        <f t="shared" ref="AZG37:BBC37" si="118">IF(AZF37="","",IF(ISTEXT(AZF37),"IV",IF(AZF37=20,"IV",IF(AND(AZF37&gt;=40,AZF37&lt;=120),"III",IF(AND(AZF37&gt;=150,AZF37&lt;=500),"II",IF(AND(AZF37&gt;=600,AZF37&lt;=4000),"I","Error"))))))</f>
        <v>II</v>
      </c>
      <c r="AZH37" s="269" t="str">
        <f>IF(AZG37="","",IF(OR(AZG37="IV",AZG37="III"),"Aceptable",IF(AZG37="II","No Aceptable o Aceptable con controles",IF(AZG37="I","No Aceptable","Error"))))</f>
        <v>No Aceptable o Aceptable con controles</v>
      </c>
      <c r="AZI37" s="133" t="s">
        <v>264</v>
      </c>
      <c r="AZJ37" s="178" t="s">
        <v>274</v>
      </c>
      <c r="AZK37" s="178" t="s">
        <v>284</v>
      </c>
      <c r="AZL37" s="178" t="s">
        <v>285</v>
      </c>
      <c r="AZM37" s="178" t="s">
        <v>261</v>
      </c>
      <c r="AZN37" s="178" t="s">
        <v>210</v>
      </c>
      <c r="AZO37" s="178" t="s">
        <v>260</v>
      </c>
      <c r="AZP37" s="178" t="s">
        <v>262</v>
      </c>
      <c r="AZQ37" s="179">
        <v>6</v>
      </c>
      <c r="AZR37" s="179">
        <v>3</v>
      </c>
      <c r="AZS37" s="180">
        <f t="shared" si="115"/>
        <v>18</v>
      </c>
      <c r="AZT37" s="180" t="str">
        <f t="shared" si="116"/>
        <v>Alto</v>
      </c>
      <c r="AZU37" s="179">
        <v>25</v>
      </c>
      <c r="AZV37" s="180">
        <f t="shared" si="117"/>
        <v>450</v>
      </c>
      <c r="AZW37" s="180" t="str">
        <f t="shared" si="118"/>
        <v>II</v>
      </c>
      <c r="AZX37" s="269" t="str">
        <f>IF(AZW37="","",IF(OR(AZW37="IV",AZW37="III"),"Aceptable",IF(AZW37="II","No Aceptable o Aceptable con controles",IF(AZW37="I","No Aceptable","Error"))))</f>
        <v>No Aceptable o Aceptable con controles</v>
      </c>
      <c r="AZY37" s="133" t="s">
        <v>264</v>
      </c>
      <c r="AZZ37" s="178" t="s">
        <v>274</v>
      </c>
      <c r="BAA37" s="178" t="s">
        <v>284</v>
      </c>
      <c r="BAB37" s="178" t="s">
        <v>285</v>
      </c>
      <c r="BAC37" s="178" t="s">
        <v>261</v>
      </c>
      <c r="BAD37" s="178" t="s">
        <v>210</v>
      </c>
      <c r="BAE37" s="178" t="s">
        <v>260</v>
      </c>
      <c r="BAF37" s="178" t="s">
        <v>262</v>
      </c>
      <c r="BAG37" s="179">
        <v>6</v>
      </c>
      <c r="BAH37" s="179">
        <v>3</v>
      </c>
      <c r="BAI37" s="180">
        <f t="shared" si="115"/>
        <v>18</v>
      </c>
      <c r="BAJ37" s="180" t="str">
        <f t="shared" si="116"/>
        <v>Alto</v>
      </c>
      <c r="BAK37" s="179">
        <v>25</v>
      </c>
      <c r="BAL37" s="180">
        <f t="shared" si="117"/>
        <v>450</v>
      </c>
      <c r="BAM37" s="180" t="str">
        <f t="shared" si="118"/>
        <v>II</v>
      </c>
      <c r="BAN37" s="269" t="str">
        <f>IF(BAM37="","",IF(OR(BAM37="IV",BAM37="III"),"Aceptable",IF(BAM37="II","No Aceptable o Aceptable con controles",IF(BAM37="I","No Aceptable","Error"))))</f>
        <v>No Aceptable o Aceptable con controles</v>
      </c>
      <c r="BAO37" s="133" t="s">
        <v>264</v>
      </c>
      <c r="BAP37" s="178" t="s">
        <v>274</v>
      </c>
      <c r="BAQ37" s="178" t="s">
        <v>284</v>
      </c>
      <c r="BAR37" s="178" t="s">
        <v>285</v>
      </c>
      <c r="BAS37" s="178" t="s">
        <v>261</v>
      </c>
      <c r="BAT37" s="178" t="s">
        <v>210</v>
      </c>
      <c r="BAU37" s="178" t="s">
        <v>260</v>
      </c>
      <c r="BAV37" s="178" t="s">
        <v>262</v>
      </c>
      <c r="BAW37" s="179">
        <v>6</v>
      </c>
      <c r="BAX37" s="179">
        <v>3</v>
      </c>
      <c r="BAY37" s="180">
        <f t="shared" si="115"/>
        <v>18</v>
      </c>
      <c r="BAZ37" s="180" t="str">
        <f t="shared" si="116"/>
        <v>Alto</v>
      </c>
      <c r="BBA37" s="179">
        <v>25</v>
      </c>
      <c r="BBB37" s="180">
        <f t="shared" si="117"/>
        <v>450</v>
      </c>
      <c r="BBC37" s="180" t="str">
        <f t="shared" si="118"/>
        <v>II</v>
      </c>
      <c r="BBD37" s="269" t="str">
        <f>IF(BBC37="","",IF(OR(BBC37="IV",BBC37="III"),"Aceptable",IF(BBC37="II","No Aceptable o Aceptable con controles",IF(BBC37="I","No Aceptable","Error"))))</f>
        <v>No Aceptable o Aceptable con controles</v>
      </c>
      <c r="BBE37" s="133" t="s">
        <v>264</v>
      </c>
      <c r="BBF37" s="178" t="s">
        <v>274</v>
      </c>
      <c r="BBG37" s="178" t="s">
        <v>284</v>
      </c>
      <c r="BBH37" s="178" t="s">
        <v>285</v>
      </c>
      <c r="BBI37" s="178" t="s">
        <v>261</v>
      </c>
      <c r="BBJ37" s="178" t="s">
        <v>210</v>
      </c>
      <c r="BBK37" s="178" t="s">
        <v>260</v>
      </c>
      <c r="BBL37" s="178" t="s">
        <v>262</v>
      </c>
      <c r="BBM37" s="179">
        <v>6</v>
      </c>
      <c r="BBN37" s="179">
        <v>3</v>
      </c>
      <c r="BBO37" s="180">
        <f t="shared" ref="BBO37:BDK37" si="119">IF(OR(BBM37="",BBN37=""),"",IF((BBM37*BBN37=0),"N/A",BBM37*BBN37))</f>
        <v>18</v>
      </c>
      <c r="BBP37" s="180" t="str">
        <f t="shared" ref="BBP37:BDL37" si="120">IF(BBO37="","",IF(ISTEXT(BBO37),"N/A",IF(OR(BBO37=2,BBO37=4),"Bajo",IF(OR(BBO37=6,BBO37=8),"Medio",IF(OR(BBO37=10,BBO37=12,BBO37=18,BBO37=20),"Alto",IF(OR(BBO37=24,BBO37=30,BBO37=40),"Muy Alto","Error"))))))</f>
        <v>Alto</v>
      </c>
      <c r="BBQ37" s="179">
        <v>25</v>
      </c>
      <c r="BBR37" s="180">
        <f t="shared" ref="BBR37:BDN37" si="121">IF(OR(BBQ37="",BBO37=""),"",IF(ISTEXT(BBO37),"N/A",BBO37*BBQ37))</f>
        <v>450</v>
      </c>
      <c r="BBS37" s="180" t="str">
        <f t="shared" ref="BBS37:BDO37" si="122">IF(BBR37="","",IF(ISTEXT(BBR37),"IV",IF(BBR37=20,"IV",IF(AND(BBR37&gt;=40,BBR37&lt;=120),"III",IF(AND(BBR37&gt;=150,BBR37&lt;=500),"II",IF(AND(BBR37&gt;=600,BBR37&lt;=4000),"I","Error"))))))</f>
        <v>II</v>
      </c>
      <c r="BBT37" s="269" t="str">
        <f>IF(BBS37="","",IF(OR(BBS37="IV",BBS37="III"),"Aceptable",IF(BBS37="II","No Aceptable o Aceptable con controles",IF(BBS37="I","No Aceptable","Error"))))</f>
        <v>No Aceptable o Aceptable con controles</v>
      </c>
      <c r="BBU37" s="133" t="s">
        <v>264</v>
      </c>
      <c r="BBV37" s="178" t="s">
        <v>274</v>
      </c>
      <c r="BBW37" s="178" t="s">
        <v>284</v>
      </c>
      <c r="BBX37" s="178" t="s">
        <v>285</v>
      </c>
      <c r="BBY37" s="178" t="s">
        <v>261</v>
      </c>
      <c r="BBZ37" s="178" t="s">
        <v>210</v>
      </c>
      <c r="BCA37" s="178" t="s">
        <v>260</v>
      </c>
      <c r="BCB37" s="178" t="s">
        <v>262</v>
      </c>
      <c r="BCC37" s="179">
        <v>6</v>
      </c>
      <c r="BCD37" s="179">
        <v>3</v>
      </c>
      <c r="BCE37" s="180">
        <f t="shared" si="119"/>
        <v>18</v>
      </c>
      <c r="BCF37" s="180" t="str">
        <f t="shared" si="120"/>
        <v>Alto</v>
      </c>
      <c r="BCG37" s="179">
        <v>25</v>
      </c>
      <c r="BCH37" s="180">
        <f t="shared" si="121"/>
        <v>450</v>
      </c>
      <c r="BCI37" s="180" t="str">
        <f t="shared" si="122"/>
        <v>II</v>
      </c>
      <c r="BCJ37" s="269" t="str">
        <f>IF(BCI37="","",IF(OR(BCI37="IV",BCI37="III"),"Aceptable",IF(BCI37="II","No Aceptable o Aceptable con controles",IF(BCI37="I","No Aceptable","Error"))))</f>
        <v>No Aceptable o Aceptable con controles</v>
      </c>
      <c r="BCK37" s="133" t="s">
        <v>264</v>
      </c>
      <c r="BCL37" s="178" t="s">
        <v>274</v>
      </c>
      <c r="BCM37" s="178" t="s">
        <v>284</v>
      </c>
      <c r="BCN37" s="178" t="s">
        <v>285</v>
      </c>
      <c r="BCO37" s="178" t="s">
        <v>261</v>
      </c>
      <c r="BCP37" s="178" t="s">
        <v>210</v>
      </c>
      <c r="BCQ37" s="178" t="s">
        <v>260</v>
      </c>
      <c r="BCR37" s="178" t="s">
        <v>262</v>
      </c>
      <c r="BCS37" s="179">
        <v>6</v>
      </c>
      <c r="BCT37" s="179">
        <v>3</v>
      </c>
      <c r="BCU37" s="180">
        <f t="shared" si="119"/>
        <v>18</v>
      </c>
      <c r="BCV37" s="180" t="str">
        <f t="shared" si="120"/>
        <v>Alto</v>
      </c>
      <c r="BCW37" s="179">
        <v>25</v>
      </c>
      <c r="BCX37" s="180">
        <f t="shared" si="121"/>
        <v>450</v>
      </c>
      <c r="BCY37" s="180" t="str">
        <f t="shared" si="122"/>
        <v>II</v>
      </c>
      <c r="BCZ37" s="269" t="str">
        <f>IF(BCY37="","",IF(OR(BCY37="IV",BCY37="III"),"Aceptable",IF(BCY37="II","No Aceptable o Aceptable con controles",IF(BCY37="I","No Aceptable","Error"))))</f>
        <v>No Aceptable o Aceptable con controles</v>
      </c>
      <c r="BDA37" s="133" t="s">
        <v>264</v>
      </c>
      <c r="BDB37" s="178" t="s">
        <v>274</v>
      </c>
      <c r="BDC37" s="178" t="s">
        <v>284</v>
      </c>
      <c r="BDD37" s="178" t="s">
        <v>285</v>
      </c>
      <c r="BDE37" s="178" t="s">
        <v>261</v>
      </c>
      <c r="BDF37" s="178" t="s">
        <v>210</v>
      </c>
      <c r="BDG37" s="178" t="s">
        <v>260</v>
      </c>
      <c r="BDH37" s="178" t="s">
        <v>262</v>
      </c>
      <c r="BDI37" s="179">
        <v>6</v>
      </c>
      <c r="BDJ37" s="179">
        <v>3</v>
      </c>
      <c r="BDK37" s="180">
        <f t="shared" si="119"/>
        <v>18</v>
      </c>
      <c r="BDL37" s="180" t="str">
        <f t="shared" si="120"/>
        <v>Alto</v>
      </c>
      <c r="BDM37" s="179">
        <v>25</v>
      </c>
      <c r="BDN37" s="180">
        <f t="shared" si="121"/>
        <v>450</v>
      </c>
      <c r="BDO37" s="180" t="str">
        <f t="shared" si="122"/>
        <v>II</v>
      </c>
      <c r="BDP37" s="269" t="str">
        <f>IF(BDO37="","",IF(OR(BDO37="IV",BDO37="III"),"Aceptable",IF(BDO37="II","No Aceptable o Aceptable con controles",IF(BDO37="I","No Aceptable","Error"))))</f>
        <v>No Aceptable o Aceptable con controles</v>
      </c>
      <c r="BDQ37" s="133" t="s">
        <v>264</v>
      </c>
      <c r="BDR37" s="178" t="s">
        <v>274</v>
      </c>
      <c r="BDS37" s="178" t="s">
        <v>284</v>
      </c>
      <c r="BDT37" s="178" t="s">
        <v>285</v>
      </c>
      <c r="BDU37" s="178" t="s">
        <v>261</v>
      </c>
      <c r="BDV37" s="178" t="s">
        <v>210</v>
      </c>
      <c r="BDW37" s="178" t="s">
        <v>260</v>
      </c>
      <c r="BDX37" s="178" t="s">
        <v>262</v>
      </c>
      <c r="BDY37" s="179">
        <v>6</v>
      </c>
      <c r="BDZ37" s="179">
        <v>3</v>
      </c>
      <c r="BEA37" s="180">
        <f t="shared" ref="BEA37:BFW37" si="123">IF(OR(BDY37="",BDZ37=""),"",IF((BDY37*BDZ37=0),"N/A",BDY37*BDZ37))</f>
        <v>18</v>
      </c>
      <c r="BEB37" s="180" t="str">
        <f t="shared" ref="BEB37:BFX37" si="124">IF(BEA37="","",IF(ISTEXT(BEA37),"N/A",IF(OR(BEA37=2,BEA37=4),"Bajo",IF(OR(BEA37=6,BEA37=8),"Medio",IF(OR(BEA37=10,BEA37=12,BEA37=18,BEA37=20),"Alto",IF(OR(BEA37=24,BEA37=30,BEA37=40),"Muy Alto","Error"))))))</f>
        <v>Alto</v>
      </c>
      <c r="BEC37" s="179">
        <v>25</v>
      </c>
      <c r="BED37" s="180">
        <f t="shared" ref="BED37:BFZ37" si="125">IF(OR(BEC37="",BEA37=""),"",IF(ISTEXT(BEA37),"N/A",BEA37*BEC37))</f>
        <v>450</v>
      </c>
      <c r="BEE37" s="180" t="str">
        <f t="shared" ref="BEE37:BGA37" si="126">IF(BED37="","",IF(ISTEXT(BED37),"IV",IF(BED37=20,"IV",IF(AND(BED37&gt;=40,BED37&lt;=120),"III",IF(AND(BED37&gt;=150,BED37&lt;=500),"II",IF(AND(BED37&gt;=600,BED37&lt;=4000),"I","Error"))))))</f>
        <v>II</v>
      </c>
      <c r="BEF37" s="269" t="str">
        <f>IF(BEE37="","",IF(OR(BEE37="IV",BEE37="III"),"Aceptable",IF(BEE37="II","No Aceptable o Aceptable con controles",IF(BEE37="I","No Aceptable","Error"))))</f>
        <v>No Aceptable o Aceptable con controles</v>
      </c>
      <c r="BEG37" s="133" t="s">
        <v>264</v>
      </c>
      <c r="BEH37" s="178" t="s">
        <v>274</v>
      </c>
      <c r="BEI37" s="178" t="s">
        <v>284</v>
      </c>
      <c r="BEJ37" s="178" t="s">
        <v>285</v>
      </c>
      <c r="BEK37" s="178" t="s">
        <v>261</v>
      </c>
      <c r="BEL37" s="178" t="s">
        <v>210</v>
      </c>
      <c r="BEM37" s="178" t="s">
        <v>260</v>
      </c>
      <c r="BEN37" s="178" t="s">
        <v>262</v>
      </c>
      <c r="BEO37" s="179">
        <v>6</v>
      </c>
      <c r="BEP37" s="179">
        <v>3</v>
      </c>
      <c r="BEQ37" s="180">
        <f t="shared" si="123"/>
        <v>18</v>
      </c>
      <c r="BER37" s="180" t="str">
        <f t="shared" si="124"/>
        <v>Alto</v>
      </c>
      <c r="BES37" s="179">
        <v>25</v>
      </c>
      <c r="BET37" s="180">
        <f t="shared" si="125"/>
        <v>450</v>
      </c>
      <c r="BEU37" s="180" t="str">
        <f t="shared" si="126"/>
        <v>II</v>
      </c>
      <c r="BEV37" s="269" t="str">
        <f>IF(BEU37="","",IF(OR(BEU37="IV",BEU37="III"),"Aceptable",IF(BEU37="II","No Aceptable o Aceptable con controles",IF(BEU37="I","No Aceptable","Error"))))</f>
        <v>No Aceptable o Aceptable con controles</v>
      </c>
      <c r="BEW37" s="133" t="s">
        <v>264</v>
      </c>
      <c r="BEX37" s="178" t="s">
        <v>274</v>
      </c>
      <c r="BEY37" s="178" t="s">
        <v>284</v>
      </c>
      <c r="BEZ37" s="178" t="s">
        <v>285</v>
      </c>
      <c r="BFA37" s="178" t="s">
        <v>261</v>
      </c>
      <c r="BFB37" s="178" t="s">
        <v>210</v>
      </c>
      <c r="BFC37" s="178" t="s">
        <v>260</v>
      </c>
      <c r="BFD37" s="178" t="s">
        <v>262</v>
      </c>
      <c r="BFE37" s="179">
        <v>6</v>
      </c>
      <c r="BFF37" s="179">
        <v>3</v>
      </c>
      <c r="BFG37" s="180">
        <f t="shared" si="123"/>
        <v>18</v>
      </c>
      <c r="BFH37" s="180" t="str">
        <f t="shared" si="124"/>
        <v>Alto</v>
      </c>
      <c r="BFI37" s="179">
        <v>25</v>
      </c>
      <c r="BFJ37" s="180">
        <f t="shared" si="125"/>
        <v>450</v>
      </c>
      <c r="BFK37" s="180" t="str">
        <f t="shared" si="126"/>
        <v>II</v>
      </c>
      <c r="BFL37" s="269" t="str">
        <f>IF(BFK37="","",IF(OR(BFK37="IV",BFK37="III"),"Aceptable",IF(BFK37="II","No Aceptable o Aceptable con controles",IF(BFK37="I","No Aceptable","Error"))))</f>
        <v>No Aceptable o Aceptable con controles</v>
      </c>
      <c r="BFM37" s="133" t="s">
        <v>264</v>
      </c>
      <c r="BFN37" s="178" t="s">
        <v>274</v>
      </c>
      <c r="BFO37" s="178" t="s">
        <v>284</v>
      </c>
      <c r="BFP37" s="178" t="s">
        <v>285</v>
      </c>
      <c r="BFQ37" s="178" t="s">
        <v>261</v>
      </c>
      <c r="BFR37" s="178" t="s">
        <v>210</v>
      </c>
      <c r="BFS37" s="178" t="s">
        <v>260</v>
      </c>
      <c r="BFT37" s="178" t="s">
        <v>262</v>
      </c>
      <c r="BFU37" s="179">
        <v>6</v>
      </c>
      <c r="BFV37" s="179">
        <v>3</v>
      </c>
      <c r="BFW37" s="180">
        <f t="shared" si="123"/>
        <v>18</v>
      </c>
      <c r="BFX37" s="180" t="str">
        <f t="shared" si="124"/>
        <v>Alto</v>
      </c>
      <c r="BFY37" s="179">
        <v>25</v>
      </c>
      <c r="BFZ37" s="180">
        <f t="shared" si="125"/>
        <v>450</v>
      </c>
      <c r="BGA37" s="180" t="str">
        <f t="shared" si="126"/>
        <v>II</v>
      </c>
      <c r="BGB37" s="269" t="str">
        <f>IF(BGA37="","",IF(OR(BGA37="IV",BGA37="III"),"Aceptable",IF(BGA37="II","No Aceptable o Aceptable con controles",IF(BGA37="I","No Aceptable","Error"))))</f>
        <v>No Aceptable o Aceptable con controles</v>
      </c>
      <c r="BGC37" s="133" t="s">
        <v>264</v>
      </c>
      <c r="BGD37" s="178" t="s">
        <v>274</v>
      </c>
      <c r="BGE37" s="178" t="s">
        <v>284</v>
      </c>
      <c r="BGF37" s="178" t="s">
        <v>285</v>
      </c>
      <c r="BGG37" s="178" t="s">
        <v>261</v>
      </c>
      <c r="BGH37" s="178" t="s">
        <v>210</v>
      </c>
      <c r="BGI37" s="178" t="s">
        <v>260</v>
      </c>
      <c r="BGJ37" s="178" t="s">
        <v>262</v>
      </c>
      <c r="BGK37" s="179">
        <v>6</v>
      </c>
      <c r="BGL37" s="179">
        <v>3</v>
      </c>
      <c r="BGM37" s="180">
        <f t="shared" ref="BGM37:BII37" si="127">IF(OR(BGK37="",BGL37=""),"",IF((BGK37*BGL37=0),"N/A",BGK37*BGL37))</f>
        <v>18</v>
      </c>
      <c r="BGN37" s="180" t="str">
        <f t="shared" ref="BGN37:BIJ37" si="128">IF(BGM37="","",IF(ISTEXT(BGM37),"N/A",IF(OR(BGM37=2,BGM37=4),"Bajo",IF(OR(BGM37=6,BGM37=8),"Medio",IF(OR(BGM37=10,BGM37=12,BGM37=18,BGM37=20),"Alto",IF(OR(BGM37=24,BGM37=30,BGM37=40),"Muy Alto","Error"))))))</f>
        <v>Alto</v>
      </c>
      <c r="BGO37" s="179">
        <v>25</v>
      </c>
      <c r="BGP37" s="180">
        <f t="shared" ref="BGP37:BIL37" si="129">IF(OR(BGO37="",BGM37=""),"",IF(ISTEXT(BGM37),"N/A",BGM37*BGO37))</f>
        <v>450</v>
      </c>
      <c r="BGQ37" s="180" t="str">
        <f t="shared" ref="BGQ37:BIM37" si="130">IF(BGP37="","",IF(ISTEXT(BGP37),"IV",IF(BGP37=20,"IV",IF(AND(BGP37&gt;=40,BGP37&lt;=120),"III",IF(AND(BGP37&gt;=150,BGP37&lt;=500),"II",IF(AND(BGP37&gt;=600,BGP37&lt;=4000),"I","Error"))))))</f>
        <v>II</v>
      </c>
      <c r="BGR37" s="269" t="str">
        <f>IF(BGQ37="","",IF(OR(BGQ37="IV",BGQ37="III"),"Aceptable",IF(BGQ37="II","No Aceptable o Aceptable con controles",IF(BGQ37="I","No Aceptable","Error"))))</f>
        <v>No Aceptable o Aceptable con controles</v>
      </c>
      <c r="BGS37" s="133" t="s">
        <v>264</v>
      </c>
      <c r="BGT37" s="178" t="s">
        <v>274</v>
      </c>
      <c r="BGU37" s="178" t="s">
        <v>284</v>
      </c>
      <c r="BGV37" s="178" t="s">
        <v>285</v>
      </c>
      <c r="BGW37" s="178" t="s">
        <v>261</v>
      </c>
      <c r="BGX37" s="178" t="s">
        <v>210</v>
      </c>
      <c r="BGY37" s="178" t="s">
        <v>260</v>
      </c>
      <c r="BGZ37" s="178" t="s">
        <v>262</v>
      </c>
      <c r="BHA37" s="179">
        <v>6</v>
      </c>
      <c r="BHB37" s="179">
        <v>3</v>
      </c>
      <c r="BHC37" s="180">
        <f t="shared" si="127"/>
        <v>18</v>
      </c>
      <c r="BHD37" s="180" t="str">
        <f t="shared" si="128"/>
        <v>Alto</v>
      </c>
      <c r="BHE37" s="179">
        <v>25</v>
      </c>
      <c r="BHF37" s="180">
        <f t="shared" si="129"/>
        <v>450</v>
      </c>
      <c r="BHG37" s="180" t="str">
        <f t="shared" si="130"/>
        <v>II</v>
      </c>
      <c r="BHH37" s="269" t="str">
        <f>IF(BHG37="","",IF(OR(BHG37="IV",BHG37="III"),"Aceptable",IF(BHG37="II","No Aceptable o Aceptable con controles",IF(BHG37="I","No Aceptable","Error"))))</f>
        <v>No Aceptable o Aceptable con controles</v>
      </c>
      <c r="BHI37" s="133" t="s">
        <v>264</v>
      </c>
      <c r="BHJ37" s="178" t="s">
        <v>274</v>
      </c>
      <c r="BHK37" s="178" t="s">
        <v>284</v>
      </c>
      <c r="BHL37" s="178" t="s">
        <v>285</v>
      </c>
      <c r="BHM37" s="178" t="s">
        <v>261</v>
      </c>
      <c r="BHN37" s="178" t="s">
        <v>210</v>
      </c>
      <c r="BHO37" s="178" t="s">
        <v>260</v>
      </c>
      <c r="BHP37" s="178" t="s">
        <v>262</v>
      </c>
      <c r="BHQ37" s="179">
        <v>6</v>
      </c>
      <c r="BHR37" s="179">
        <v>3</v>
      </c>
      <c r="BHS37" s="180">
        <f t="shared" si="127"/>
        <v>18</v>
      </c>
      <c r="BHT37" s="180" t="str">
        <f t="shared" si="128"/>
        <v>Alto</v>
      </c>
      <c r="BHU37" s="179">
        <v>25</v>
      </c>
      <c r="BHV37" s="180">
        <f t="shared" si="129"/>
        <v>450</v>
      </c>
      <c r="BHW37" s="180" t="str">
        <f t="shared" si="130"/>
        <v>II</v>
      </c>
      <c r="BHX37" s="269" t="str">
        <f>IF(BHW37="","",IF(OR(BHW37="IV",BHW37="III"),"Aceptable",IF(BHW37="II","No Aceptable o Aceptable con controles",IF(BHW37="I","No Aceptable","Error"))))</f>
        <v>No Aceptable o Aceptable con controles</v>
      </c>
      <c r="BHY37" s="133" t="s">
        <v>264</v>
      </c>
      <c r="BHZ37" s="178" t="s">
        <v>274</v>
      </c>
      <c r="BIA37" s="178" t="s">
        <v>284</v>
      </c>
      <c r="BIB37" s="178" t="s">
        <v>285</v>
      </c>
      <c r="BIC37" s="178" t="s">
        <v>261</v>
      </c>
      <c r="BID37" s="178" t="s">
        <v>210</v>
      </c>
      <c r="BIE37" s="178" t="s">
        <v>260</v>
      </c>
      <c r="BIF37" s="178" t="s">
        <v>262</v>
      </c>
      <c r="BIG37" s="179">
        <v>6</v>
      </c>
      <c r="BIH37" s="179">
        <v>3</v>
      </c>
      <c r="BII37" s="180">
        <f t="shared" si="127"/>
        <v>18</v>
      </c>
      <c r="BIJ37" s="180" t="str">
        <f t="shared" si="128"/>
        <v>Alto</v>
      </c>
      <c r="BIK37" s="179">
        <v>25</v>
      </c>
      <c r="BIL37" s="180">
        <f t="shared" si="129"/>
        <v>450</v>
      </c>
      <c r="BIM37" s="180" t="str">
        <f t="shared" si="130"/>
        <v>II</v>
      </c>
      <c r="BIN37" s="269" t="str">
        <f>IF(BIM37="","",IF(OR(BIM37="IV",BIM37="III"),"Aceptable",IF(BIM37="II","No Aceptable o Aceptable con controles",IF(BIM37="I","No Aceptable","Error"))))</f>
        <v>No Aceptable o Aceptable con controles</v>
      </c>
      <c r="BIO37" s="133" t="s">
        <v>264</v>
      </c>
      <c r="BIP37" s="178" t="s">
        <v>274</v>
      </c>
      <c r="BIQ37" s="178" t="s">
        <v>284</v>
      </c>
      <c r="BIR37" s="178" t="s">
        <v>285</v>
      </c>
      <c r="BIS37" s="178" t="s">
        <v>261</v>
      </c>
      <c r="BIT37" s="178" t="s">
        <v>210</v>
      </c>
      <c r="BIU37" s="178" t="s">
        <v>260</v>
      </c>
      <c r="BIV37" s="178" t="s">
        <v>262</v>
      </c>
      <c r="BIW37" s="179">
        <v>6</v>
      </c>
      <c r="BIX37" s="179">
        <v>3</v>
      </c>
      <c r="BIY37" s="180">
        <f t="shared" ref="BIY37:BKU37" si="131">IF(OR(BIW37="",BIX37=""),"",IF((BIW37*BIX37=0),"N/A",BIW37*BIX37))</f>
        <v>18</v>
      </c>
      <c r="BIZ37" s="180" t="str">
        <f t="shared" ref="BIZ37:BKV37" si="132">IF(BIY37="","",IF(ISTEXT(BIY37),"N/A",IF(OR(BIY37=2,BIY37=4),"Bajo",IF(OR(BIY37=6,BIY37=8),"Medio",IF(OR(BIY37=10,BIY37=12,BIY37=18,BIY37=20),"Alto",IF(OR(BIY37=24,BIY37=30,BIY37=40),"Muy Alto","Error"))))))</f>
        <v>Alto</v>
      </c>
      <c r="BJA37" s="179">
        <v>25</v>
      </c>
      <c r="BJB37" s="180">
        <f t="shared" ref="BJB37:BKX37" si="133">IF(OR(BJA37="",BIY37=""),"",IF(ISTEXT(BIY37),"N/A",BIY37*BJA37))</f>
        <v>450</v>
      </c>
      <c r="BJC37" s="180" t="str">
        <f t="shared" ref="BJC37:BKY37" si="134">IF(BJB37="","",IF(ISTEXT(BJB37),"IV",IF(BJB37=20,"IV",IF(AND(BJB37&gt;=40,BJB37&lt;=120),"III",IF(AND(BJB37&gt;=150,BJB37&lt;=500),"II",IF(AND(BJB37&gt;=600,BJB37&lt;=4000),"I","Error"))))))</f>
        <v>II</v>
      </c>
      <c r="BJD37" s="269" t="str">
        <f>IF(BJC37="","",IF(OR(BJC37="IV",BJC37="III"),"Aceptable",IF(BJC37="II","No Aceptable o Aceptable con controles",IF(BJC37="I","No Aceptable","Error"))))</f>
        <v>No Aceptable o Aceptable con controles</v>
      </c>
      <c r="BJE37" s="133" t="s">
        <v>264</v>
      </c>
      <c r="BJF37" s="178" t="s">
        <v>274</v>
      </c>
      <c r="BJG37" s="178" t="s">
        <v>284</v>
      </c>
      <c r="BJH37" s="178" t="s">
        <v>285</v>
      </c>
      <c r="BJI37" s="178" t="s">
        <v>261</v>
      </c>
      <c r="BJJ37" s="178" t="s">
        <v>210</v>
      </c>
      <c r="BJK37" s="178" t="s">
        <v>260</v>
      </c>
      <c r="BJL37" s="178" t="s">
        <v>262</v>
      </c>
      <c r="BJM37" s="179">
        <v>6</v>
      </c>
      <c r="BJN37" s="179">
        <v>3</v>
      </c>
      <c r="BJO37" s="180">
        <f t="shared" si="131"/>
        <v>18</v>
      </c>
      <c r="BJP37" s="180" t="str">
        <f t="shared" si="132"/>
        <v>Alto</v>
      </c>
      <c r="BJQ37" s="179">
        <v>25</v>
      </c>
      <c r="BJR37" s="180">
        <f t="shared" si="133"/>
        <v>450</v>
      </c>
      <c r="BJS37" s="180" t="str">
        <f t="shared" si="134"/>
        <v>II</v>
      </c>
      <c r="BJT37" s="269" t="str">
        <f>IF(BJS37="","",IF(OR(BJS37="IV",BJS37="III"),"Aceptable",IF(BJS37="II","No Aceptable o Aceptable con controles",IF(BJS37="I","No Aceptable","Error"))))</f>
        <v>No Aceptable o Aceptable con controles</v>
      </c>
      <c r="BJU37" s="133" t="s">
        <v>264</v>
      </c>
      <c r="BJV37" s="178" t="s">
        <v>274</v>
      </c>
      <c r="BJW37" s="178" t="s">
        <v>284</v>
      </c>
      <c r="BJX37" s="178" t="s">
        <v>285</v>
      </c>
      <c r="BJY37" s="178" t="s">
        <v>261</v>
      </c>
      <c r="BJZ37" s="178" t="s">
        <v>210</v>
      </c>
      <c r="BKA37" s="178" t="s">
        <v>260</v>
      </c>
      <c r="BKB37" s="178" t="s">
        <v>262</v>
      </c>
      <c r="BKC37" s="179">
        <v>6</v>
      </c>
      <c r="BKD37" s="179">
        <v>3</v>
      </c>
      <c r="BKE37" s="180">
        <f t="shared" si="131"/>
        <v>18</v>
      </c>
      <c r="BKF37" s="180" t="str">
        <f t="shared" si="132"/>
        <v>Alto</v>
      </c>
      <c r="BKG37" s="179">
        <v>25</v>
      </c>
      <c r="BKH37" s="180">
        <f t="shared" si="133"/>
        <v>450</v>
      </c>
      <c r="BKI37" s="180" t="str">
        <f t="shared" si="134"/>
        <v>II</v>
      </c>
      <c r="BKJ37" s="269" t="str">
        <f>IF(BKI37="","",IF(OR(BKI37="IV",BKI37="III"),"Aceptable",IF(BKI37="II","No Aceptable o Aceptable con controles",IF(BKI37="I","No Aceptable","Error"))))</f>
        <v>No Aceptable o Aceptable con controles</v>
      </c>
      <c r="BKK37" s="133" t="s">
        <v>264</v>
      </c>
      <c r="BKL37" s="178" t="s">
        <v>274</v>
      </c>
      <c r="BKM37" s="178" t="s">
        <v>284</v>
      </c>
      <c r="BKN37" s="178" t="s">
        <v>285</v>
      </c>
      <c r="BKO37" s="178" t="s">
        <v>261</v>
      </c>
      <c r="BKP37" s="178" t="s">
        <v>210</v>
      </c>
      <c r="BKQ37" s="178" t="s">
        <v>260</v>
      </c>
      <c r="BKR37" s="178" t="s">
        <v>262</v>
      </c>
      <c r="BKS37" s="179">
        <v>6</v>
      </c>
      <c r="BKT37" s="179">
        <v>3</v>
      </c>
      <c r="BKU37" s="180">
        <f t="shared" si="131"/>
        <v>18</v>
      </c>
      <c r="BKV37" s="180" t="str">
        <f t="shared" si="132"/>
        <v>Alto</v>
      </c>
      <c r="BKW37" s="179">
        <v>25</v>
      </c>
      <c r="BKX37" s="180">
        <f t="shared" si="133"/>
        <v>450</v>
      </c>
      <c r="BKY37" s="180" t="str">
        <f t="shared" si="134"/>
        <v>II</v>
      </c>
      <c r="BKZ37" s="269" t="str">
        <f>IF(BKY37="","",IF(OR(BKY37="IV",BKY37="III"),"Aceptable",IF(BKY37="II","No Aceptable o Aceptable con controles",IF(BKY37="I","No Aceptable","Error"))))</f>
        <v>No Aceptable o Aceptable con controles</v>
      </c>
      <c r="BLA37" s="133" t="s">
        <v>264</v>
      </c>
      <c r="BLB37" s="178" t="s">
        <v>274</v>
      </c>
      <c r="BLC37" s="178" t="s">
        <v>284</v>
      </c>
      <c r="BLD37" s="178" t="s">
        <v>285</v>
      </c>
      <c r="BLE37" s="178" t="s">
        <v>261</v>
      </c>
      <c r="BLF37" s="178" t="s">
        <v>210</v>
      </c>
      <c r="BLG37" s="178" t="s">
        <v>260</v>
      </c>
      <c r="BLH37" s="178" t="s">
        <v>262</v>
      </c>
      <c r="BLI37" s="179">
        <v>6</v>
      </c>
      <c r="BLJ37" s="179">
        <v>3</v>
      </c>
      <c r="BLK37" s="180">
        <f t="shared" ref="BLK37:BNG37" si="135">IF(OR(BLI37="",BLJ37=""),"",IF((BLI37*BLJ37=0),"N/A",BLI37*BLJ37))</f>
        <v>18</v>
      </c>
      <c r="BLL37" s="180" t="str">
        <f t="shared" ref="BLL37:BNH37" si="136">IF(BLK37="","",IF(ISTEXT(BLK37),"N/A",IF(OR(BLK37=2,BLK37=4),"Bajo",IF(OR(BLK37=6,BLK37=8),"Medio",IF(OR(BLK37=10,BLK37=12,BLK37=18,BLK37=20),"Alto",IF(OR(BLK37=24,BLK37=30,BLK37=40),"Muy Alto","Error"))))))</f>
        <v>Alto</v>
      </c>
      <c r="BLM37" s="179">
        <v>25</v>
      </c>
      <c r="BLN37" s="180">
        <f t="shared" ref="BLN37:BNJ37" si="137">IF(OR(BLM37="",BLK37=""),"",IF(ISTEXT(BLK37),"N/A",BLK37*BLM37))</f>
        <v>450</v>
      </c>
      <c r="BLO37" s="180" t="str">
        <f t="shared" ref="BLO37:BNK37" si="138">IF(BLN37="","",IF(ISTEXT(BLN37),"IV",IF(BLN37=20,"IV",IF(AND(BLN37&gt;=40,BLN37&lt;=120),"III",IF(AND(BLN37&gt;=150,BLN37&lt;=500),"II",IF(AND(BLN37&gt;=600,BLN37&lt;=4000),"I","Error"))))))</f>
        <v>II</v>
      </c>
      <c r="BLP37" s="269" t="str">
        <f>IF(BLO37="","",IF(OR(BLO37="IV",BLO37="III"),"Aceptable",IF(BLO37="II","No Aceptable o Aceptable con controles",IF(BLO37="I","No Aceptable","Error"))))</f>
        <v>No Aceptable o Aceptable con controles</v>
      </c>
      <c r="BLQ37" s="133" t="s">
        <v>264</v>
      </c>
      <c r="BLR37" s="178" t="s">
        <v>274</v>
      </c>
      <c r="BLS37" s="178" t="s">
        <v>284</v>
      </c>
      <c r="BLT37" s="178" t="s">
        <v>285</v>
      </c>
      <c r="BLU37" s="178" t="s">
        <v>261</v>
      </c>
      <c r="BLV37" s="178" t="s">
        <v>210</v>
      </c>
      <c r="BLW37" s="178" t="s">
        <v>260</v>
      </c>
      <c r="BLX37" s="178" t="s">
        <v>262</v>
      </c>
      <c r="BLY37" s="179">
        <v>6</v>
      </c>
      <c r="BLZ37" s="179">
        <v>3</v>
      </c>
      <c r="BMA37" s="180">
        <f t="shared" si="135"/>
        <v>18</v>
      </c>
      <c r="BMB37" s="180" t="str">
        <f t="shared" si="136"/>
        <v>Alto</v>
      </c>
      <c r="BMC37" s="179">
        <v>25</v>
      </c>
      <c r="BMD37" s="180">
        <f t="shared" si="137"/>
        <v>450</v>
      </c>
      <c r="BME37" s="180" t="str">
        <f t="shared" si="138"/>
        <v>II</v>
      </c>
      <c r="BMF37" s="269" t="str">
        <f>IF(BME37="","",IF(OR(BME37="IV",BME37="III"),"Aceptable",IF(BME37="II","No Aceptable o Aceptable con controles",IF(BME37="I","No Aceptable","Error"))))</f>
        <v>No Aceptable o Aceptable con controles</v>
      </c>
      <c r="BMG37" s="133" t="s">
        <v>264</v>
      </c>
      <c r="BMH37" s="178" t="s">
        <v>274</v>
      </c>
      <c r="BMI37" s="178" t="s">
        <v>284</v>
      </c>
      <c r="BMJ37" s="178" t="s">
        <v>285</v>
      </c>
      <c r="BMK37" s="178" t="s">
        <v>261</v>
      </c>
      <c r="BML37" s="178" t="s">
        <v>210</v>
      </c>
      <c r="BMM37" s="178" t="s">
        <v>260</v>
      </c>
      <c r="BMN37" s="178" t="s">
        <v>262</v>
      </c>
      <c r="BMO37" s="179">
        <v>6</v>
      </c>
      <c r="BMP37" s="179">
        <v>3</v>
      </c>
      <c r="BMQ37" s="180">
        <f t="shared" si="135"/>
        <v>18</v>
      </c>
      <c r="BMR37" s="180" t="str">
        <f t="shared" si="136"/>
        <v>Alto</v>
      </c>
      <c r="BMS37" s="179">
        <v>25</v>
      </c>
      <c r="BMT37" s="180">
        <f t="shared" si="137"/>
        <v>450</v>
      </c>
      <c r="BMU37" s="180" t="str">
        <f t="shared" si="138"/>
        <v>II</v>
      </c>
      <c r="BMV37" s="269" t="str">
        <f>IF(BMU37="","",IF(OR(BMU37="IV",BMU37="III"),"Aceptable",IF(BMU37="II","No Aceptable o Aceptable con controles",IF(BMU37="I","No Aceptable","Error"))))</f>
        <v>No Aceptable o Aceptable con controles</v>
      </c>
      <c r="BMW37" s="133" t="s">
        <v>264</v>
      </c>
      <c r="BMX37" s="178" t="s">
        <v>274</v>
      </c>
      <c r="BMY37" s="178" t="s">
        <v>284</v>
      </c>
      <c r="BMZ37" s="178" t="s">
        <v>285</v>
      </c>
      <c r="BNA37" s="178" t="s">
        <v>261</v>
      </c>
      <c r="BNB37" s="178" t="s">
        <v>210</v>
      </c>
      <c r="BNC37" s="178" t="s">
        <v>260</v>
      </c>
      <c r="BND37" s="178" t="s">
        <v>262</v>
      </c>
      <c r="BNE37" s="179">
        <v>6</v>
      </c>
      <c r="BNF37" s="179">
        <v>3</v>
      </c>
      <c r="BNG37" s="180">
        <f t="shared" si="135"/>
        <v>18</v>
      </c>
      <c r="BNH37" s="180" t="str">
        <f t="shared" si="136"/>
        <v>Alto</v>
      </c>
      <c r="BNI37" s="179">
        <v>25</v>
      </c>
      <c r="BNJ37" s="180">
        <f t="shared" si="137"/>
        <v>450</v>
      </c>
      <c r="BNK37" s="180" t="str">
        <f t="shared" si="138"/>
        <v>II</v>
      </c>
      <c r="BNL37" s="269" t="str">
        <f>IF(BNK37="","",IF(OR(BNK37="IV",BNK37="III"),"Aceptable",IF(BNK37="II","No Aceptable o Aceptable con controles",IF(BNK37="I","No Aceptable","Error"))))</f>
        <v>No Aceptable o Aceptable con controles</v>
      </c>
      <c r="BNM37" s="133" t="s">
        <v>264</v>
      </c>
      <c r="BNN37" s="178" t="s">
        <v>274</v>
      </c>
      <c r="BNO37" s="178" t="s">
        <v>284</v>
      </c>
      <c r="BNP37" s="178" t="s">
        <v>285</v>
      </c>
      <c r="BNQ37" s="178" t="s">
        <v>261</v>
      </c>
      <c r="BNR37" s="178" t="s">
        <v>210</v>
      </c>
      <c r="BNS37" s="178" t="s">
        <v>260</v>
      </c>
      <c r="BNT37" s="178" t="s">
        <v>262</v>
      </c>
      <c r="BNU37" s="179">
        <v>6</v>
      </c>
      <c r="BNV37" s="179">
        <v>3</v>
      </c>
      <c r="BNW37" s="180">
        <f t="shared" ref="BNW37:BPS37" si="139">IF(OR(BNU37="",BNV37=""),"",IF((BNU37*BNV37=0),"N/A",BNU37*BNV37))</f>
        <v>18</v>
      </c>
      <c r="BNX37" s="180" t="str">
        <f t="shared" ref="BNX37:BPT37" si="140">IF(BNW37="","",IF(ISTEXT(BNW37),"N/A",IF(OR(BNW37=2,BNW37=4),"Bajo",IF(OR(BNW37=6,BNW37=8),"Medio",IF(OR(BNW37=10,BNW37=12,BNW37=18,BNW37=20),"Alto",IF(OR(BNW37=24,BNW37=30,BNW37=40),"Muy Alto","Error"))))))</f>
        <v>Alto</v>
      </c>
      <c r="BNY37" s="179">
        <v>25</v>
      </c>
      <c r="BNZ37" s="180">
        <f t="shared" ref="BNZ37:BPV37" si="141">IF(OR(BNY37="",BNW37=""),"",IF(ISTEXT(BNW37),"N/A",BNW37*BNY37))</f>
        <v>450</v>
      </c>
      <c r="BOA37" s="180" t="str">
        <f t="shared" ref="BOA37:BPW37" si="142">IF(BNZ37="","",IF(ISTEXT(BNZ37),"IV",IF(BNZ37=20,"IV",IF(AND(BNZ37&gt;=40,BNZ37&lt;=120),"III",IF(AND(BNZ37&gt;=150,BNZ37&lt;=500),"II",IF(AND(BNZ37&gt;=600,BNZ37&lt;=4000),"I","Error"))))))</f>
        <v>II</v>
      </c>
      <c r="BOB37" s="269" t="str">
        <f>IF(BOA37="","",IF(OR(BOA37="IV",BOA37="III"),"Aceptable",IF(BOA37="II","No Aceptable o Aceptable con controles",IF(BOA37="I","No Aceptable","Error"))))</f>
        <v>No Aceptable o Aceptable con controles</v>
      </c>
      <c r="BOC37" s="133" t="s">
        <v>264</v>
      </c>
      <c r="BOD37" s="178" t="s">
        <v>274</v>
      </c>
      <c r="BOE37" s="178" t="s">
        <v>284</v>
      </c>
      <c r="BOF37" s="178" t="s">
        <v>285</v>
      </c>
      <c r="BOG37" s="178" t="s">
        <v>261</v>
      </c>
      <c r="BOH37" s="178" t="s">
        <v>210</v>
      </c>
      <c r="BOI37" s="178" t="s">
        <v>260</v>
      </c>
      <c r="BOJ37" s="178" t="s">
        <v>262</v>
      </c>
      <c r="BOK37" s="179">
        <v>6</v>
      </c>
      <c r="BOL37" s="179">
        <v>3</v>
      </c>
      <c r="BOM37" s="180">
        <f t="shared" si="139"/>
        <v>18</v>
      </c>
      <c r="BON37" s="180" t="str">
        <f t="shared" si="140"/>
        <v>Alto</v>
      </c>
      <c r="BOO37" s="179">
        <v>25</v>
      </c>
      <c r="BOP37" s="180">
        <f t="shared" si="141"/>
        <v>450</v>
      </c>
      <c r="BOQ37" s="180" t="str">
        <f t="shared" si="142"/>
        <v>II</v>
      </c>
      <c r="BOR37" s="269" t="str">
        <f>IF(BOQ37="","",IF(OR(BOQ37="IV",BOQ37="III"),"Aceptable",IF(BOQ37="II","No Aceptable o Aceptable con controles",IF(BOQ37="I","No Aceptable","Error"))))</f>
        <v>No Aceptable o Aceptable con controles</v>
      </c>
      <c r="BOS37" s="133" t="s">
        <v>264</v>
      </c>
      <c r="BOT37" s="178" t="s">
        <v>274</v>
      </c>
      <c r="BOU37" s="178" t="s">
        <v>284</v>
      </c>
      <c r="BOV37" s="178" t="s">
        <v>285</v>
      </c>
      <c r="BOW37" s="178" t="s">
        <v>261</v>
      </c>
      <c r="BOX37" s="178" t="s">
        <v>210</v>
      </c>
      <c r="BOY37" s="178" t="s">
        <v>260</v>
      </c>
      <c r="BOZ37" s="178" t="s">
        <v>262</v>
      </c>
      <c r="BPA37" s="179">
        <v>6</v>
      </c>
      <c r="BPB37" s="179">
        <v>3</v>
      </c>
      <c r="BPC37" s="180">
        <f t="shared" si="139"/>
        <v>18</v>
      </c>
      <c r="BPD37" s="180" t="str">
        <f t="shared" si="140"/>
        <v>Alto</v>
      </c>
      <c r="BPE37" s="179">
        <v>25</v>
      </c>
      <c r="BPF37" s="180">
        <f t="shared" si="141"/>
        <v>450</v>
      </c>
      <c r="BPG37" s="180" t="str">
        <f t="shared" si="142"/>
        <v>II</v>
      </c>
      <c r="BPH37" s="269" t="str">
        <f>IF(BPG37="","",IF(OR(BPG37="IV",BPG37="III"),"Aceptable",IF(BPG37="II","No Aceptable o Aceptable con controles",IF(BPG37="I","No Aceptable","Error"))))</f>
        <v>No Aceptable o Aceptable con controles</v>
      </c>
      <c r="BPI37" s="133" t="s">
        <v>264</v>
      </c>
      <c r="BPJ37" s="178" t="s">
        <v>274</v>
      </c>
      <c r="BPK37" s="178" t="s">
        <v>284</v>
      </c>
      <c r="BPL37" s="178" t="s">
        <v>285</v>
      </c>
      <c r="BPM37" s="178" t="s">
        <v>261</v>
      </c>
      <c r="BPN37" s="178" t="s">
        <v>210</v>
      </c>
      <c r="BPO37" s="178" t="s">
        <v>260</v>
      </c>
      <c r="BPP37" s="178" t="s">
        <v>262</v>
      </c>
      <c r="BPQ37" s="179">
        <v>6</v>
      </c>
      <c r="BPR37" s="179">
        <v>3</v>
      </c>
      <c r="BPS37" s="180">
        <f t="shared" si="139"/>
        <v>18</v>
      </c>
      <c r="BPT37" s="180" t="str">
        <f t="shared" si="140"/>
        <v>Alto</v>
      </c>
      <c r="BPU37" s="179">
        <v>25</v>
      </c>
      <c r="BPV37" s="180">
        <f t="shared" si="141"/>
        <v>450</v>
      </c>
      <c r="BPW37" s="180" t="str">
        <f t="shared" si="142"/>
        <v>II</v>
      </c>
      <c r="BPX37" s="269" t="str">
        <f>IF(BPW37="","",IF(OR(BPW37="IV",BPW37="III"),"Aceptable",IF(BPW37="II","No Aceptable o Aceptable con controles",IF(BPW37="I","No Aceptable","Error"))))</f>
        <v>No Aceptable o Aceptable con controles</v>
      </c>
      <c r="BPY37" s="133" t="s">
        <v>264</v>
      </c>
      <c r="BPZ37" s="178" t="s">
        <v>274</v>
      </c>
      <c r="BQA37" s="178" t="s">
        <v>284</v>
      </c>
      <c r="BQB37" s="178" t="s">
        <v>285</v>
      </c>
      <c r="BQC37" s="178" t="s">
        <v>261</v>
      </c>
      <c r="BQD37" s="178" t="s">
        <v>210</v>
      </c>
      <c r="BQE37" s="178" t="s">
        <v>260</v>
      </c>
      <c r="BQF37" s="178" t="s">
        <v>262</v>
      </c>
      <c r="BQG37" s="179">
        <v>6</v>
      </c>
      <c r="BQH37" s="179">
        <v>3</v>
      </c>
      <c r="BQI37" s="180">
        <f t="shared" ref="BQI37:BSE37" si="143">IF(OR(BQG37="",BQH37=""),"",IF((BQG37*BQH37=0),"N/A",BQG37*BQH37))</f>
        <v>18</v>
      </c>
      <c r="BQJ37" s="180" t="str">
        <f t="shared" ref="BQJ37:BSF37" si="144">IF(BQI37="","",IF(ISTEXT(BQI37),"N/A",IF(OR(BQI37=2,BQI37=4),"Bajo",IF(OR(BQI37=6,BQI37=8),"Medio",IF(OR(BQI37=10,BQI37=12,BQI37=18,BQI37=20),"Alto",IF(OR(BQI37=24,BQI37=30,BQI37=40),"Muy Alto","Error"))))))</f>
        <v>Alto</v>
      </c>
      <c r="BQK37" s="179">
        <v>25</v>
      </c>
      <c r="BQL37" s="180">
        <f t="shared" ref="BQL37:BSH37" si="145">IF(OR(BQK37="",BQI37=""),"",IF(ISTEXT(BQI37),"N/A",BQI37*BQK37))</f>
        <v>450</v>
      </c>
      <c r="BQM37" s="180" t="str">
        <f t="shared" ref="BQM37:BSI37" si="146">IF(BQL37="","",IF(ISTEXT(BQL37),"IV",IF(BQL37=20,"IV",IF(AND(BQL37&gt;=40,BQL37&lt;=120),"III",IF(AND(BQL37&gt;=150,BQL37&lt;=500),"II",IF(AND(BQL37&gt;=600,BQL37&lt;=4000),"I","Error"))))))</f>
        <v>II</v>
      </c>
      <c r="BQN37" s="269" t="str">
        <f>IF(BQM37="","",IF(OR(BQM37="IV",BQM37="III"),"Aceptable",IF(BQM37="II","No Aceptable o Aceptable con controles",IF(BQM37="I","No Aceptable","Error"))))</f>
        <v>No Aceptable o Aceptable con controles</v>
      </c>
      <c r="BQO37" s="133" t="s">
        <v>264</v>
      </c>
      <c r="BQP37" s="178" t="s">
        <v>274</v>
      </c>
      <c r="BQQ37" s="178" t="s">
        <v>284</v>
      </c>
      <c r="BQR37" s="178" t="s">
        <v>285</v>
      </c>
      <c r="BQS37" s="178" t="s">
        <v>261</v>
      </c>
      <c r="BQT37" s="178" t="s">
        <v>210</v>
      </c>
      <c r="BQU37" s="178" t="s">
        <v>260</v>
      </c>
      <c r="BQV37" s="178" t="s">
        <v>262</v>
      </c>
      <c r="BQW37" s="179">
        <v>6</v>
      </c>
      <c r="BQX37" s="179">
        <v>3</v>
      </c>
      <c r="BQY37" s="180">
        <f t="shared" si="143"/>
        <v>18</v>
      </c>
      <c r="BQZ37" s="180" t="str">
        <f t="shared" si="144"/>
        <v>Alto</v>
      </c>
      <c r="BRA37" s="179">
        <v>25</v>
      </c>
      <c r="BRB37" s="180">
        <f t="shared" si="145"/>
        <v>450</v>
      </c>
      <c r="BRC37" s="180" t="str">
        <f t="shared" si="146"/>
        <v>II</v>
      </c>
      <c r="BRD37" s="269" t="str">
        <f>IF(BRC37="","",IF(OR(BRC37="IV",BRC37="III"),"Aceptable",IF(BRC37="II","No Aceptable o Aceptable con controles",IF(BRC37="I","No Aceptable","Error"))))</f>
        <v>No Aceptable o Aceptable con controles</v>
      </c>
      <c r="BRE37" s="133" t="s">
        <v>264</v>
      </c>
      <c r="BRF37" s="178" t="s">
        <v>274</v>
      </c>
      <c r="BRG37" s="178" t="s">
        <v>284</v>
      </c>
      <c r="BRH37" s="178" t="s">
        <v>285</v>
      </c>
      <c r="BRI37" s="178" t="s">
        <v>261</v>
      </c>
      <c r="BRJ37" s="178" t="s">
        <v>210</v>
      </c>
      <c r="BRK37" s="178" t="s">
        <v>260</v>
      </c>
      <c r="BRL37" s="178" t="s">
        <v>262</v>
      </c>
      <c r="BRM37" s="179">
        <v>6</v>
      </c>
      <c r="BRN37" s="179">
        <v>3</v>
      </c>
      <c r="BRO37" s="180">
        <f t="shared" si="143"/>
        <v>18</v>
      </c>
      <c r="BRP37" s="180" t="str">
        <f t="shared" si="144"/>
        <v>Alto</v>
      </c>
      <c r="BRQ37" s="179">
        <v>25</v>
      </c>
      <c r="BRR37" s="180">
        <f t="shared" si="145"/>
        <v>450</v>
      </c>
      <c r="BRS37" s="180" t="str">
        <f t="shared" si="146"/>
        <v>II</v>
      </c>
      <c r="BRT37" s="269" t="str">
        <f>IF(BRS37="","",IF(OR(BRS37="IV",BRS37="III"),"Aceptable",IF(BRS37="II","No Aceptable o Aceptable con controles",IF(BRS37="I","No Aceptable","Error"))))</f>
        <v>No Aceptable o Aceptable con controles</v>
      </c>
      <c r="BRU37" s="133" t="s">
        <v>264</v>
      </c>
      <c r="BRV37" s="178" t="s">
        <v>274</v>
      </c>
      <c r="BRW37" s="178" t="s">
        <v>284</v>
      </c>
      <c r="BRX37" s="178" t="s">
        <v>285</v>
      </c>
      <c r="BRY37" s="178" t="s">
        <v>261</v>
      </c>
      <c r="BRZ37" s="178" t="s">
        <v>210</v>
      </c>
      <c r="BSA37" s="178" t="s">
        <v>260</v>
      </c>
      <c r="BSB37" s="178" t="s">
        <v>262</v>
      </c>
      <c r="BSC37" s="179">
        <v>6</v>
      </c>
      <c r="BSD37" s="179">
        <v>3</v>
      </c>
      <c r="BSE37" s="180">
        <f t="shared" si="143"/>
        <v>18</v>
      </c>
      <c r="BSF37" s="180" t="str">
        <f t="shared" si="144"/>
        <v>Alto</v>
      </c>
      <c r="BSG37" s="179">
        <v>25</v>
      </c>
      <c r="BSH37" s="180">
        <f t="shared" si="145"/>
        <v>450</v>
      </c>
      <c r="BSI37" s="180" t="str">
        <f t="shared" si="146"/>
        <v>II</v>
      </c>
      <c r="BSJ37" s="269" t="str">
        <f>IF(BSI37="","",IF(OR(BSI37="IV",BSI37="III"),"Aceptable",IF(BSI37="II","No Aceptable o Aceptable con controles",IF(BSI37="I","No Aceptable","Error"))))</f>
        <v>No Aceptable o Aceptable con controles</v>
      </c>
      <c r="BSK37" s="133" t="s">
        <v>264</v>
      </c>
      <c r="BSL37" s="178" t="s">
        <v>274</v>
      </c>
      <c r="BSM37" s="178" t="s">
        <v>284</v>
      </c>
      <c r="BSN37" s="178" t="s">
        <v>285</v>
      </c>
      <c r="BSO37" s="178" t="s">
        <v>261</v>
      </c>
      <c r="BSP37" s="178" t="s">
        <v>210</v>
      </c>
      <c r="BSQ37" s="178" t="s">
        <v>260</v>
      </c>
      <c r="BSR37" s="178" t="s">
        <v>262</v>
      </c>
      <c r="BSS37" s="179">
        <v>6</v>
      </c>
      <c r="BST37" s="179">
        <v>3</v>
      </c>
      <c r="BSU37" s="180">
        <f t="shared" ref="BSU37:BUQ37" si="147">IF(OR(BSS37="",BST37=""),"",IF((BSS37*BST37=0),"N/A",BSS37*BST37))</f>
        <v>18</v>
      </c>
      <c r="BSV37" s="180" t="str">
        <f t="shared" ref="BSV37:BUR37" si="148">IF(BSU37="","",IF(ISTEXT(BSU37),"N/A",IF(OR(BSU37=2,BSU37=4),"Bajo",IF(OR(BSU37=6,BSU37=8),"Medio",IF(OR(BSU37=10,BSU37=12,BSU37=18,BSU37=20),"Alto",IF(OR(BSU37=24,BSU37=30,BSU37=40),"Muy Alto","Error"))))))</f>
        <v>Alto</v>
      </c>
      <c r="BSW37" s="179">
        <v>25</v>
      </c>
      <c r="BSX37" s="180">
        <f t="shared" ref="BSX37:BUT37" si="149">IF(OR(BSW37="",BSU37=""),"",IF(ISTEXT(BSU37),"N/A",BSU37*BSW37))</f>
        <v>450</v>
      </c>
      <c r="BSY37" s="180" t="str">
        <f t="shared" ref="BSY37:BUU37" si="150">IF(BSX37="","",IF(ISTEXT(BSX37),"IV",IF(BSX37=20,"IV",IF(AND(BSX37&gt;=40,BSX37&lt;=120),"III",IF(AND(BSX37&gt;=150,BSX37&lt;=500),"II",IF(AND(BSX37&gt;=600,BSX37&lt;=4000),"I","Error"))))))</f>
        <v>II</v>
      </c>
      <c r="BSZ37" s="269" t="str">
        <f>IF(BSY37="","",IF(OR(BSY37="IV",BSY37="III"),"Aceptable",IF(BSY37="II","No Aceptable o Aceptable con controles",IF(BSY37="I","No Aceptable","Error"))))</f>
        <v>No Aceptable o Aceptable con controles</v>
      </c>
      <c r="BTA37" s="133" t="s">
        <v>264</v>
      </c>
      <c r="BTB37" s="178" t="s">
        <v>274</v>
      </c>
      <c r="BTC37" s="178" t="s">
        <v>284</v>
      </c>
      <c r="BTD37" s="178" t="s">
        <v>285</v>
      </c>
      <c r="BTE37" s="178" t="s">
        <v>261</v>
      </c>
      <c r="BTF37" s="178" t="s">
        <v>210</v>
      </c>
      <c r="BTG37" s="178" t="s">
        <v>260</v>
      </c>
      <c r="BTH37" s="178" t="s">
        <v>262</v>
      </c>
      <c r="BTI37" s="179">
        <v>6</v>
      </c>
      <c r="BTJ37" s="179">
        <v>3</v>
      </c>
      <c r="BTK37" s="180">
        <f t="shared" si="147"/>
        <v>18</v>
      </c>
      <c r="BTL37" s="180" t="str">
        <f t="shared" si="148"/>
        <v>Alto</v>
      </c>
      <c r="BTM37" s="179">
        <v>25</v>
      </c>
      <c r="BTN37" s="180">
        <f t="shared" si="149"/>
        <v>450</v>
      </c>
      <c r="BTO37" s="180" t="str">
        <f t="shared" si="150"/>
        <v>II</v>
      </c>
      <c r="BTP37" s="269" t="str">
        <f>IF(BTO37="","",IF(OR(BTO37="IV",BTO37="III"),"Aceptable",IF(BTO37="II","No Aceptable o Aceptable con controles",IF(BTO37="I","No Aceptable","Error"))))</f>
        <v>No Aceptable o Aceptable con controles</v>
      </c>
      <c r="BTQ37" s="133" t="s">
        <v>264</v>
      </c>
      <c r="BTR37" s="178" t="s">
        <v>274</v>
      </c>
      <c r="BTS37" s="178" t="s">
        <v>284</v>
      </c>
      <c r="BTT37" s="178" t="s">
        <v>285</v>
      </c>
      <c r="BTU37" s="178" t="s">
        <v>261</v>
      </c>
      <c r="BTV37" s="178" t="s">
        <v>210</v>
      </c>
      <c r="BTW37" s="178" t="s">
        <v>260</v>
      </c>
      <c r="BTX37" s="178" t="s">
        <v>262</v>
      </c>
      <c r="BTY37" s="179">
        <v>6</v>
      </c>
      <c r="BTZ37" s="179">
        <v>3</v>
      </c>
      <c r="BUA37" s="180">
        <f t="shared" si="147"/>
        <v>18</v>
      </c>
      <c r="BUB37" s="180" t="str">
        <f t="shared" si="148"/>
        <v>Alto</v>
      </c>
      <c r="BUC37" s="179">
        <v>25</v>
      </c>
      <c r="BUD37" s="180">
        <f t="shared" si="149"/>
        <v>450</v>
      </c>
      <c r="BUE37" s="180" t="str">
        <f t="shared" si="150"/>
        <v>II</v>
      </c>
      <c r="BUF37" s="269" t="str">
        <f>IF(BUE37="","",IF(OR(BUE37="IV",BUE37="III"),"Aceptable",IF(BUE37="II","No Aceptable o Aceptable con controles",IF(BUE37="I","No Aceptable","Error"))))</f>
        <v>No Aceptable o Aceptable con controles</v>
      </c>
      <c r="BUG37" s="133" t="s">
        <v>264</v>
      </c>
      <c r="BUH37" s="178" t="s">
        <v>274</v>
      </c>
      <c r="BUI37" s="178" t="s">
        <v>284</v>
      </c>
      <c r="BUJ37" s="178" t="s">
        <v>285</v>
      </c>
      <c r="BUK37" s="178" t="s">
        <v>261</v>
      </c>
      <c r="BUL37" s="178" t="s">
        <v>210</v>
      </c>
      <c r="BUM37" s="178" t="s">
        <v>260</v>
      </c>
      <c r="BUN37" s="178" t="s">
        <v>262</v>
      </c>
      <c r="BUO37" s="179">
        <v>6</v>
      </c>
      <c r="BUP37" s="179">
        <v>3</v>
      </c>
      <c r="BUQ37" s="180">
        <f t="shared" si="147"/>
        <v>18</v>
      </c>
      <c r="BUR37" s="180" t="str">
        <f t="shared" si="148"/>
        <v>Alto</v>
      </c>
      <c r="BUS37" s="179">
        <v>25</v>
      </c>
      <c r="BUT37" s="180">
        <f t="shared" si="149"/>
        <v>450</v>
      </c>
      <c r="BUU37" s="180" t="str">
        <f t="shared" si="150"/>
        <v>II</v>
      </c>
      <c r="BUV37" s="269" t="str">
        <f>IF(BUU37="","",IF(OR(BUU37="IV",BUU37="III"),"Aceptable",IF(BUU37="II","No Aceptable o Aceptable con controles",IF(BUU37="I","No Aceptable","Error"))))</f>
        <v>No Aceptable o Aceptable con controles</v>
      </c>
      <c r="BUW37" s="133" t="s">
        <v>264</v>
      </c>
      <c r="BUX37" s="178" t="s">
        <v>274</v>
      </c>
      <c r="BUY37" s="178" t="s">
        <v>284</v>
      </c>
      <c r="BUZ37" s="178" t="s">
        <v>285</v>
      </c>
      <c r="BVA37" s="178" t="s">
        <v>261</v>
      </c>
      <c r="BVB37" s="178" t="s">
        <v>210</v>
      </c>
      <c r="BVC37" s="178" t="s">
        <v>260</v>
      </c>
      <c r="BVD37" s="178" t="s">
        <v>262</v>
      </c>
      <c r="BVE37" s="179">
        <v>6</v>
      </c>
      <c r="BVF37" s="179">
        <v>3</v>
      </c>
      <c r="BVG37" s="180">
        <f t="shared" ref="BVG37:BXC37" si="151">IF(OR(BVE37="",BVF37=""),"",IF((BVE37*BVF37=0),"N/A",BVE37*BVF37))</f>
        <v>18</v>
      </c>
      <c r="BVH37" s="180" t="str">
        <f t="shared" ref="BVH37:BXD37" si="152">IF(BVG37="","",IF(ISTEXT(BVG37),"N/A",IF(OR(BVG37=2,BVG37=4),"Bajo",IF(OR(BVG37=6,BVG37=8),"Medio",IF(OR(BVG37=10,BVG37=12,BVG37=18,BVG37=20),"Alto",IF(OR(BVG37=24,BVG37=30,BVG37=40),"Muy Alto","Error"))))))</f>
        <v>Alto</v>
      </c>
      <c r="BVI37" s="179">
        <v>25</v>
      </c>
      <c r="BVJ37" s="180">
        <f t="shared" ref="BVJ37:BXF37" si="153">IF(OR(BVI37="",BVG37=""),"",IF(ISTEXT(BVG37),"N/A",BVG37*BVI37))</f>
        <v>450</v>
      </c>
      <c r="BVK37" s="180" t="str">
        <f t="shared" ref="BVK37:BXG37" si="154">IF(BVJ37="","",IF(ISTEXT(BVJ37),"IV",IF(BVJ37=20,"IV",IF(AND(BVJ37&gt;=40,BVJ37&lt;=120),"III",IF(AND(BVJ37&gt;=150,BVJ37&lt;=500),"II",IF(AND(BVJ37&gt;=600,BVJ37&lt;=4000),"I","Error"))))))</f>
        <v>II</v>
      </c>
      <c r="BVL37" s="269" t="str">
        <f>IF(BVK37="","",IF(OR(BVK37="IV",BVK37="III"),"Aceptable",IF(BVK37="II","No Aceptable o Aceptable con controles",IF(BVK37="I","No Aceptable","Error"))))</f>
        <v>No Aceptable o Aceptable con controles</v>
      </c>
      <c r="BVM37" s="133" t="s">
        <v>264</v>
      </c>
      <c r="BVN37" s="178" t="s">
        <v>274</v>
      </c>
      <c r="BVO37" s="178" t="s">
        <v>284</v>
      </c>
      <c r="BVP37" s="178" t="s">
        <v>285</v>
      </c>
      <c r="BVQ37" s="178" t="s">
        <v>261</v>
      </c>
      <c r="BVR37" s="178" t="s">
        <v>210</v>
      </c>
      <c r="BVS37" s="178" t="s">
        <v>260</v>
      </c>
      <c r="BVT37" s="178" t="s">
        <v>262</v>
      </c>
      <c r="BVU37" s="179">
        <v>6</v>
      </c>
      <c r="BVV37" s="179">
        <v>3</v>
      </c>
      <c r="BVW37" s="180">
        <f t="shared" si="151"/>
        <v>18</v>
      </c>
      <c r="BVX37" s="180" t="str">
        <f t="shared" si="152"/>
        <v>Alto</v>
      </c>
      <c r="BVY37" s="179">
        <v>25</v>
      </c>
      <c r="BVZ37" s="180">
        <f t="shared" si="153"/>
        <v>450</v>
      </c>
      <c r="BWA37" s="180" t="str">
        <f t="shared" si="154"/>
        <v>II</v>
      </c>
      <c r="BWB37" s="269" t="str">
        <f>IF(BWA37="","",IF(OR(BWA37="IV",BWA37="III"),"Aceptable",IF(BWA37="II","No Aceptable o Aceptable con controles",IF(BWA37="I","No Aceptable","Error"))))</f>
        <v>No Aceptable o Aceptable con controles</v>
      </c>
      <c r="BWC37" s="133" t="s">
        <v>264</v>
      </c>
      <c r="BWD37" s="178" t="s">
        <v>274</v>
      </c>
      <c r="BWE37" s="178" t="s">
        <v>284</v>
      </c>
      <c r="BWF37" s="178" t="s">
        <v>285</v>
      </c>
      <c r="BWG37" s="178" t="s">
        <v>261</v>
      </c>
      <c r="BWH37" s="178" t="s">
        <v>210</v>
      </c>
      <c r="BWI37" s="178" t="s">
        <v>260</v>
      </c>
      <c r="BWJ37" s="178" t="s">
        <v>262</v>
      </c>
      <c r="BWK37" s="179">
        <v>6</v>
      </c>
      <c r="BWL37" s="179">
        <v>3</v>
      </c>
      <c r="BWM37" s="180">
        <f t="shared" si="151"/>
        <v>18</v>
      </c>
      <c r="BWN37" s="180" t="str">
        <f t="shared" si="152"/>
        <v>Alto</v>
      </c>
      <c r="BWO37" s="179">
        <v>25</v>
      </c>
      <c r="BWP37" s="180">
        <f t="shared" si="153"/>
        <v>450</v>
      </c>
      <c r="BWQ37" s="180" t="str">
        <f t="shared" si="154"/>
        <v>II</v>
      </c>
      <c r="BWR37" s="269" t="str">
        <f>IF(BWQ37="","",IF(OR(BWQ37="IV",BWQ37="III"),"Aceptable",IF(BWQ37="II","No Aceptable o Aceptable con controles",IF(BWQ37="I","No Aceptable","Error"))))</f>
        <v>No Aceptable o Aceptable con controles</v>
      </c>
      <c r="BWS37" s="133" t="s">
        <v>264</v>
      </c>
      <c r="BWT37" s="178" t="s">
        <v>274</v>
      </c>
      <c r="BWU37" s="178" t="s">
        <v>284</v>
      </c>
      <c r="BWV37" s="178" t="s">
        <v>285</v>
      </c>
      <c r="BWW37" s="178" t="s">
        <v>261</v>
      </c>
      <c r="BWX37" s="178" t="s">
        <v>210</v>
      </c>
      <c r="BWY37" s="178" t="s">
        <v>260</v>
      </c>
      <c r="BWZ37" s="178" t="s">
        <v>262</v>
      </c>
      <c r="BXA37" s="179">
        <v>6</v>
      </c>
      <c r="BXB37" s="179">
        <v>3</v>
      </c>
      <c r="BXC37" s="180">
        <f t="shared" si="151"/>
        <v>18</v>
      </c>
      <c r="BXD37" s="180" t="str">
        <f t="shared" si="152"/>
        <v>Alto</v>
      </c>
      <c r="BXE37" s="179">
        <v>25</v>
      </c>
      <c r="BXF37" s="180">
        <f t="shared" si="153"/>
        <v>450</v>
      </c>
      <c r="BXG37" s="180" t="str">
        <f t="shared" si="154"/>
        <v>II</v>
      </c>
      <c r="BXH37" s="269" t="str">
        <f>IF(BXG37="","",IF(OR(BXG37="IV",BXG37="III"),"Aceptable",IF(BXG37="II","No Aceptable o Aceptable con controles",IF(BXG37="I","No Aceptable","Error"))))</f>
        <v>No Aceptable o Aceptable con controles</v>
      </c>
      <c r="BXI37" s="133" t="s">
        <v>264</v>
      </c>
      <c r="BXJ37" s="178" t="s">
        <v>274</v>
      </c>
      <c r="BXK37" s="178" t="s">
        <v>284</v>
      </c>
      <c r="BXL37" s="178" t="s">
        <v>285</v>
      </c>
      <c r="BXM37" s="178" t="s">
        <v>261</v>
      </c>
      <c r="BXN37" s="178" t="s">
        <v>210</v>
      </c>
      <c r="BXO37" s="178" t="s">
        <v>260</v>
      </c>
      <c r="BXP37" s="178" t="s">
        <v>262</v>
      </c>
      <c r="BXQ37" s="179">
        <v>6</v>
      </c>
      <c r="BXR37" s="179">
        <v>3</v>
      </c>
      <c r="BXS37" s="180">
        <f t="shared" ref="BXS37:BZO37" si="155">IF(OR(BXQ37="",BXR37=""),"",IF((BXQ37*BXR37=0),"N/A",BXQ37*BXR37))</f>
        <v>18</v>
      </c>
      <c r="BXT37" s="180" t="str">
        <f t="shared" ref="BXT37:BZP37" si="156">IF(BXS37="","",IF(ISTEXT(BXS37),"N/A",IF(OR(BXS37=2,BXS37=4),"Bajo",IF(OR(BXS37=6,BXS37=8),"Medio",IF(OR(BXS37=10,BXS37=12,BXS37=18,BXS37=20),"Alto",IF(OR(BXS37=24,BXS37=30,BXS37=40),"Muy Alto","Error"))))))</f>
        <v>Alto</v>
      </c>
      <c r="BXU37" s="179">
        <v>25</v>
      </c>
      <c r="BXV37" s="180">
        <f t="shared" ref="BXV37:BZR37" si="157">IF(OR(BXU37="",BXS37=""),"",IF(ISTEXT(BXS37),"N/A",BXS37*BXU37))</f>
        <v>450</v>
      </c>
      <c r="BXW37" s="180" t="str">
        <f t="shared" ref="BXW37:BZS37" si="158">IF(BXV37="","",IF(ISTEXT(BXV37),"IV",IF(BXV37=20,"IV",IF(AND(BXV37&gt;=40,BXV37&lt;=120),"III",IF(AND(BXV37&gt;=150,BXV37&lt;=500),"II",IF(AND(BXV37&gt;=600,BXV37&lt;=4000),"I","Error"))))))</f>
        <v>II</v>
      </c>
      <c r="BXX37" s="269" t="str">
        <f>IF(BXW37="","",IF(OR(BXW37="IV",BXW37="III"),"Aceptable",IF(BXW37="II","No Aceptable o Aceptable con controles",IF(BXW37="I","No Aceptable","Error"))))</f>
        <v>No Aceptable o Aceptable con controles</v>
      </c>
      <c r="BXY37" s="133" t="s">
        <v>264</v>
      </c>
      <c r="BXZ37" s="178" t="s">
        <v>274</v>
      </c>
      <c r="BYA37" s="178" t="s">
        <v>284</v>
      </c>
      <c r="BYB37" s="178" t="s">
        <v>285</v>
      </c>
      <c r="BYC37" s="178" t="s">
        <v>261</v>
      </c>
      <c r="BYD37" s="178" t="s">
        <v>210</v>
      </c>
      <c r="BYE37" s="178" t="s">
        <v>260</v>
      </c>
      <c r="BYF37" s="178" t="s">
        <v>262</v>
      </c>
      <c r="BYG37" s="179">
        <v>6</v>
      </c>
      <c r="BYH37" s="179">
        <v>3</v>
      </c>
      <c r="BYI37" s="180">
        <f t="shared" si="155"/>
        <v>18</v>
      </c>
      <c r="BYJ37" s="180" t="str">
        <f t="shared" si="156"/>
        <v>Alto</v>
      </c>
      <c r="BYK37" s="179">
        <v>25</v>
      </c>
      <c r="BYL37" s="180">
        <f t="shared" si="157"/>
        <v>450</v>
      </c>
      <c r="BYM37" s="180" t="str">
        <f t="shared" si="158"/>
        <v>II</v>
      </c>
      <c r="BYN37" s="269" t="str">
        <f>IF(BYM37="","",IF(OR(BYM37="IV",BYM37="III"),"Aceptable",IF(BYM37="II","No Aceptable o Aceptable con controles",IF(BYM37="I","No Aceptable","Error"))))</f>
        <v>No Aceptable o Aceptable con controles</v>
      </c>
      <c r="BYO37" s="133" t="s">
        <v>264</v>
      </c>
      <c r="BYP37" s="178" t="s">
        <v>274</v>
      </c>
      <c r="BYQ37" s="178" t="s">
        <v>284</v>
      </c>
      <c r="BYR37" s="178" t="s">
        <v>285</v>
      </c>
      <c r="BYS37" s="178" t="s">
        <v>261</v>
      </c>
      <c r="BYT37" s="178" t="s">
        <v>210</v>
      </c>
      <c r="BYU37" s="178" t="s">
        <v>260</v>
      </c>
      <c r="BYV37" s="178" t="s">
        <v>262</v>
      </c>
      <c r="BYW37" s="179">
        <v>6</v>
      </c>
      <c r="BYX37" s="179">
        <v>3</v>
      </c>
      <c r="BYY37" s="180">
        <f t="shared" si="155"/>
        <v>18</v>
      </c>
      <c r="BYZ37" s="180" t="str">
        <f t="shared" si="156"/>
        <v>Alto</v>
      </c>
      <c r="BZA37" s="179">
        <v>25</v>
      </c>
      <c r="BZB37" s="180">
        <f t="shared" si="157"/>
        <v>450</v>
      </c>
      <c r="BZC37" s="180" t="str">
        <f t="shared" si="158"/>
        <v>II</v>
      </c>
      <c r="BZD37" s="269" t="str">
        <f>IF(BZC37="","",IF(OR(BZC37="IV",BZC37="III"),"Aceptable",IF(BZC37="II","No Aceptable o Aceptable con controles",IF(BZC37="I","No Aceptable","Error"))))</f>
        <v>No Aceptable o Aceptable con controles</v>
      </c>
      <c r="BZE37" s="133" t="s">
        <v>264</v>
      </c>
      <c r="BZF37" s="178" t="s">
        <v>274</v>
      </c>
      <c r="BZG37" s="178" t="s">
        <v>284</v>
      </c>
      <c r="BZH37" s="178" t="s">
        <v>285</v>
      </c>
      <c r="BZI37" s="178" t="s">
        <v>261</v>
      </c>
      <c r="BZJ37" s="178" t="s">
        <v>210</v>
      </c>
      <c r="BZK37" s="178" t="s">
        <v>260</v>
      </c>
      <c r="BZL37" s="178" t="s">
        <v>262</v>
      </c>
      <c r="BZM37" s="179">
        <v>6</v>
      </c>
      <c r="BZN37" s="179">
        <v>3</v>
      </c>
      <c r="BZO37" s="180">
        <f t="shared" si="155"/>
        <v>18</v>
      </c>
      <c r="BZP37" s="180" t="str">
        <f t="shared" si="156"/>
        <v>Alto</v>
      </c>
      <c r="BZQ37" s="179">
        <v>25</v>
      </c>
      <c r="BZR37" s="180">
        <f t="shared" si="157"/>
        <v>450</v>
      </c>
      <c r="BZS37" s="180" t="str">
        <f t="shared" si="158"/>
        <v>II</v>
      </c>
      <c r="BZT37" s="269" t="str">
        <f>IF(BZS37="","",IF(OR(BZS37="IV",BZS37="III"),"Aceptable",IF(BZS37="II","No Aceptable o Aceptable con controles",IF(BZS37="I","No Aceptable","Error"))))</f>
        <v>No Aceptable o Aceptable con controles</v>
      </c>
      <c r="BZU37" s="133" t="s">
        <v>264</v>
      </c>
      <c r="BZV37" s="178" t="s">
        <v>274</v>
      </c>
      <c r="BZW37" s="178" t="s">
        <v>284</v>
      </c>
      <c r="BZX37" s="178" t="s">
        <v>285</v>
      </c>
      <c r="BZY37" s="178" t="s">
        <v>261</v>
      </c>
      <c r="BZZ37" s="178" t="s">
        <v>210</v>
      </c>
      <c r="CAA37" s="178" t="s">
        <v>260</v>
      </c>
      <c r="CAB37" s="178" t="s">
        <v>262</v>
      </c>
      <c r="CAC37" s="179">
        <v>6</v>
      </c>
      <c r="CAD37" s="179">
        <v>3</v>
      </c>
      <c r="CAE37" s="180">
        <f t="shared" ref="CAE37:CCA37" si="159">IF(OR(CAC37="",CAD37=""),"",IF((CAC37*CAD37=0),"N/A",CAC37*CAD37))</f>
        <v>18</v>
      </c>
      <c r="CAF37" s="180" t="str">
        <f t="shared" ref="CAF37:CCB37" si="160">IF(CAE37="","",IF(ISTEXT(CAE37),"N/A",IF(OR(CAE37=2,CAE37=4),"Bajo",IF(OR(CAE37=6,CAE37=8),"Medio",IF(OR(CAE37=10,CAE37=12,CAE37=18,CAE37=20),"Alto",IF(OR(CAE37=24,CAE37=30,CAE37=40),"Muy Alto","Error"))))))</f>
        <v>Alto</v>
      </c>
      <c r="CAG37" s="179">
        <v>25</v>
      </c>
      <c r="CAH37" s="180">
        <f t="shared" ref="CAH37:CCD37" si="161">IF(OR(CAG37="",CAE37=""),"",IF(ISTEXT(CAE37),"N/A",CAE37*CAG37))</f>
        <v>450</v>
      </c>
      <c r="CAI37" s="180" t="str">
        <f t="shared" ref="CAI37:CCE37" si="162">IF(CAH37="","",IF(ISTEXT(CAH37),"IV",IF(CAH37=20,"IV",IF(AND(CAH37&gt;=40,CAH37&lt;=120),"III",IF(AND(CAH37&gt;=150,CAH37&lt;=500),"II",IF(AND(CAH37&gt;=600,CAH37&lt;=4000),"I","Error"))))))</f>
        <v>II</v>
      </c>
      <c r="CAJ37" s="269" t="str">
        <f>IF(CAI37="","",IF(OR(CAI37="IV",CAI37="III"),"Aceptable",IF(CAI37="II","No Aceptable o Aceptable con controles",IF(CAI37="I","No Aceptable","Error"))))</f>
        <v>No Aceptable o Aceptable con controles</v>
      </c>
      <c r="CAK37" s="133" t="s">
        <v>264</v>
      </c>
      <c r="CAL37" s="178" t="s">
        <v>274</v>
      </c>
      <c r="CAM37" s="178" t="s">
        <v>284</v>
      </c>
      <c r="CAN37" s="178" t="s">
        <v>285</v>
      </c>
      <c r="CAO37" s="178" t="s">
        <v>261</v>
      </c>
      <c r="CAP37" s="178" t="s">
        <v>210</v>
      </c>
      <c r="CAQ37" s="178" t="s">
        <v>260</v>
      </c>
      <c r="CAR37" s="178" t="s">
        <v>262</v>
      </c>
      <c r="CAS37" s="179">
        <v>6</v>
      </c>
      <c r="CAT37" s="179">
        <v>3</v>
      </c>
      <c r="CAU37" s="180">
        <f t="shared" si="159"/>
        <v>18</v>
      </c>
      <c r="CAV37" s="180" t="str">
        <f t="shared" si="160"/>
        <v>Alto</v>
      </c>
      <c r="CAW37" s="179">
        <v>25</v>
      </c>
      <c r="CAX37" s="180">
        <f t="shared" si="161"/>
        <v>450</v>
      </c>
      <c r="CAY37" s="180" t="str">
        <f t="shared" si="162"/>
        <v>II</v>
      </c>
      <c r="CAZ37" s="269" t="str">
        <f>IF(CAY37="","",IF(OR(CAY37="IV",CAY37="III"),"Aceptable",IF(CAY37="II","No Aceptable o Aceptable con controles",IF(CAY37="I","No Aceptable","Error"))))</f>
        <v>No Aceptable o Aceptable con controles</v>
      </c>
      <c r="CBA37" s="133" t="s">
        <v>264</v>
      </c>
      <c r="CBB37" s="178" t="s">
        <v>274</v>
      </c>
      <c r="CBC37" s="178" t="s">
        <v>284</v>
      </c>
      <c r="CBD37" s="178" t="s">
        <v>285</v>
      </c>
      <c r="CBE37" s="178" t="s">
        <v>261</v>
      </c>
      <c r="CBF37" s="178" t="s">
        <v>210</v>
      </c>
      <c r="CBG37" s="178" t="s">
        <v>260</v>
      </c>
      <c r="CBH37" s="178" t="s">
        <v>262</v>
      </c>
      <c r="CBI37" s="179">
        <v>6</v>
      </c>
      <c r="CBJ37" s="179">
        <v>3</v>
      </c>
      <c r="CBK37" s="180">
        <f t="shared" si="159"/>
        <v>18</v>
      </c>
      <c r="CBL37" s="180" t="str">
        <f t="shared" si="160"/>
        <v>Alto</v>
      </c>
      <c r="CBM37" s="179">
        <v>25</v>
      </c>
      <c r="CBN37" s="180">
        <f t="shared" si="161"/>
        <v>450</v>
      </c>
      <c r="CBO37" s="180" t="str">
        <f t="shared" si="162"/>
        <v>II</v>
      </c>
      <c r="CBP37" s="269" t="str">
        <f>IF(CBO37="","",IF(OR(CBO37="IV",CBO37="III"),"Aceptable",IF(CBO37="II","No Aceptable o Aceptable con controles",IF(CBO37="I","No Aceptable","Error"))))</f>
        <v>No Aceptable o Aceptable con controles</v>
      </c>
      <c r="CBQ37" s="133" t="s">
        <v>264</v>
      </c>
      <c r="CBR37" s="178" t="s">
        <v>274</v>
      </c>
      <c r="CBS37" s="178" t="s">
        <v>284</v>
      </c>
      <c r="CBT37" s="178" t="s">
        <v>285</v>
      </c>
      <c r="CBU37" s="178" t="s">
        <v>261</v>
      </c>
      <c r="CBV37" s="178" t="s">
        <v>210</v>
      </c>
      <c r="CBW37" s="178" t="s">
        <v>260</v>
      </c>
      <c r="CBX37" s="178" t="s">
        <v>262</v>
      </c>
      <c r="CBY37" s="179">
        <v>6</v>
      </c>
      <c r="CBZ37" s="179">
        <v>3</v>
      </c>
      <c r="CCA37" s="180">
        <f t="shared" si="159"/>
        <v>18</v>
      </c>
      <c r="CCB37" s="180" t="str">
        <f t="shared" si="160"/>
        <v>Alto</v>
      </c>
      <c r="CCC37" s="179">
        <v>25</v>
      </c>
      <c r="CCD37" s="180">
        <f t="shared" si="161"/>
        <v>450</v>
      </c>
      <c r="CCE37" s="180" t="str">
        <f t="shared" si="162"/>
        <v>II</v>
      </c>
      <c r="CCF37" s="269" t="str">
        <f>IF(CCE37="","",IF(OR(CCE37="IV",CCE37="III"),"Aceptable",IF(CCE37="II","No Aceptable o Aceptable con controles",IF(CCE37="I","No Aceptable","Error"))))</f>
        <v>No Aceptable o Aceptable con controles</v>
      </c>
      <c r="CCG37" s="133" t="s">
        <v>264</v>
      </c>
      <c r="CCH37" s="178" t="s">
        <v>274</v>
      </c>
      <c r="CCI37" s="178" t="s">
        <v>284</v>
      </c>
      <c r="CCJ37" s="178" t="s">
        <v>285</v>
      </c>
      <c r="CCK37" s="178" t="s">
        <v>261</v>
      </c>
      <c r="CCL37" s="178" t="s">
        <v>210</v>
      </c>
      <c r="CCM37" s="178" t="s">
        <v>260</v>
      </c>
      <c r="CCN37" s="178" t="s">
        <v>262</v>
      </c>
      <c r="CCO37" s="179">
        <v>6</v>
      </c>
      <c r="CCP37" s="179">
        <v>3</v>
      </c>
      <c r="CCQ37" s="180">
        <f t="shared" ref="CCQ37:CEM37" si="163">IF(OR(CCO37="",CCP37=""),"",IF((CCO37*CCP37=0),"N/A",CCO37*CCP37))</f>
        <v>18</v>
      </c>
      <c r="CCR37" s="180" t="str">
        <f t="shared" ref="CCR37:CEN37" si="164">IF(CCQ37="","",IF(ISTEXT(CCQ37),"N/A",IF(OR(CCQ37=2,CCQ37=4),"Bajo",IF(OR(CCQ37=6,CCQ37=8),"Medio",IF(OR(CCQ37=10,CCQ37=12,CCQ37=18,CCQ37=20),"Alto",IF(OR(CCQ37=24,CCQ37=30,CCQ37=40),"Muy Alto","Error"))))))</f>
        <v>Alto</v>
      </c>
      <c r="CCS37" s="179">
        <v>25</v>
      </c>
      <c r="CCT37" s="180">
        <f t="shared" ref="CCT37:CEP37" si="165">IF(OR(CCS37="",CCQ37=""),"",IF(ISTEXT(CCQ37),"N/A",CCQ37*CCS37))</f>
        <v>450</v>
      </c>
      <c r="CCU37" s="180" t="str">
        <f t="shared" ref="CCU37:CEQ37" si="166">IF(CCT37="","",IF(ISTEXT(CCT37),"IV",IF(CCT37=20,"IV",IF(AND(CCT37&gt;=40,CCT37&lt;=120),"III",IF(AND(CCT37&gt;=150,CCT37&lt;=500),"II",IF(AND(CCT37&gt;=600,CCT37&lt;=4000),"I","Error"))))))</f>
        <v>II</v>
      </c>
      <c r="CCV37" s="269" t="str">
        <f>IF(CCU37="","",IF(OR(CCU37="IV",CCU37="III"),"Aceptable",IF(CCU37="II","No Aceptable o Aceptable con controles",IF(CCU37="I","No Aceptable","Error"))))</f>
        <v>No Aceptable o Aceptable con controles</v>
      </c>
      <c r="CCW37" s="133" t="s">
        <v>264</v>
      </c>
      <c r="CCX37" s="178" t="s">
        <v>274</v>
      </c>
      <c r="CCY37" s="178" t="s">
        <v>284</v>
      </c>
      <c r="CCZ37" s="178" t="s">
        <v>285</v>
      </c>
      <c r="CDA37" s="178" t="s">
        <v>261</v>
      </c>
      <c r="CDB37" s="178" t="s">
        <v>210</v>
      </c>
      <c r="CDC37" s="178" t="s">
        <v>260</v>
      </c>
      <c r="CDD37" s="178" t="s">
        <v>262</v>
      </c>
      <c r="CDE37" s="179">
        <v>6</v>
      </c>
      <c r="CDF37" s="179">
        <v>3</v>
      </c>
      <c r="CDG37" s="180">
        <f t="shared" si="163"/>
        <v>18</v>
      </c>
      <c r="CDH37" s="180" t="str">
        <f t="shared" si="164"/>
        <v>Alto</v>
      </c>
      <c r="CDI37" s="179">
        <v>25</v>
      </c>
      <c r="CDJ37" s="180">
        <f t="shared" si="165"/>
        <v>450</v>
      </c>
      <c r="CDK37" s="180" t="str">
        <f t="shared" si="166"/>
        <v>II</v>
      </c>
      <c r="CDL37" s="269" t="str">
        <f>IF(CDK37="","",IF(OR(CDK37="IV",CDK37="III"),"Aceptable",IF(CDK37="II","No Aceptable o Aceptable con controles",IF(CDK37="I","No Aceptable","Error"))))</f>
        <v>No Aceptable o Aceptable con controles</v>
      </c>
      <c r="CDM37" s="133" t="s">
        <v>264</v>
      </c>
      <c r="CDN37" s="178" t="s">
        <v>274</v>
      </c>
      <c r="CDO37" s="178" t="s">
        <v>284</v>
      </c>
      <c r="CDP37" s="178" t="s">
        <v>285</v>
      </c>
      <c r="CDQ37" s="178" t="s">
        <v>261</v>
      </c>
      <c r="CDR37" s="178" t="s">
        <v>210</v>
      </c>
      <c r="CDS37" s="178" t="s">
        <v>260</v>
      </c>
      <c r="CDT37" s="178" t="s">
        <v>262</v>
      </c>
      <c r="CDU37" s="179">
        <v>6</v>
      </c>
      <c r="CDV37" s="179">
        <v>3</v>
      </c>
      <c r="CDW37" s="180">
        <f t="shared" si="163"/>
        <v>18</v>
      </c>
      <c r="CDX37" s="180" t="str">
        <f t="shared" si="164"/>
        <v>Alto</v>
      </c>
      <c r="CDY37" s="179">
        <v>25</v>
      </c>
      <c r="CDZ37" s="180">
        <f t="shared" si="165"/>
        <v>450</v>
      </c>
      <c r="CEA37" s="180" t="str">
        <f t="shared" si="166"/>
        <v>II</v>
      </c>
      <c r="CEB37" s="269" t="str">
        <f>IF(CEA37="","",IF(OR(CEA37="IV",CEA37="III"),"Aceptable",IF(CEA37="II","No Aceptable o Aceptable con controles",IF(CEA37="I","No Aceptable","Error"))))</f>
        <v>No Aceptable o Aceptable con controles</v>
      </c>
      <c r="CEC37" s="133" t="s">
        <v>264</v>
      </c>
      <c r="CED37" s="178" t="s">
        <v>274</v>
      </c>
      <c r="CEE37" s="178" t="s">
        <v>284</v>
      </c>
      <c r="CEF37" s="178" t="s">
        <v>285</v>
      </c>
      <c r="CEG37" s="178" t="s">
        <v>261</v>
      </c>
      <c r="CEH37" s="178" t="s">
        <v>210</v>
      </c>
      <c r="CEI37" s="178" t="s">
        <v>260</v>
      </c>
      <c r="CEJ37" s="178" t="s">
        <v>262</v>
      </c>
      <c r="CEK37" s="179">
        <v>6</v>
      </c>
      <c r="CEL37" s="179">
        <v>3</v>
      </c>
      <c r="CEM37" s="180">
        <f t="shared" si="163"/>
        <v>18</v>
      </c>
      <c r="CEN37" s="180" t="str">
        <f t="shared" si="164"/>
        <v>Alto</v>
      </c>
      <c r="CEO37" s="179">
        <v>25</v>
      </c>
      <c r="CEP37" s="180">
        <f t="shared" si="165"/>
        <v>450</v>
      </c>
      <c r="CEQ37" s="180" t="str">
        <f t="shared" si="166"/>
        <v>II</v>
      </c>
      <c r="CER37" s="269" t="str">
        <f>IF(CEQ37="","",IF(OR(CEQ37="IV",CEQ37="III"),"Aceptable",IF(CEQ37="II","No Aceptable o Aceptable con controles",IF(CEQ37="I","No Aceptable","Error"))))</f>
        <v>No Aceptable o Aceptable con controles</v>
      </c>
      <c r="CES37" s="133" t="s">
        <v>264</v>
      </c>
      <c r="CET37" s="178" t="s">
        <v>274</v>
      </c>
      <c r="CEU37" s="178" t="s">
        <v>284</v>
      </c>
      <c r="CEV37" s="178" t="s">
        <v>285</v>
      </c>
      <c r="CEW37" s="178" t="s">
        <v>261</v>
      </c>
      <c r="CEX37" s="178" t="s">
        <v>210</v>
      </c>
      <c r="CEY37" s="178" t="s">
        <v>260</v>
      </c>
      <c r="CEZ37" s="178" t="s">
        <v>262</v>
      </c>
      <c r="CFA37" s="179">
        <v>6</v>
      </c>
      <c r="CFB37" s="179">
        <v>3</v>
      </c>
      <c r="CFC37" s="180">
        <f t="shared" ref="CFC37:CGY37" si="167">IF(OR(CFA37="",CFB37=""),"",IF((CFA37*CFB37=0),"N/A",CFA37*CFB37))</f>
        <v>18</v>
      </c>
      <c r="CFD37" s="180" t="str">
        <f t="shared" ref="CFD37:CGZ37" si="168">IF(CFC37="","",IF(ISTEXT(CFC37),"N/A",IF(OR(CFC37=2,CFC37=4),"Bajo",IF(OR(CFC37=6,CFC37=8),"Medio",IF(OR(CFC37=10,CFC37=12,CFC37=18,CFC37=20),"Alto",IF(OR(CFC37=24,CFC37=30,CFC37=40),"Muy Alto","Error"))))))</f>
        <v>Alto</v>
      </c>
      <c r="CFE37" s="179">
        <v>25</v>
      </c>
      <c r="CFF37" s="180">
        <f t="shared" ref="CFF37:CHB37" si="169">IF(OR(CFE37="",CFC37=""),"",IF(ISTEXT(CFC37),"N/A",CFC37*CFE37))</f>
        <v>450</v>
      </c>
      <c r="CFG37" s="180" t="str">
        <f t="shared" ref="CFG37:CHC37" si="170">IF(CFF37="","",IF(ISTEXT(CFF37),"IV",IF(CFF37=20,"IV",IF(AND(CFF37&gt;=40,CFF37&lt;=120),"III",IF(AND(CFF37&gt;=150,CFF37&lt;=500),"II",IF(AND(CFF37&gt;=600,CFF37&lt;=4000),"I","Error"))))))</f>
        <v>II</v>
      </c>
      <c r="CFH37" s="269" t="str">
        <f>IF(CFG37="","",IF(OR(CFG37="IV",CFG37="III"),"Aceptable",IF(CFG37="II","No Aceptable o Aceptable con controles",IF(CFG37="I","No Aceptable","Error"))))</f>
        <v>No Aceptable o Aceptable con controles</v>
      </c>
      <c r="CFI37" s="133" t="s">
        <v>264</v>
      </c>
      <c r="CFJ37" s="178" t="s">
        <v>274</v>
      </c>
      <c r="CFK37" s="178" t="s">
        <v>284</v>
      </c>
      <c r="CFL37" s="178" t="s">
        <v>285</v>
      </c>
      <c r="CFM37" s="178" t="s">
        <v>261</v>
      </c>
      <c r="CFN37" s="178" t="s">
        <v>210</v>
      </c>
      <c r="CFO37" s="178" t="s">
        <v>260</v>
      </c>
      <c r="CFP37" s="178" t="s">
        <v>262</v>
      </c>
      <c r="CFQ37" s="179">
        <v>6</v>
      </c>
      <c r="CFR37" s="179">
        <v>3</v>
      </c>
      <c r="CFS37" s="180">
        <f t="shared" si="167"/>
        <v>18</v>
      </c>
      <c r="CFT37" s="180" t="str">
        <f t="shared" si="168"/>
        <v>Alto</v>
      </c>
      <c r="CFU37" s="179">
        <v>25</v>
      </c>
      <c r="CFV37" s="180">
        <f t="shared" si="169"/>
        <v>450</v>
      </c>
      <c r="CFW37" s="180" t="str">
        <f t="shared" si="170"/>
        <v>II</v>
      </c>
      <c r="CFX37" s="269" t="str">
        <f>IF(CFW37="","",IF(OR(CFW37="IV",CFW37="III"),"Aceptable",IF(CFW37="II","No Aceptable o Aceptable con controles",IF(CFW37="I","No Aceptable","Error"))))</f>
        <v>No Aceptable o Aceptable con controles</v>
      </c>
      <c r="CFY37" s="133" t="s">
        <v>264</v>
      </c>
      <c r="CFZ37" s="178" t="s">
        <v>274</v>
      </c>
      <c r="CGA37" s="178" t="s">
        <v>284</v>
      </c>
      <c r="CGB37" s="178" t="s">
        <v>285</v>
      </c>
      <c r="CGC37" s="178" t="s">
        <v>261</v>
      </c>
      <c r="CGD37" s="178" t="s">
        <v>210</v>
      </c>
      <c r="CGE37" s="178" t="s">
        <v>260</v>
      </c>
      <c r="CGF37" s="178" t="s">
        <v>262</v>
      </c>
      <c r="CGG37" s="179">
        <v>6</v>
      </c>
      <c r="CGH37" s="179">
        <v>3</v>
      </c>
      <c r="CGI37" s="180">
        <f t="shared" si="167"/>
        <v>18</v>
      </c>
      <c r="CGJ37" s="180" t="str">
        <f t="shared" si="168"/>
        <v>Alto</v>
      </c>
      <c r="CGK37" s="179">
        <v>25</v>
      </c>
      <c r="CGL37" s="180">
        <f t="shared" si="169"/>
        <v>450</v>
      </c>
      <c r="CGM37" s="180" t="str">
        <f t="shared" si="170"/>
        <v>II</v>
      </c>
      <c r="CGN37" s="269" t="str">
        <f>IF(CGM37="","",IF(OR(CGM37="IV",CGM37="III"),"Aceptable",IF(CGM37="II","No Aceptable o Aceptable con controles",IF(CGM37="I","No Aceptable","Error"))))</f>
        <v>No Aceptable o Aceptable con controles</v>
      </c>
      <c r="CGO37" s="133" t="s">
        <v>264</v>
      </c>
      <c r="CGP37" s="178" t="s">
        <v>274</v>
      </c>
      <c r="CGQ37" s="178" t="s">
        <v>284</v>
      </c>
      <c r="CGR37" s="178" t="s">
        <v>285</v>
      </c>
      <c r="CGS37" s="178" t="s">
        <v>261</v>
      </c>
      <c r="CGT37" s="178" t="s">
        <v>210</v>
      </c>
      <c r="CGU37" s="178" t="s">
        <v>260</v>
      </c>
      <c r="CGV37" s="178" t="s">
        <v>262</v>
      </c>
      <c r="CGW37" s="179">
        <v>6</v>
      </c>
      <c r="CGX37" s="179">
        <v>3</v>
      </c>
      <c r="CGY37" s="180">
        <f t="shared" si="167"/>
        <v>18</v>
      </c>
      <c r="CGZ37" s="180" t="str">
        <f t="shared" si="168"/>
        <v>Alto</v>
      </c>
      <c r="CHA37" s="179">
        <v>25</v>
      </c>
      <c r="CHB37" s="180">
        <f t="shared" si="169"/>
        <v>450</v>
      </c>
      <c r="CHC37" s="180" t="str">
        <f t="shared" si="170"/>
        <v>II</v>
      </c>
      <c r="CHD37" s="269" t="str">
        <f>IF(CHC37="","",IF(OR(CHC37="IV",CHC37="III"),"Aceptable",IF(CHC37="II","No Aceptable o Aceptable con controles",IF(CHC37="I","No Aceptable","Error"))))</f>
        <v>No Aceptable o Aceptable con controles</v>
      </c>
      <c r="CHE37" s="133" t="s">
        <v>264</v>
      </c>
      <c r="CHF37" s="178" t="s">
        <v>274</v>
      </c>
      <c r="CHG37" s="178" t="s">
        <v>284</v>
      </c>
      <c r="CHH37" s="178" t="s">
        <v>285</v>
      </c>
      <c r="CHI37" s="178" t="s">
        <v>261</v>
      </c>
      <c r="CHJ37" s="178" t="s">
        <v>210</v>
      </c>
      <c r="CHK37" s="178" t="s">
        <v>260</v>
      </c>
      <c r="CHL37" s="178" t="s">
        <v>262</v>
      </c>
      <c r="CHM37" s="179">
        <v>6</v>
      </c>
      <c r="CHN37" s="179">
        <v>3</v>
      </c>
      <c r="CHO37" s="180">
        <f t="shared" ref="CHO37:CJK37" si="171">IF(OR(CHM37="",CHN37=""),"",IF((CHM37*CHN37=0),"N/A",CHM37*CHN37))</f>
        <v>18</v>
      </c>
      <c r="CHP37" s="180" t="str">
        <f t="shared" ref="CHP37:CJL37" si="172">IF(CHO37="","",IF(ISTEXT(CHO37),"N/A",IF(OR(CHO37=2,CHO37=4),"Bajo",IF(OR(CHO37=6,CHO37=8),"Medio",IF(OR(CHO37=10,CHO37=12,CHO37=18,CHO37=20),"Alto",IF(OR(CHO37=24,CHO37=30,CHO37=40),"Muy Alto","Error"))))))</f>
        <v>Alto</v>
      </c>
      <c r="CHQ37" s="179">
        <v>25</v>
      </c>
      <c r="CHR37" s="180">
        <f t="shared" ref="CHR37:CJN37" si="173">IF(OR(CHQ37="",CHO37=""),"",IF(ISTEXT(CHO37),"N/A",CHO37*CHQ37))</f>
        <v>450</v>
      </c>
      <c r="CHS37" s="180" t="str">
        <f t="shared" ref="CHS37:CJO37" si="174">IF(CHR37="","",IF(ISTEXT(CHR37),"IV",IF(CHR37=20,"IV",IF(AND(CHR37&gt;=40,CHR37&lt;=120),"III",IF(AND(CHR37&gt;=150,CHR37&lt;=500),"II",IF(AND(CHR37&gt;=600,CHR37&lt;=4000),"I","Error"))))))</f>
        <v>II</v>
      </c>
      <c r="CHT37" s="269" t="str">
        <f>IF(CHS37="","",IF(OR(CHS37="IV",CHS37="III"),"Aceptable",IF(CHS37="II","No Aceptable o Aceptable con controles",IF(CHS37="I","No Aceptable","Error"))))</f>
        <v>No Aceptable o Aceptable con controles</v>
      </c>
      <c r="CHU37" s="133" t="s">
        <v>264</v>
      </c>
      <c r="CHV37" s="178" t="s">
        <v>274</v>
      </c>
      <c r="CHW37" s="178" t="s">
        <v>284</v>
      </c>
      <c r="CHX37" s="178" t="s">
        <v>285</v>
      </c>
      <c r="CHY37" s="178" t="s">
        <v>261</v>
      </c>
      <c r="CHZ37" s="178" t="s">
        <v>210</v>
      </c>
      <c r="CIA37" s="178" t="s">
        <v>260</v>
      </c>
      <c r="CIB37" s="178" t="s">
        <v>262</v>
      </c>
      <c r="CIC37" s="179">
        <v>6</v>
      </c>
      <c r="CID37" s="179">
        <v>3</v>
      </c>
      <c r="CIE37" s="180">
        <f t="shared" si="171"/>
        <v>18</v>
      </c>
      <c r="CIF37" s="180" t="str">
        <f t="shared" si="172"/>
        <v>Alto</v>
      </c>
      <c r="CIG37" s="179">
        <v>25</v>
      </c>
      <c r="CIH37" s="180">
        <f t="shared" si="173"/>
        <v>450</v>
      </c>
      <c r="CII37" s="180" t="str">
        <f t="shared" si="174"/>
        <v>II</v>
      </c>
      <c r="CIJ37" s="269" t="str">
        <f>IF(CII37="","",IF(OR(CII37="IV",CII37="III"),"Aceptable",IF(CII37="II","No Aceptable o Aceptable con controles",IF(CII37="I","No Aceptable","Error"))))</f>
        <v>No Aceptable o Aceptable con controles</v>
      </c>
      <c r="CIK37" s="133" t="s">
        <v>264</v>
      </c>
      <c r="CIL37" s="178" t="s">
        <v>274</v>
      </c>
      <c r="CIM37" s="178" t="s">
        <v>284</v>
      </c>
      <c r="CIN37" s="178" t="s">
        <v>285</v>
      </c>
      <c r="CIO37" s="178" t="s">
        <v>261</v>
      </c>
      <c r="CIP37" s="178" t="s">
        <v>210</v>
      </c>
      <c r="CIQ37" s="178" t="s">
        <v>260</v>
      </c>
      <c r="CIR37" s="178" t="s">
        <v>262</v>
      </c>
      <c r="CIS37" s="179">
        <v>6</v>
      </c>
      <c r="CIT37" s="179">
        <v>3</v>
      </c>
      <c r="CIU37" s="180">
        <f t="shared" si="171"/>
        <v>18</v>
      </c>
      <c r="CIV37" s="180" t="str">
        <f t="shared" si="172"/>
        <v>Alto</v>
      </c>
      <c r="CIW37" s="179">
        <v>25</v>
      </c>
      <c r="CIX37" s="180">
        <f t="shared" si="173"/>
        <v>450</v>
      </c>
      <c r="CIY37" s="180" t="str">
        <f t="shared" si="174"/>
        <v>II</v>
      </c>
      <c r="CIZ37" s="269" t="str">
        <f>IF(CIY37="","",IF(OR(CIY37="IV",CIY37="III"),"Aceptable",IF(CIY37="II","No Aceptable o Aceptable con controles",IF(CIY37="I","No Aceptable","Error"))))</f>
        <v>No Aceptable o Aceptable con controles</v>
      </c>
      <c r="CJA37" s="133" t="s">
        <v>264</v>
      </c>
      <c r="CJB37" s="178" t="s">
        <v>274</v>
      </c>
      <c r="CJC37" s="178" t="s">
        <v>284</v>
      </c>
      <c r="CJD37" s="178" t="s">
        <v>285</v>
      </c>
      <c r="CJE37" s="178" t="s">
        <v>261</v>
      </c>
      <c r="CJF37" s="178" t="s">
        <v>210</v>
      </c>
      <c r="CJG37" s="178" t="s">
        <v>260</v>
      </c>
      <c r="CJH37" s="178" t="s">
        <v>262</v>
      </c>
      <c r="CJI37" s="179">
        <v>6</v>
      </c>
      <c r="CJJ37" s="179">
        <v>3</v>
      </c>
      <c r="CJK37" s="180">
        <f t="shared" si="171"/>
        <v>18</v>
      </c>
      <c r="CJL37" s="180" t="str">
        <f t="shared" si="172"/>
        <v>Alto</v>
      </c>
      <c r="CJM37" s="179">
        <v>25</v>
      </c>
      <c r="CJN37" s="180">
        <f t="shared" si="173"/>
        <v>450</v>
      </c>
      <c r="CJO37" s="180" t="str">
        <f t="shared" si="174"/>
        <v>II</v>
      </c>
      <c r="CJP37" s="269" t="str">
        <f>IF(CJO37="","",IF(OR(CJO37="IV",CJO37="III"),"Aceptable",IF(CJO37="II","No Aceptable o Aceptable con controles",IF(CJO37="I","No Aceptable","Error"))))</f>
        <v>No Aceptable o Aceptable con controles</v>
      </c>
      <c r="CJQ37" s="133" t="s">
        <v>264</v>
      </c>
      <c r="CJR37" s="178" t="s">
        <v>274</v>
      </c>
      <c r="CJS37" s="178" t="s">
        <v>284</v>
      </c>
      <c r="CJT37" s="178" t="s">
        <v>285</v>
      </c>
      <c r="CJU37" s="178" t="s">
        <v>261</v>
      </c>
      <c r="CJV37" s="178" t="s">
        <v>210</v>
      </c>
      <c r="CJW37" s="178" t="s">
        <v>260</v>
      </c>
      <c r="CJX37" s="178" t="s">
        <v>262</v>
      </c>
      <c r="CJY37" s="179">
        <v>6</v>
      </c>
      <c r="CJZ37" s="179">
        <v>3</v>
      </c>
      <c r="CKA37" s="180">
        <f t="shared" ref="CKA37:CLW37" si="175">IF(OR(CJY37="",CJZ37=""),"",IF((CJY37*CJZ37=0),"N/A",CJY37*CJZ37))</f>
        <v>18</v>
      </c>
      <c r="CKB37" s="180" t="str">
        <f t="shared" ref="CKB37:CLX37" si="176">IF(CKA37="","",IF(ISTEXT(CKA37),"N/A",IF(OR(CKA37=2,CKA37=4),"Bajo",IF(OR(CKA37=6,CKA37=8),"Medio",IF(OR(CKA37=10,CKA37=12,CKA37=18,CKA37=20),"Alto",IF(OR(CKA37=24,CKA37=30,CKA37=40),"Muy Alto","Error"))))))</f>
        <v>Alto</v>
      </c>
      <c r="CKC37" s="179">
        <v>25</v>
      </c>
      <c r="CKD37" s="180">
        <f t="shared" ref="CKD37:CLZ37" si="177">IF(OR(CKC37="",CKA37=""),"",IF(ISTEXT(CKA37),"N/A",CKA37*CKC37))</f>
        <v>450</v>
      </c>
      <c r="CKE37" s="180" t="str">
        <f t="shared" ref="CKE37:CMA37" si="178">IF(CKD37="","",IF(ISTEXT(CKD37),"IV",IF(CKD37=20,"IV",IF(AND(CKD37&gt;=40,CKD37&lt;=120),"III",IF(AND(CKD37&gt;=150,CKD37&lt;=500),"II",IF(AND(CKD37&gt;=600,CKD37&lt;=4000),"I","Error"))))))</f>
        <v>II</v>
      </c>
      <c r="CKF37" s="269" t="str">
        <f>IF(CKE37="","",IF(OR(CKE37="IV",CKE37="III"),"Aceptable",IF(CKE37="II","No Aceptable o Aceptable con controles",IF(CKE37="I","No Aceptable","Error"))))</f>
        <v>No Aceptable o Aceptable con controles</v>
      </c>
      <c r="CKG37" s="133" t="s">
        <v>264</v>
      </c>
      <c r="CKH37" s="178" t="s">
        <v>274</v>
      </c>
      <c r="CKI37" s="178" t="s">
        <v>284</v>
      </c>
      <c r="CKJ37" s="178" t="s">
        <v>285</v>
      </c>
      <c r="CKK37" s="178" t="s">
        <v>261</v>
      </c>
      <c r="CKL37" s="178" t="s">
        <v>210</v>
      </c>
      <c r="CKM37" s="178" t="s">
        <v>260</v>
      </c>
      <c r="CKN37" s="178" t="s">
        <v>262</v>
      </c>
      <c r="CKO37" s="179">
        <v>6</v>
      </c>
      <c r="CKP37" s="179">
        <v>3</v>
      </c>
      <c r="CKQ37" s="180">
        <f t="shared" si="175"/>
        <v>18</v>
      </c>
      <c r="CKR37" s="180" t="str">
        <f t="shared" si="176"/>
        <v>Alto</v>
      </c>
      <c r="CKS37" s="179">
        <v>25</v>
      </c>
      <c r="CKT37" s="180">
        <f t="shared" si="177"/>
        <v>450</v>
      </c>
      <c r="CKU37" s="180" t="str">
        <f t="shared" si="178"/>
        <v>II</v>
      </c>
      <c r="CKV37" s="269" t="str">
        <f>IF(CKU37="","",IF(OR(CKU37="IV",CKU37="III"),"Aceptable",IF(CKU37="II","No Aceptable o Aceptable con controles",IF(CKU37="I","No Aceptable","Error"))))</f>
        <v>No Aceptable o Aceptable con controles</v>
      </c>
      <c r="CKW37" s="133" t="s">
        <v>264</v>
      </c>
      <c r="CKX37" s="178" t="s">
        <v>274</v>
      </c>
      <c r="CKY37" s="178" t="s">
        <v>284</v>
      </c>
      <c r="CKZ37" s="178" t="s">
        <v>285</v>
      </c>
      <c r="CLA37" s="178" t="s">
        <v>261</v>
      </c>
      <c r="CLB37" s="178" t="s">
        <v>210</v>
      </c>
      <c r="CLC37" s="178" t="s">
        <v>260</v>
      </c>
      <c r="CLD37" s="178" t="s">
        <v>262</v>
      </c>
      <c r="CLE37" s="179">
        <v>6</v>
      </c>
      <c r="CLF37" s="179">
        <v>3</v>
      </c>
      <c r="CLG37" s="180">
        <f t="shared" si="175"/>
        <v>18</v>
      </c>
      <c r="CLH37" s="180" t="str">
        <f t="shared" si="176"/>
        <v>Alto</v>
      </c>
      <c r="CLI37" s="179">
        <v>25</v>
      </c>
      <c r="CLJ37" s="180">
        <f t="shared" si="177"/>
        <v>450</v>
      </c>
      <c r="CLK37" s="180" t="str">
        <f t="shared" si="178"/>
        <v>II</v>
      </c>
      <c r="CLL37" s="269" t="str">
        <f>IF(CLK37="","",IF(OR(CLK37="IV",CLK37="III"),"Aceptable",IF(CLK37="II","No Aceptable o Aceptable con controles",IF(CLK37="I","No Aceptable","Error"))))</f>
        <v>No Aceptable o Aceptable con controles</v>
      </c>
      <c r="CLM37" s="133" t="s">
        <v>264</v>
      </c>
      <c r="CLN37" s="178" t="s">
        <v>274</v>
      </c>
      <c r="CLO37" s="178" t="s">
        <v>284</v>
      </c>
      <c r="CLP37" s="178" t="s">
        <v>285</v>
      </c>
      <c r="CLQ37" s="178" t="s">
        <v>261</v>
      </c>
      <c r="CLR37" s="178" t="s">
        <v>210</v>
      </c>
      <c r="CLS37" s="178" t="s">
        <v>260</v>
      </c>
      <c r="CLT37" s="178" t="s">
        <v>262</v>
      </c>
      <c r="CLU37" s="179">
        <v>6</v>
      </c>
      <c r="CLV37" s="179">
        <v>3</v>
      </c>
      <c r="CLW37" s="180">
        <f t="shared" si="175"/>
        <v>18</v>
      </c>
      <c r="CLX37" s="180" t="str">
        <f t="shared" si="176"/>
        <v>Alto</v>
      </c>
      <c r="CLY37" s="179">
        <v>25</v>
      </c>
      <c r="CLZ37" s="180">
        <f t="shared" si="177"/>
        <v>450</v>
      </c>
      <c r="CMA37" s="180" t="str">
        <f t="shared" si="178"/>
        <v>II</v>
      </c>
      <c r="CMB37" s="269" t="str">
        <f>IF(CMA37="","",IF(OR(CMA37="IV",CMA37="III"),"Aceptable",IF(CMA37="II","No Aceptable o Aceptable con controles",IF(CMA37="I","No Aceptable","Error"))))</f>
        <v>No Aceptable o Aceptable con controles</v>
      </c>
      <c r="CMC37" s="133" t="s">
        <v>264</v>
      </c>
      <c r="CMD37" s="178" t="s">
        <v>274</v>
      </c>
      <c r="CME37" s="178" t="s">
        <v>284</v>
      </c>
      <c r="CMF37" s="178" t="s">
        <v>285</v>
      </c>
      <c r="CMG37" s="178" t="s">
        <v>261</v>
      </c>
      <c r="CMH37" s="178" t="s">
        <v>210</v>
      </c>
      <c r="CMI37" s="178" t="s">
        <v>260</v>
      </c>
      <c r="CMJ37" s="178" t="s">
        <v>262</v>
      </c>
      <c r="CMK37" s="179">
        <v>6</v>
      </c>
      <c r="CML37" s="179">
        <v>3</v>
      </c>
      <c r="CMM37" s="180">
        <f t="shared" ref="CMM37:COI37" si="179">IF(OR(CMK37="",CML37=""),"",IF((CMK37*CML37=0),"N/A",CMK37*CML37))</f>
        <v>18</v>
      </c>
      <c r="CMN37" s="180" t="str">
        <f t="shared" ref="CMN37:COJ37" si="180">IF(CMM37="","",IF(ISTEXT(CMM37),"N/A",IF(OR(CMM37=2,CMM37=4),"Bajo",IF(OR(CMM37=6,CMM37=8),"Medio",IF(OR(CMM37=10,CMM37=12,CMM37=18,CMM37=20),"Alto",IF(OR(CMM37=24,CMM37=30,CMM37=40),"Muy Alto","Error"))))))</f>
        <v>Alto</v>
      </c>
      <c r="CMO37" s="179">
        <v>25</v>
      </c>
      <c r="CMP37" s="180">
        <f t="shared" ref="CMP37:COL37" si="181">IF(OR(CMO37="",CMM37=""),"",IF(ISTEXT(CMM37),"N/A",CMM37*CMO37))</f>
        <v>450</v>
      </c>
      <c r="CMQ37" s="180" t="str">
        <f t="shared" ref="CMQ37:COM37" si="182">IF(CMP37="","",IF(ISTEXT(CMP37),"IV",IF(CMP37=20,"IV",IF(AND(CMP37&gt;=40,CMP37&lt;=120),"III",IF(AND(CMP37&gt;=150,CMP37&lt;=500),"II",IF(AND(CMP37&gt;=600,CMP37&lt;=4000),"I","Error"))))))</f>
        <v>II</v>
      </c>
      <c r="CMR37" s="269" t="str">
        <f>IF(CMQ37="","",IF(OR(CMQ37="IV",CMQ37="III"),"Aceptable",IF(CMQ37="II","No Aceptable o Aceptable con controles",IF(CMQ37="I","No Aceptable","Error"))))</f>
        <v>No Aceptable o Aceptable con controles</v>
      </c>
      <c r="CMS37" s="133" t="s">
        <v>264</v>
      </c>
      <c r="CMT37" s="178" t="s">
        <v>274</v>
      </c>
      <c r="CMU37" s="178" t="s">
        <v>284</v>
      </c>
      <c r="CMV37" s="178" t="s">
        <v>285</v>
      </c>
      <c r="CMW37" s="178" t="s">
        <v>261</v>
      </c>
      <c r="CMX37" s="178" t="s">
        <v>210</v>
      </c>
      <c r="CMY37" s="178" t="s">
        <v>260</v>
      </c>
      <c r="CMZ37" s="178" t="s">
        <v>262</v>
      </c>
      <c r="CNA37" s="179">
        <v>6</v>
      </c>
      <c r="CNB37" s="179">
        <v>3</v>
      </c>
      <c r="CNC37" s="180">
        <f t="shared" si="179"/>
        <v>18</v>
      </c>
      <c r="CND37" s="180" t="str">
        <f t="shared" si="180"/>
        <v>Alto</v>
      </c>
      <c r="CNE37" s="179">
        <v>25</v>
      </c>
      <c r="CNF37" s="180">
        <f t="shared" si="181"/>
        <v>450</v>
      </c>
      <c r="CNG37" s="180" t="str">
        <f t="shared" si="182"/>
        <v>II</v>
      </c>
      <c r="CNH37" s="269" t="str">
        <f>IF(CNG37="","",IF(OR(CNG37="IV",CNG37="III"),"Aceptable",IF(CNG37="II","No Aceptable o Aceptable con controles",IF(CNG37="I","No Aceptable","Error"))))</f>
        <v>No Aceptable o Aceptable con controles</v>
      </c>
      <c r="CNI37" s="133" t="s">
        <v>264</v>
      </c>
      <c r="CNJ37" s="178" t="s">
        <v>274</v>
      </c>
      <c r="CNK37" s="178" t="s">
        <v>284</v>
      </c>
      <c r="CNL37" s="178" t="s">
        <v>285</v>
      </c>
      <c r="CNM37" s="178" t="s">
        <v>261</v>
      </c>
      <c r="CNN37" s="178" t="s">
        <v>210</v>
      </c>
      <c r="CNO37" s="178" t="s">
        <v>260</v>
      </c>
      <c r="CNP37" s="178" t="s">
        <v>262</v>
      </c>
      <c r="CNQ37" s="179">
        <v>6</v>
      </c>
      <c r="CNR37" s="179">
        <v>3</v>
      </c>
      <c r="CNS37" s="180">
        <f t="shared" si="179"/>
        <v>18</v>
      </c>
      <c r="CNT37" s="180" t="str">
        <f t="shared" si="180"/>
        <v>Alto</v>
      </c>
      <c r="CNU37" s="179">
        <v>25</v>
      </c>
      <c r="CNV37" s="180">
        <f t="shared" si="181"/>
        <v>450</v>
      </c>
      <c r="CNW37" s="180" t="str">
        <f t="shared" si="182"/>
        <v>II</v>
      </c>
      <c r="CNX37" s="269" t="str">
        <f>IF(CNW37="","",IF(OR(CNW37="IV",CNW37="III"),"Aceptable",IF(CNW37="II","No Aceptable o Aceptable con controles",IF(CNW37="I","No Aceptable","Error"))))</f>
        <v>No Aceptable o Aceptable con controles</v>
      </c>
      <c r="CNY37" s="133" t="s">
        <v>264</v>
      </c>
      <c r="CNZ37" s="178" t="s">
        <v>274</v>
      </c>
      <c r="COA37" s="178" t="s">
        <v>284</v>
      </c>
      <c r="COB37" s="178" t="s">
        <v>285</v>
      </c>
      <c r="COC37" s="178" t="s">
        <v>261</v>
      </c>
      <c r="COD37" s="178" t="s">
        <v>210</v>
      </c>
      <c r="COE37" s="178" t="s">
        <v>260</v>
      </c>
      <c r="COF37" s="178" t="s">
        <v>262</v>
      </c>
      <c r="COG37" s="179">
        <v>6</v>
      </c>
      <c r="COH37" s="179">
        <v>3</v>
      </c>
      <c r="COI37" s="180">
        <f t="shared" si="179"/>
        <v>18</v>
      </c>
      <c r="COJ37" s="180" t="str">
        <f t="shared" si="180"/>
        <v>Alto</v>
      </c>
      <c r="COK37" s="179">
        <v>25</v>
      </c>
      <c r="COL37" s="180">
        <f t="shared" si="181"/>
        <v>450</v>
      </c>
      <c r="COM37" s="180" t="str">
        <f t="shared" si="182"/>
        <v>II</v>
      </c>
      <c r="CON37" s="269" t="str">
        <f>IF(COM37="","",IF(OR(COM37="IV",COM37="III"),"Aceptable",IF(COM37="II","No Aceptable o Aceptable con controles",IF(COM37="I","No Aceptable","Error"))))</f>
        <v>No Aceptable o Aceptable con controles</v>
      </c>
      <c r="COO37" s="133" t="s">
        <v>264</v>
      </c>
      <c r="COP37" s="178" t="s">
        <v>274</v>
      </c>
      <c r="COQ37" s="178" t="s">
        <v>284</v>
      </c>
      <c r="COR37" s="178" t="s">
        <v>285</v>
      </c>
      <c r="COS37" s="178" t="s">
        <v>261</v>
      </c>
      <c r="COT37" s="178" t="s">
        <v>210</v>
      </c>
      <c r="COU37" s="178" t="s">
        <v>260</v>
      </c>
      <c r="COV37" s="178" t="s">
        <v>262</v>
      </c>
      <c r="COW37" s="179">
        <v>6</v>
      </c>
      <c r="COX37" s="179">
        <v>3</v>
      </c>
      <c r="COY37" s="180">
        <f t="shared" ref="COY37:CQU37" si="183">IF(OR(COW37="",COX37=""),"",IF((COW37*COX37=0),"N/A",COW37*COX37))</f>
        <v>18</v>
      </c>
      <c r="COZ37" s="180" t="str">
        <f t="shared" ref="COZ37:CQV37" si="184">IF(COY37="","",IF(ISTEXT(COY37),"N/A",IF(OR(COY37=2,COY37=4),"Bajo",IF(OR(COY37=6,COY37=8),"Medio",IF(OR(COY37=10,COY37=12,COY37=18,COY37=20),"Alto",IF(OR(COY37=24,COY37=30,COY37=40),"Muy Alto","Error"))))))</f>
        <v>Alto</v>
      </c>
      <c r="CPA37" s="179">
        <v>25</v>
      </c>
      <c r="CPB37" s="180">
        <f t="shared" ref="CPB37:CQX37" si="185">IF(OR(CPA37="",COY37=""),"",IF(ISTEXT(COY37),"N/A",COY37*CPA37))</f>
        <v>450</v>
      </c>
      <c r="CPC37" s="180" t="str">
        <f t="shared" ref="CPC37:CQY37" si="186">IF(CPB37="","",IF(ISTEXT(CPB37),"IV",IF(CPB37=20,"IV",IF(AND(CPB37&gt;=40,CPB37&lt;=120),"III",IF(AND(CPB37&gt;=150,CPB37&lt;=500),"II",IF(AND(CPB37&gt;=600,CPB37&lt;=4000),"I","Error"))))))</f>
        <v>II</v>
      </c>
      <c r="CPD37" s="269" t="str">
        <f>IF(CPC37="","",IF(OR(CPC37="IV",CPC37="III"),"Aceptable",IF(CPC37="II","No Aceptable o Aceptable con controles",IF(CPC37="I","No Aceptable","Error"))))</f>
        <v>No Aceptable o Aceptable con controles</v>
      </c>
      <c r="CPE37" s="133" t="s">
        <v>264</v>
      </c>
      <c r="CPF37" s="178" t="s">
        <v>274</v>
      </c>
      <c r="CPG37" s="178" t="s">
        <v>284</v>
      </c>
      <c r="CPH37" s="178" t="s">
        <v>285</v>
      </c>
      <c r="CPI37" s="178" t="s">
        <v>261</v>
      </c>
      <c r="CPJ37" s="178" t="s">
        <v>210</v>
      </c>
      <c r="CPK37" s="178" t="s">
        <v>260</v>
      </c>
      <c r="CPL37" s="178" t="s">
        <v>262</v>
      </c>
      <c r="CPM37" s="179">
        <v>6</v>
      </c>
      <c r="CPN37" s="179">
        <v>3</v>
      </c>
      <c r="CPO37" s="180">
        <f t="shared" si="183"/>
        <v>18</v>
      </c>
      <c r="CPP37" s="180" t="str">
        <f t="shared" si="184"/>
        <v>Alto</v>
      </c>
      <c r="CPQ37" s="179">
        <v>25</v>
      </c>
      <c r="CPR37" s="180">
        <f t="shared" si="185"/>
        <v>450</v>
      </c>
      <c r="CPS37" s="180" t="str">
        <f t="shared" si="186"/>
        <v>II</v>
      </c>
      <c r="CPT37" s="269" t="str">
        <f>IF(CPS37="","",IF(OR(CPS37="IV",CPS37="III"),"Aceptable",IF(CPS37="II","No Aceptable o Aceptable con controles",IF(CPS37="I","No Aceptable","Error"))))</f>
        <v>No Aceptable o Aceptable con controles</v>
      </c>
      <c r="CPU37" s="133" t="s">
        <v>264</v>
      </c>
      <c r="CPV37" s="178" t="s">
        <v>274</v>
      </c>
      <c r="CPW37" s="178" t="s">
        <v>284</v>
      </c>
      <c r="CPX37" s="178" t="s">
        <v>285</v>
      </c>
      <c r="CPY37" s="178" t="s">
        <v>261</v>
      </c>
      <c r="CPZ37" s="178" t="s">
        <v>210</v>
      </c>
      <c r="CQA37" s="178" t="s">
        <v>260</v>
      </c>
      <c r="CQB37" s="178" t="s">
        <v>262</v>
      </c>
      <c r="CQC37" s="179">
        <v>6</v>
      </c>
      <c r="CQD37" s="179">
        <v>3</v>
      </c>
      <c r="CQE37" s="180">
        <f t="shared" si="183"/>
        <v>18</v>
      </c>
      <c r="CQF37" s="180" t="str">
        <f t="shared" si="184"/>
        <v>Alto</v>
      </c>
      <c r="CQG37" s="179">
        <v>25</v>
      </c>
      <c r="CQH37" s="180">
        <f t="shared" si="185"/>
        <v>450</v>
      </c>
      <c r="CQI37" s="180" t="str">
        <f t="shared" si="186"/>
        <v>II</v>
      </c>
      <c r="CQJ37" s="269" t="str">
        <f>IF(CQI37="","",IF(OR(CQI37="IV",CQI37="III"),"Aceptable",IF(CQI37="II","No Aceptable o Aceptable con controles",IF(CQI37="I","No Aceptable","Error"))))</f>
        <v>No Aceptable o Aceptable con controles</v>
      </c>
      <c r="CQK37" s="133" t="s">
        <v>264</v>
      </c>
      <c r="CQL37" s="178" t="s">
        <v>274</v>
      </c>
      <c r="CQM37" s="178" t="s">
        <v>284</v>
      </c>
      <c r="CQN37" s="178" t="s">
        <v>285</v>
      </c>
      <c r="CQO37" s="178" t="s">
        <v>261</v>
      </c>
      <c r="CQP37" s="178" t="s">
        <v>210</v>
      </c>
      <c r="CQQ37" s="178" t="s">
        <v>260</v>
      </c>
      <c r="CQR37" s="178" t="s">
        <v>262</v>
      </c>
      <c r="CQS37" s="179">
        <v>6</v>
      </c>
      <c r="CQT37" s="179">
        <v>3</v>
      </c>
      <c r="CQU37" s="180">
        <f t="shared" si="183"/>
        <v>18</v>
      </c>
      <c r="CQV37" s="180" t="str">
        <f t="shared" si="184"/>
        <v>Alto</v>
      </c>
      <c r="CQW37" s="179">
        <v>25</v>
      </c>
      <c r="CQX37" s="180">
        <f t="shared" si="185"/>
        <v>450</v>
      </c>
      <c r="CQY37" s="180" t="str">
        <f t="shared" si="186"/>
        <v>II</v>
      </c>
      <c r="CQZ37" s="269" t="str">
        <f>IF(CQY37="","",IF(OR(CQY37="IV",CQY37="III"),"Aceptable",IF(CQY37="II","No Aceptable o Aceptable con controles",IF(CQY37="I","No Aceptable","Error"))))</f>
        <v>No Aceptable o Aceptable con controles</v>
      </c>
      <c r="CRA37" s="133" t="s">
        <v>264</v>
      </c>
      <c r="CRB37" s="178" t="s">
        <v>274</v>
      </c>
      <c r="CRC37" s="178" t="s">
        <v>284</v>
      </c>
      <c r="CRD37" s="178" t="s">
        <v>285</v>
      </c>
      <c r="CRE37" s="178" t="s">
        <v>261</v>
      </c>
      <c r="CRF37" s="178" t="s">
        <v>210</v>
      </c>
      <c r="CRG37" s="178" t="s">
        <v>260</v>
      </c>
      <c r="CRH37" s="178" t="s">
        <v>262</v>
      </c>
      <c r="CRI37" s="179">
        <v>6</v>
      </c>
      <c r="CRJ37" s="179">
        <v>3</v>
      </c>
      <c r="CRK37" s="180">
        <f t="shared" ref="CRK37:CTG37" si="187">IF(OR(CRI37="",CRJ37=""),"",IF((CRI37*CRJ37=0),"N/A",CRI37*CRJ37))</f>
        <v>18</v>
      </c>
      <c r="CRL37" s="180" t="str">
        <f t="shared" ref="CRL37:CTH37" si="188">IF(CRK37="","",IF(ISTEXT(CRK37),"N/A",IF(OR(CRK37=2,CRK37=4),"Bajo",IF(OR(CRK37=6,CRK37=8),"Medio",IF(OR(CRK37=10,CRK37=12,CRK37=18,CRK37=20),"Alto",IF(OR(CRK37=24,CRK37=30,CRK37=40),"Muy Alto","Error"))))))</f>
        <v>Alto</v>
      </c>
      <c r="CRM37" s="179">
        <v>25</v>
      </c>
      <c r="CRN37" s="180">
        <f t="shared" ref="CRN37:CTJ37" si="189">IF(OR(CRM37="",CRK37=""),"",IF(ISTEXT(CRK37),"N/A",CRK37*CRM37))</f>
        <v>450</v>
      </c>
      <c r="CRO37" s="180" t="str">
        <f t="shared" ref="CRO37:CTK37" si="190">IF(CRN37="","",IF(ISTEXT(CRN37),"IV",IF(CRN37=20,"IV",IF(AND(CRN37&gt;=40,CRN37&lt;=120),"III",IF(AND(CRN37&gt;=150,CRN37&lt;=500),"II",IF(AND(CRN37&gt;=600,CRN37&lt;=4000),"I","Error"))))))</f>
        <v>II</v>
      </c>
      <c r="CRP37" s="269" t="str">
        <f>IF(CRO37="","",IF(OR(CRO37="IV",CRO37="III"),"Aceptable",IF(CRO37="II","No Aceptable o Aceptable con controles",IF(CRO37="I","No Aceptable","Error"))))</f>
        <v>No Aceptable o Aceptable con controles</v>
      </c>
      <c r="CRQ37" s="133" t="s">
        <v>264</v>
      </c>
      <c r="CRR37" s="178" t="s">
        <v>274</v>
      </c>
      <c r="CRS37" s="178" t="s">
        <v>284</v>
      </c>
      <c r="CRT37" s="178" t="s">
        <v>285</v>
      </c>
      <c r="CRU37" s="178" t="s">
        <v>261</v>
      </c>
      <c r="CRV37" s="178" t="s">
        <v>210</v>
      </c>
      <c r="CRW37" s="178" t="s">
        <v>260</v>
      </c>
      <c r="CRX37" s="178" t="s">
        <v>262</v>
      </c>
      <c r="CRY37" s="179">
        <v>6</v>
      </c>
      <c r="CRZ37" s="179">
        <v>3</v>
      </c>
      <c r="CSA37" s="180">
        <f t="shared" si="187"/>
        <v>18</v>
      </c>
      <c r="CSB37" s="180" t="str">
        <f t="shared" si="188"/>
        <v>Alto</v>
      </c>
      <c r="CSC37" s="179">
        <v>25</v>
      </c>
      <c r="CSD37" s="180">
        <f t="shared" si="189"/>
        <v>450</v>
      </c>
      <c r="CSE37" s="180" t="str">
        <f t="shared" si="190"/>
        <v>II</v>
      </c>
      <c r="CSF37" s="269" t="str">
        <f>IF(CSE37="","",IF(OR(CSE37="IV",CSE37="III"),"Aceptable",IF(CSE37="II","No Aceptable o Aceptable con controles",IF(CSE37="I","No Aceptable","Error"))))</f>
        <v>No Aceptable o Aceptable con controles</v>
      </c>
      <c r="CSG37" s="133" t="s">
        <v>264</v>
      </c>
      <c r="CSH37" s="178" t="s">
        <v>274</v>
      </c>
      <c r="CSI37" s="178" t="s">
        <v>284</v>
      </c>
      <c r="CSJ37" s="178" t="s">
        <v>285</v>
      </c>
      <c r="CSK37" s="178" t="s">
        <v>261</v>
      </c>
      <c r="CSL37" s="178" t="s">
        <v>210</v>
      </c>
      <c r="CSM37" s="178" t="s">
        <v>260</v>
      </c>
      <c r="CSN37" s="178" t="s">
        <v>262</v>
      </c>
      <c r="CSO37" s="179">
        <v>6</v>
      </c>
      <c r="CSP37" s="179">
        <v>3</v>
      </c>
      <c r="CSQ37" s="180">
        <f t="shared" si="187"/>
        <v>18</v>
      </c>
      <c r="CSR37" s="180" t="str">
        <f t="shared" si="188"/>
        <v>Alto</v>
      </c>
      <c r="CSS37" s="179">
        <v>25</v>
      </c>
      <c r="CST37" s="180">
        <f t="shared" si="189"/>
        <v>450</v>
      </c>
      <c r="CSU37" s="180" t="str">
        <f t="shared" si="190"/>
        <v>II</v>
      </c>
      <c r="CSV37" s="269" t="str">
        <f>IF(CSU37="","",IF(OR(CSU37="IV",CSU37="III"),"Aceptable",IF(CSU37="II","No Aceptable o Aceptable con controles",IF(CSU37="I","No Aceptable","Error"))))</f>
        <v>No Aceptable o Aceptable con controles</v>
      </c>
      <c r="CSW37" s="133" t="s">
        <v>264</v>
      </c>
      <c r="CSX37" s="178" t="s">
        <v>274</v>
      </c>
      <c r="CSY37" s="178" t="s">
        <v>284</v>
      </c>
      <c r="CSZ37" s="178" t="s">
        <v>285</v>
      </c>
      <c r="CTA37" s="178" t="s">
        <v>261</v>
      </c>
      <c r="CTB37" s="178" t="s">
        <v>210</v>
      </c>
      <c r="CTC37" s="178" t="s">
        <v>260</v>
      </c>
      <c r="CTD37" s="178" t="s">
        <v>262</v>
      </c>
      <c r="CTE37" s="179">
        <v>6</v>
      </c>
      <c r="CTF37" s="179">
        <v>3</v>
      </c>
      <c r="CTG37" s="180">
        <f t="shared" si="187"/>
        <v>18</v>
      </c>
      <c r="CTH37" s="180" t="str">
        <f t="shared" si="188"/>
        <v>Alto</v>
      </c>
      <c r="CTI37" s="179">
        <v>25</v>
      </c>
      <c r="CTJ37" s="180">
        <f t="shared" si="189"/>
        <v>450</v>
      </c>
      <c r="CTK37" s="180" t="str">
        <f t="shared" si="190"/>
        <v>II</v>
      </c>
      <c r="CTL37" s="269" t="str">
        <f>IF(CTK37="","",IF(OR(CTK37="IV",CTK37="III"),"Aceptable",IF(CTK37="II","No Aceptable o Aceptable con controles",IF(CTK37="I","No Aceptable","Error"))))</f>
        <v>No Aceptable o Aceptable con controles</v>
      </c>
      <c r="CTM37" s="133" t="s">
        <v>264</v>
      </c>
      <c r="CTN37" s="178" t="s">
        <v>274</v>
      </c>
      <c r="CTO37" s="178" t="s">
        <v>284</v>
      </c>
      <c r="CTP37" s="178" t="s">
        <v>285</v>
      </c>
      <c r="CTQ37" s="178" t="s">
        <v>261</v>
      </c>
      <c r="CTR37" s="178" t="s">
        <v>210</v>
      </c>
      <c r="CTS37" s="178" t="s">
        <v>260</v>
      </c>
      <c r="CTT37" s="178" t="s">
        <v>262</v>
      </c>
      <c r="CTU37" s="179">
        <v>6</v>
      </c>
      <c r="CTV37" s="179">
        <v>3</v>
      </c>
      <c r="CTW37" s="180">
        <f t="shared" ref="CTW37:CVS37" si="191">IF(OR(CTU37="",CTV37=""),"",IF((CTU37*CTV37=0),"N/A",CTU37*CTV37))</f>
        <v>18</v>
      </c>
      <c r="CTX37" s="180" t="str">
        <f t="shared" ref="CTX37:CVT37" si="192">IF(CTW37="","",IF(ISTEXT(CTW37),"N/A",IF(OR(CTW37=2,CTW37=4),"Bajo",IF(OR(CTW37=6,CTW37=8),"Medio",IF(OR(CTW37=10,CTW37=12,CTW37=18,CTW37=20),"Alto",IF(OR(CTW37=24,CTW37=30,CTW37=40),"Muy Alto","Error"))))))</f>
        <v>Alto</v>
      </c>
      <c r="CTY37" s="179">
        <v>25</v>
      </c>
      <c r="CTZ37" s="180">
        <f t="shared" ref="CTZ37:CVV37" si="193">IF(OR(CTY37="",CTW37=""),"",IF(ISTEXT(CTW37),"N/A",CTW37*CTY37))</f>
        <v>450</v>
      </c>
      <c r="CUA37" s="180" t="str">
        <f t="shared" ref="CUA37:CVW37" si="194">IF(CTZ37="","",IF(ISTEXT(CTZ37),"IV",IF(CTZ37=20,"IV",IF(AND(CTZ37&gt;=40,CTZ37&lt;=120),"III",IF(AND(CTZ37&gt;=150,CTZ37&lt;=500),"II",IF(AND(CTZ37&gt;=600,CTZ37&lt;=4000),"I","Error"))))))</f>
        <v>II</v>
      </c>
      <c r="CUB37" s="269" t="str">
        <f>IF(CUA37="","",IF(OR(CUA37="IV",CUA37="III"),"Aceptable",IF(CUA37="II","No Aceptable o Aceptable con controles",IF(CUA37="I","No Aceptable","Error"))))</f>
        <v>No Aceptable o Aceptable con controles</v>
      </c>
      <c r="CUC37" s="133" t="s">
        <v>264</v>
      </c>
      <c r="CUD37" s="178" t="s">
        <v>274</v>
      </c>
      <c r="CUE37" s="178" t="s">
        <v>284</v>
      </c>
      <c r="CUF37" s="178" t="s">
        <v>285</v>
      </c>
      <c r="CUG37" s="178" t="s">
        <v>261</v>
      </c>
      <c r="CUH37" s="178" t="s">
        <v>210</v>
      </c>
      <c r="CUI37" s="178" t="s">
        <v>260</v>
      </c>
      <c r="CUJ37" s="178" t="s">
        <v>262</v>
      </c>
      <c r="CUK37" s="179">
        <v>6</v>
      </c>
      <c r="CUL37" s="179">
        <v>3</v>
      </c>
      <c r="CUM37" s="180">
        <f t="shared" si="191"/>
        <v>18</v>
      </c>
      <c r="CUN37" s="180" t="str">
        <f t="shared" si="192"/>
        <v>Alto</v>
      </c>
      <c r="CUO37" s="179">
        <v>25</v>
      </c>
      <c r="CUP37" s="180">
        <f t="shared" si="193"/>
        <v>450</v>
      </c>
      <c r="CUQ37" s="180" t="str">
        <f t="shared" si="194"/>
        <v>II</v>
      </c>
      <c r="CUR37" s="269" t="str">
        <f>IF(CUQ37="","",IF(OR(CUQ37="IV",CUQ37="III"),"Aceptable",IF(CUQ37="II","No Aceptable o Aceptable con controles",IF(CUQ37="I","No Aceptable","Error"))))</f>
        <v>No Aceptable o Aceptable con controles</v>
      </c>
      <c r="CUS37" s="133" t="s">
        <v>264</v>
      </c>
      <c r="CUT37" s="178" t="s">
        <v>274</v>
      </c>
      <c r="CUU37" s="178" t="s">
        <v>284</v>
      </c>
      <c r="CUV37" s="178" t="s">
        <v>285</v>
      </c>
      <c r="CUW37" s="178" t="s">
        <v>261</v>
      </c>
      <c r="CUX37" s="178" t="s">
        <v>210</v>
      </c>
      <c r="CUY37" s="178" t="s">
        <v>260</v>
      </c>
      <c r="CUZ37" s="178" t="s">
        <v>262</v>
      </c>
      <c r="CVA37" s="179">
        <v>6</v>
      </c>
      <c r="CVB37" s="179">
        <v>3</v>
      </c>
      <c r="CVC37" s="180">
        <f t="shared" si="191"/>
        <v>18</v>
      </c>
      <c r="CVD37" s="180" t="str">
        <f t="shared" si="192"/>
        <v>Alto</v>
      </c>
      <c r="CVE37" s="179">
        <v>25</v>
      </c>
      <c r="CVF37" s="180">
        <f t="shared" si="193"/>
        <v>450</v>
      </c>
      <c r="CVG37" s="180" t="str">
        <f t="shared" si="194"/>
        <v>II</v>
      </c>
      <c r="CVH37" s="269" t="str">
        <f>IF(CVG37="","",IF(OR(CVG37="IV",CVG37="III"),"Aceptable",IF(CVG37="II","No Aceptable o Aceptable con controles",IF(CVG37="I","No Aceptable","Error"))))</f>
        <v>No Aceptable o Aceptable con controles</v>
      </c>
      <c r="CVI37" s="133" t="s">
        <v>264</v>
      </c>
      <c r="CVJ37" s="178" t="s">
        <v>274</v>
      </c>
      <c r="CVK37" s="178" t="s">
        <v>284</v>
      </c>
      <c r="CVL37" s="178" t="s">
        <v>285</v>
      </c>
      <c r="CVM37" s="178" t="s">
        <v>261</v>
      </c>
      <c r="CVN37" s="178" t="s">
        <v>210</v>
      </c>
      <c r="CVO37" s="178" t="s">
        <v>260</v>
      </c>
      <c r="CVP37" s="178" t="s">
        <v>262</v>
      </c>
      <c r="CVQ37" s="179">
        <v>6</v>
      </c>
      <c r="CVR37" s="179">
        <v>3</v>
      </c>
      <c r="CVS37" s="180">
        <f t="shared" si="191"/>
        <v>18</v>
      </c>
      <c r="CVT37" s="180" t="str">
        <f t="shared" si="192"/>
        <v>Alto</v>
      </c>
      <c r="CVU37" s="179">
        <v>25</v>
      </c>
      <c r="CVV37" s="180">
        <f t="shared" si="193"/>
        <v>450</v>
      </c>
      <c r="CVW37" s="180" t="str">
        <f t="shared" si="194"/>
        <v>II</v>
      </c>
      <c r="CVX37" s="269" t="str">
        <f>IF(CVW37="","",IF(OR(CVW37="IV",CVW37="III"),"Aceptable",IF(CVW37="II","No Aceptable o Aceptable con controles",IF(CVW37="I","No Aceptable","Error"))))</f>
        <v>No Aceptable o Aceptable con controles</v>
      </c>
      <c r="CVY37" s="133" t="s">
        <v>264</v>
      </c>
      <c r="CVZ37" s="178" t="s">
        <v>274</v>
      </c>
      <c r="CWA37" s="178" t="s">
        <v>284</v>
      </c>
      <c r="CWB37" s="178" t="s">
        <v>285</v>
      </c>
      <c r="CWC37" s="178" t="s">
        <v>261</v>
      </c>
      <c r="CWD37" s="178" t="s">
        <v>210</v>
      </c>
      <c r="CWE37" s="178" t="s">
        <v>260</v>
      </c>
      <c r="CWF37" s="178" t="s">
        <v>262</v>
      </c>
      <c r="CWG37" s="179">
        <v>6</v>
      </c>
      <c r="CWH37" s="179">
        <v>3</v>
      </c>
      <c r="CWI37" s="180">
        <f t="shared" ref="CWI37:CYE37" si="195">IF(OR(CWG37="",CWH37=""),"",IF((CWG37*CWH37=0),"N/A",CWG37*CWH37))</f>
        <v>18</v>
      </c>
      <c r="CWJ37" s="180" t="str">
        <f t="shared" ref="CWJ37:CYF37" si="196">IF(CWI37="","",IF(ISTEXT(CWI37),"N/A",IF(OR(CWI37=2,CWI37=4),"Bajo",IF(OR(CWI37=6,CWI37=8),"Medio",IF(OR(CWI37=10,CWI37=12,CWI37=18,CWI37=20),"Alto",IF(OR(CWI37=24,CWI37=30,CWI37=40),"Muy Alto","Error"))))))</f>
        <v>Alto</v>
      </c>
      <c r="CWK37" s="179">
        <v>25</v>
      </c>
      <c r="CWL37" s="180">
        <f t="shared" ref="CWL37:CYH37" si="197">IF(OR(CWK37="",CWI37=""),"",IF(ISTEXT(CWI37),"N/A",CWI37*CWK37))</f>
        <v>450</v>
      </c>
      <c r="CWM37" s="180" t="str">
        <f t="shared" ref="CWM37:CYI37" si="198">IF(CWL37="","",IF(ISTEXT(CWL37),"IV",IF(CWL37=20,"IV",IF(AND(CWL37&gt;=40,CWL37&lt;=120),"III",IF(AND(CWL37&gt;=150,CWL37&lt;=500),"II",IF(AND(CWL37&gt;=600,CWL37&lt;=4000),"I","Error"))))))</f>
        <v>II</v>
      </c>
      <c r="CWN37" s="269" t="str">
        <f>IF(CWM37="","",IF(OR(CWM37="IV",CWM37="III"),"Aceptable",IF(CWM37="II","No Aceptable o Aceptable con controles",IF(CWM37="I","No Aceptable","Error"))))</f>
        <v>No Aceptable o Aceptable con controles</v>
      </c>
      <c r="CWO37" s="133" t="s">
        <v>264</v>
      </c>
      <c r="CWP37" s="178" t="s">
        <v>274</v>
      </c>
      <c r="CWQ37" s="178" t="s">
        <v>284</v>
      </c>
      <c r="CWR37" s="178" t="s">
        <v>285</v>
      </c>
      <c r="CWS37" s="178" t="s">
        <v>261</v>
      </c>
      <c r="CWT37" s="178" t="s">
        <v>210</v>
      </c>
      <c r="CWU37" s="178" t="s">
        <v>260</v>
      </c>
      <c r="CWV37" s="178" t="s">
        <v>262</v>
      </c>
      <c r="CWW37" s="179">
        <v>6</v>
      </c>
      <c r="CWX37" s="179">
        <v>3</v>
      </c>
      <c r="CWY37" s="180">
        <f t="shared" si="195"/>
        <v>18</v>
      </c>
      <c r="CWZ37" s="180" t="str">
        <f t="shared" si="196"/>
        <v>Alto</v>
      </c>
      <c r="CXA37" s="179">
        <v>25</v>
      </c>
      <c r="CXB37" s="180">
        <f t="shared" si="197"/>
        <v>450</v>
      </c>
      <c r="CXC37" s="180" t="str">
        <f t="shared" si="198"/>
        <v>II</v>
      </c>
      <c r="CXD37" s="269" t="str">
        <f>IF(CXC37="","",IF(OR(CXC37="IV",CXC37="III"),"Aceptable",IF(CXC37="II","No Aceptable o Aceptable con controles",IF(CXC37="I","No Aceptable","Error"))))</f>
        <v>No Aceptable o Aceptable con controles</v>
      </c>
      <c r="CXE37" s="133" t="s">
        <v>264</v>
      </c>
      <c r="CXF37" s="178" t="s">
        <v>274</v>
      </c>
      <c r="CXG37" s="178" t="s">
        <v>284</v>
      </c>
      <c r="CXH37" s="178" t="s">
        <v>285</v>
      </c>
      <c r="CXI37" s="178" t="s">
        <v>261</v>
      </c>
      <c r="CXJ37" s="178" t="s">
        <v>210</v>
      </c>
      <c r="CXK37" s="178" t="s">
        <v>260</v>
      </c>
      <c r="CXL37" s="178" t="s">
        <v>262</v>
      </c>
      <c r="CXM37" s="179">
        <v>6</v>
      </c>
      <c r="CXN37" s="179">
        <v>3</v>
      </c>
      <c r="CXO37" s="180">
        <f t="shared" si="195"/>
        <v>18</v>
      </c>
      <c r="CXP37" s="180" t="str">
        <f t="shared" si="196"/>
        <v>Alto</v>
      </c>
      <c r="CXQ37" s="179">
        <v>25</v>
      </c>
      <c r="CXR37" s="180">
        <f t="shared" si="197"/>
        <v>450</v>
      </c>
      <c r="CXS37" s="180" t="str">
        <f t="shared" si="198"/>
        <v>II</v>
      </c>
      <c r="CXT37" s="269" t="str">
        <f>IF(CXS37="","",IF(OR(CXS37="IV",CXS37="III"),"Aceptable",IF(CXS37="II","No Aceptable o Aceptable con controles",IF(CXS37="I","No Aceptable","Error"))))</f>
        <v>No Aceptable o Aceptable con controles</v>
      </c>
      <c r="CXU37" s="133" t="s">
        <v>264</v>
      </c>
      <c r="CXV37" s="178" t="s">
        <v>274</v>
      </c>
      <c r="CXW37" s="178" t="s">
        <v>284</v>
      </c>
      <c r="CXX37" s="178" t="s">
        <v>285</v>
      </c>
      <c r="CXY37" s="178" t="s">
        <v>261</v>
      </c>
      <c r="CXZ37" s="178" t="s">
        <v>210</v>
      </c>
      <c r="CYA37" s="178" t="s">
        <v>260</v>
      </c>
      <c r="CYB37" s="178" t="s">
        <v>262</v>
      </c>
      <c r="CYC37" s="179">
        <v>6</v>
      </c>
      <c r="CYD37" s="179">
        <v>3</v>
      </c>
      <c r="CYE37" s="180">
        <f t="shared" si="195"/>
        <v>18</v>
      </c>
      <c r="CYF37" s="180" t="str">
        <f t="shared" si="196"/>
        <v>Alto</v>
      </c>
      <c r="CYG37" s="179">
        <v>25</v>
      </c>
      <c r="CYH37" s="180">
        <f t="shared" si="197"/>
        <v>450</v>
      </c>
      <c r="CYI37" s="180" t="str">
        <f t="shared" si="198"/>
        <v>II</v>
      </c>
      <c r="CYJ37" s="269" t="str">
        <f>IF(CYI37="","",IF(OR(CYI37="IV",CYI37="III"),"Aceptable",IF(CYI37="II","No Aceptable o Aceptable con controles",IF(CYI37="I","No Aceptable","Error"))))</f>
        <v>No Aceptable o Aceptable con controles</v>
      </c>
      <c r="CYK37" s="133" t="s">
        <v>264</v>
      </c>
      <c r="CYL37" s="178" t="s">
        <v>274</v>
      </c>
      <c r="CYM37" s="178" t="s">
        <v>284</v>
      </c>
      <c r="CYN37" s="178" t="s">
        <v>285</v>
      </c>
      <c r="CYO37" s="178" t="s">
        <v>261</v>
      </c>
      <c r="CYP37" s="178" t="s">
        <v>210</v>
      </c>
      <c r="CYQ37" s="178" t="s">
        <v>260</v>
      </c>
      <c r="CYR37" s="178" t="s">
        <v>262</v>
      </c>
      <c r="CYS37" s="179">
        <v>6</v>
      </c>
      <c r="CYT37" s="179">
        <v>3</v>
      </c>
      <c r="CYU37" s="180">
        <f t="shared" ref="CYU37:DAQ37" si="199">IF(OR(CYS37="",CYT37=""),"",IF((CYS37*CYT37=0),"N/A",CYS37*CYT37))</f>
        <v>18</v>
      </c>
      <c r="CYV37" s="180" t="str">
        <f t="shared" ref="CYV37:DAR37" si="200">IF(CYU37="","",IF(ISTEXT(CYU37),"N/A",IF(OR(CYU37=2,CYU37=4),"Bajo",IF(OR(CYU37=6,CYU37=8),"Medio",IF(OR(CYU37=10,CYU37=12,CYU37=18,CYU37=20),"Alto",IF(OR(CYU37=24,CYU37=30,CYU37=40),"Muy Alto","Error"))))))</f>
        <v>Alto</v>
      </c>
      <c r="CYW37" s="179">
        <v>25</v>
      </c>
      <c r="CYX37" s="180">
        <f t="shared" ref="CYX37:DAT37" si="201">IF(OR(CYW37="",CYU37=""),"",IF(ISTEXT(CYU37),"N/A",CYU37*CYW37))</f>
        <v>450</v>
      </c>
      <c r="CYY37" s="180" t="str">
        <f t="shared" ref="CYY37:DAU37" si="202">IF(CYX37="","",IF(ISTEXT(CYX37),"IV",IF(CYX37=20,"IV",IF(AND(CYX37&gt;=40,CYX37&lt;=120),"III",IF(AND(CYX37&gt;=150,CYX37&lt;=500),"II",IF(AND(CYX37&gt;=600,CYX37&lt;=4000),"I","Error"))))))</f>
        <v>II</v>
      </c>
      <c r="CYZ37" s="269" t="str">
        <f>IF(CYY37="","",IF(OR(CYY37="IV",CYY37="III"),"Aceptable",IF(CYY37="II","No Aceptable o Aceptable con controles",IF(CYY37="I","No Aceptable","Error"))))</f>
        <v>No Aceptable o Aceptable con controles</v>
      </c>
      <c r="CZA37" s="133" t="s">
        <v>264</v>
      </c>
      <c r="CZB37" s="178" t="s">
        <v>274</v>
      </c>
      <c r="CZC37" s="178" t="s">
        <v>284</v>
      </c>
      <c r="CZD37" s="178" t="s">
        <v>285</v>
      </c>
      <c r="CZE37" s="178" t="s">
        <v>261</v>
      </c>
      <c r="CZF37" s="178" t="s">
        <v>210</v>
      </c>
      <c r="CZG37" s="178" t="s">
        <v>260</v>
      </c>
      <c r="CZH37" s="178" t="s">
        <v>262</v>
      </c>
      <c r="CZI37" s="179">
        <v>6</v>
      </c>
      <c r="CZJ37" s="179">
        <v>3</v>
      </c>
      <c r="CZK37" s="180">
        <f t="shared" si="199"/>
        <v>18</v>
      </c>
      <c r="CZL37" s="180" t="str">
        <f t="shared" si="200"/>
        <v>Alto</v>
      </c>
      <c r="CZM37" s="179">
        <v>25</v>
      </c>
      <c r="CZN37" s="180">
        <f t="shared" si="201"/>
        <v>450</v>
      </c>
      <c r="CZO37" s="180" t="str">
        <f t="shared" si="202"/>
        <v>II</v>
      </c>
      <c r="CZP37" s="269" t="str">
        <f>IF(CZO37="","",IF(OR(CZO37="IV",CZO37="III"),"Aceptable",IF(CZO37="II","No Aceptable o Aceptable con controles",IF(CZO37="I","No Aceptable","Error"))))</f>
        <v>No Aceptable o Aceptable con controles</v>
      </c>
      <c r="CZQ37" s="133" t="s">
        <v>264</v>
      </c>
      <c r="CZR37" s="178" t="s">
        <v>274</v>
      </c>
      <c r="CZS37" s="178" t="s">
        <v>284</v>
      </c>
      <c r="CZT37" s="178" t="s">
        <v>285</v>
      </c>
      <c r="CZU37" s="178" t="s">
        <v>261</v>
      </c>
      <c r="CZV37" s="178" t="s">
        <v>210</v>
      </c>
      <c r="CZW37" s="178" t="s">
        <v>260</v>
      </c>
      <c r="CZX37" s="178" t="s">
        <v>262</v>
      </c>
      <c r="CZY37" s="179">
        <v>6</v>
      </c>
      <c r="CZZ37" s="179">
        <v>3</v>
      </c>
      <c r="DAA37" s="180">
        <f t="shared" si="199"/>
        <v>18</v>
      </c>
      <c r="DAB37" s="180" t="str">
        <f t="shared" si="200"/>
        <v>Alto</v>
      </c>
      <c r="DAC37" s="179">
        <v>25</v>
      </c>
      <c r="DAD37" s="180">
        <f t="shared" si="201"/>
        <v>450</v>
      </c>
      <c r="DAE37" s="180" t="str">
        <f t="shared" si="202"/>
        <v>II</v>
      </c>
      <c r="DAF37" s="269" t="str">
        <f>IF(DAE37="","",IF(OR(DAE37="IV",DAE37="III"),"Aceptable",IF(DAE37="II","No Aceptable o Aceptable con controles",IF(DAE37="I","No Aceptable","Error"))))</f>
        <v>No Aceptable o Aceptable con controles</v>
      </c>
      <c r="DAG37" s="133" t="s">
        <v>264</v>
      </c>
      <c r="DAH37" s="178" t="s">
        <v>274</v>
      </c>
      <c r="DAI37" s="178" t="s">
        <v>284</v>
      </c>
      <c r="DAJ37" s="178" t="s">
        <v>285</v>
      </c>
      <c r="DAK37" s="178" t="s">
        <v>261</v>
      </c>
      <c r="DAL37" s="178" t="s">
        <v>210</v>
      </c>
      <c r="DAM37" s="178" t="s">
        <v>260</v>
      </c>
      <c r="DAN37" s="178" t="s">
        <v>262</v>
      </c>
      <c r="DAO37" s="179">
        <v>6</v>
      </c>
      <c r="DAP37" s="179">
        <v>3</v>
      </c>
      <c r="DAQ37" s="180">
        <f t="shared" si="199"/>
        <v>18</v>
      </c>
      <c r="DAR37" s="180" t="str">
        <f t="shared" si="200"/>
        <v>Alto</v>
      </c>
      <c r="DAS37" s="179">
        <v>25</v>
      </c>
      <c r="DAT37" s="180">
        <f t="shared" si="201"/>
        <v>450</v>
      </c>
      <c r="DAU37" s="180" t="str">
        <f t="shared" si="202"/>
        <v>II</v>
      </c>
      <c r="DAV37" s="269" t="str">
        <f>IF(DAU37="","",IF(OR(DAU37="IV",DAU37="III"),"Aceptable",IF(DAU37="II","No Aceptable o Aceptable con controles",IF(DAU37="I","No Aceptable","Error"))))</f>
        <v>No Aceptable o Aceptable con controles</v>
      </c>
      <c r="DAW37" s="133" t="s">
        <v>264</v>
      </c>
      <c r="DAX37" s="178" t="s">
        <v>274</v>
      </c>
      <c r="DAY37" s="178" t="s">
        <v>284</v>
      </c>
      <c r="DAZ37" s="178" t="s">
        <v>285</v>
      </c>
      <c r="DBA37" s="178" t="s">
        <v>261</v>
      </c>
      <c r="DBB37" s="178" t="s">
        <v>210</v>
      </c>
      <c r="DBC37" s="178" t="s">
        <v>260</v>
      </c>
      <c r="DBD37" s="178" t="s">
        <v>262</v>
      </c>
      <c r="DBE37" s="179">
        <v>6</v>
      </c>
      <c r="DBF37" s="179">
        <v>3</v>
      </c>
      <c r="DBG37" s="180">
        <f t="shared" ref="DBG37:DDC37" si="203">IF(OR(DBE37="",DBF37=""),"",IF((DBE37*DBF37=0),"N/A",DBE37*DBF37))</f>
        <v>18</v>
      </c>
      <c r="DBH37" s="180" t="str">
        <f t="shared" ref="DBH37:DDD37" si="204">IF(DBG37="","",IF(ISTEXT(DBG37),"N/A",IF(OR(DBG37=2,DBG37=4),"Bajo",IF(OR(DBG37=6,DBG37=8),"Medio",IF(OR(DBG37=10,DBG37=12,DBG37=18,DBG37=20),"Alto",IF(OR(DBG37=24,DBG37=30,DBG37=40),"Muy Alto","Error"))))))</f>
        <v>Alto</v>
      </c>
      <c r="DBI37" s="179">
        <v>25</v>
      </c>
      <c r="DBJ37" s="180">
        <f t="shared" ref="DBJ37:DDF37" si="205">IF(OR(DBI37="",DBG37=""),"",IF(ISTEXT(DBG37),"N/A",DBG37*DBI37))</f>
        <v>450</v>
      </c>
      <c r="DBK37" s="180" t="str">
        <f t="shared" ref="DBK37:DDG37" si="206">IF(DBJ37="","",IF(ISTEXT(DBJ37),"IV",IF(DBJ37=20,"IV",IF(AND(DBJ37&gt;=40,DBJ37&lt;=120),"III",IF(AND(DBJ37&gt;=150,DBJ37&lt;=500),"II",IF(AND(DBJ37&gt;=600,DBJ37&lt;=4000),"I","Error"))))))</f>
        <v>II</v>
      </c>
      <c r="DBL37" s="269" t="str">
        <f>IF(DBK37="","",IF(OR(DBK37="IV",DBK37="III"),"Aceptable",IF(DBK37="II","No Aceptable o Aceptable con controles",IF(DBK37="I","No Aceptable","Error"))))</f>
        <v>No Aceptable o Aceptable con controles</v>
      </c>
      <c r="DBM37" s="133" t="s">
        <v>264</v>
      </c>
      <c r="DBN37" s="178" t="s">
        <v>274</v>
      </c>
      <c r="DBO37" s="178" t="s">
        <v>284</v>
      </c>
      <c r="DBP37" s="178" t="s">
        <v>285</v>
      </c>
      <c r="DBQ37" s="178" t="s">
        <v>261</v>
      </c>
      <c r="DBR37" s="178" t="s">
        <v>210</v>
      </c>
      <c r="DBS37" s="178" t="s">
        <v>260</v>
      </c>
      <c r="DBT37" s="178" t="s">
        <v>262</v>
      </c>
      <c r="DBU37" s="179">
        <v>6</v>
      </c>
      <c r="DBV37" s="179">
        <v>3</v>
      </c>
      <c r="DBW37" s="180">
        <f t="shared" si="203"/>
        <v>18</v>
      </c>
      <c r="DBX37" s="180" t="str">
        <f t="shared" si="204"/>
        <v>Alto</v>
      </c>
      <c r="DBY37" s="179">
        <v>25</v>
      </c>
      <c r="DBZ37" s="180">
        <f t="shared" si="205"/>
        <v>450</v>
      </c>
      <c r="DCA37" s="180" t="str">
        <f t="shared" si="206"/>
        <v>II</v>
      </c>
      <c r="DCB37" s="269" t="str">
        <f>IF(DCA37="","",IF(OR(DCA37="IV",DCA37="III"),"Aceptable",IF(DCA37="II","No Aceptable o Aceptable con controles",IF(DCA37="I","No Aceptable","Error"))))</f>
        <v>No Aceptable o Aceptable con controles</v>
      </c>
      <c r="DCC37" s="133" t="s">
        <v>264</v>
      </c>
      <c r="DCD37" s="178" t="s">
        <v>274</v>
      </c>
      <c r="DCE37" s="178" t="s">
        <v>284</v>
      </c>
      <c r="DCF37" s="178" t="s">
        <v>285</v>
      </c>
      <c r="DCG37" s="178" t="s">
        <v>261</v>
      </c>
      <c r="DCH37" s="178" t="s">
        <v>210</v>
      </c>
      <c r="DCI37" s="178" t="s">
        <v>260</v>
      </c>
      <c r="DCJ37" s="178" t="s">
        <v>262</v>
      </c>
      <c r="DCK37" s="179">
        <v>6</v>
      </c>
      <c r="DCL37" s="179">
        <v>3</v>
      </c>
      <c r="DCM37" s="180">
        <f t="shared" si="203"/>
        <v>18</v>
      </c>
      <c r="DCN37" s="180" t="str">
        <f t="shared" si="204"/>
        <v>Alto</v>
      </c>
      <c r="DCO37" s="179">
        <v>25</v>
      </c>
      <c r="DCP37" s="180">
        <f t="shared" si="205"/>
        <v>450</v>
      </c>
      <c r="DCQ37" s="180" t="str">
        <f t="shared" si="206"/>
        <v>II</v>
      </c>
      <c r="DCR37" s="269" t="str">
        <f>IF(DCQ37="","",IF(OR(DCQ37="IV",DCQ37="III"),"Aceptable",IF(DCQ37="II","No Aceptable o Aceptable con controles",IF(DCQ37="I","No Aceptable","Error"))))</f>
        <v>No Aceptable o Aceptable con controles</v>
      </c>
      <c r="DCS37" s="133" t="s">
        <v>264</v>
      </c>
      <c r="DCT37" s="178" t="s">
        <v>274</v>
      </c>
      <c r="DCU37" s="178" t="s">
        <v>284</v>
      </c>
      <c r="DCV37" s="178" t="s">
        <v>285</v>
      </c>
      <c r="DCW37" s="178" t="s">
        <v>261</v>
      </c>
      <c r="DCX37" s="178" t="s">
        <v>210</v>
      </c>
      <c r="DCY37" s="178" t="s">
        <v>260</v>
      </c>
      <c r="DCZ37" s="178" t="s">
        <v>262</v>
      </c>
      <c r="DDA37" s="179">
        <v>6</v>
      </c>
      <c r="DDB37" s="179">
        <v>3</v>
      </c>
      <c r="DDC37" s="180">
        <f t="shared" si="203"/>
        <v>18</v>
      </c>
      <c r="DDD37" s="180" t="str">
        <f t="shared" si="204"/>
        <v>Alto</v>
      </c>
      <c r="DDE37" s="179">
        <v>25</v>
      </c>
      <c r="DDF37" s="180">
        <f t="shared" si="205"/>
        <v>450</v>
      </c>
      <c r="DDG37" s="180" t="str">
        <f t="shared" si="206"/>
        <v>II</v>
      </c>
      <c r="DDH37" s="269" t="str">
        <f>IF(DDG37="","",IF(OR(DDG37="IV",DDG37="III"),"Aceptable",IF(DDG37="II","No Aceptable o Aceptable con controles",IF(DDG37="I","No Aceptable","Error"))))</f>
        <v>No Aceptable o Aceptable con controles</v>
      </c>
      <c r="DDI37" s="133" t="s">
        <v>264</v>
      </c>
      <c r="DDJ37" s="178" t="s">
        <v>274</v>
      </c>
      <c r="DDK37" s="178" t="s">
        <v>284</v>
      </c>
      <c r="DDL37" s="178" t="s">
        <v>285</v>
      </c>
      <c r="DDM37" s="178" t="s">
        <v>261</v>
      </c>
      <c r="DDN37" s="178" t="s">
        <v>210</v>
      </c>
      <c r="DDO37" s="178" t="s">
        <v>260</v>
      </c>
      <c r="DDP37" s="178" t="s">
        <v>262</v>
      </c>
      <c r="DDQ37" s="179">
        <v>6</v>
      </c>
      <c r="DDR37" s="179">
        <v>3</v>
      </c>
      <c r="DDS37" s="180">
        <f t="shared" ref="DDS37:DFO37" si="207">IF(OR(DDQ37="",DDR37=""),"",IF((DDQ37*DDR37=0),"N/A",DDQ37*DDR37))</f>
        <v>18</v>
      </c>
      <c r="DDT37" s="180" t="str">
        <f t="shared" ref="DDT37:DFP37" si="208">IF(DDS37="","",IF(ISTEXT(DDS37),"N/A",IF(OR(DDS37=2,DDS37=4),"Bajo",IF(OR(DDS37=6,DDS37=8),"Medio",IF(OR(DDS37=10,DDS37=12,DDS37=18,DDS37=20),"Alto",IF(OR(DDS37=24,DDS37=30,DDS37=40),"Muy Alto","Error"))))))</f>
        <v>Alto</v>
      </c>
      <c r="DDU37" s="179">
        <v>25</v>
      </c>
      <c r="DDV37" s="180">
        <f t="shared" ref="DDV37:DFR37" si="209">IF(OR(DDU37="",DDS37=""),"",IF(ISTEXT(DDS37),"N/A",DDS37*DDU37))</f>
        <v>450</v>
      </c>
      <c r="DDW37" s="180" t="str">
        <f t="shared" ref="DDW37:DFS37" si="210">IF(DDV37="","",IF(ISTEXT(DDV37),"IV",IF(DDV37=20,"IV",IF(AND(DDV37&gt;=40,DDV37&lt;=120),"III",IF(AND(DDV37&gt;=150,DDV37&lt;=500),"II",IF(AND(DDV37&gt;=600,DDV37&lt;=4000),"I","Error"))))))</f>
        <v>II</v>
      </c>
      <c r="DDX37" s="269" t="str">
        <f>IF(DDW37="","",IF(OR(DDW37="IV",DDW37="III"),"Aceptable",IF(DDW37="II","No Aceptable o Aceptable con controles",IF(DDW37="I","No Aceptable","Error"))))</f>
        <v>No Aceptable o Aceptable con controles</v>
      </c>
      <c r="DDY37" s="133" t="s">
        <v>264</v>
      </c>
      <c r="DDZ37" s="178" t="s">
        <v>274</v>
      </c>
      <c r="DEA37" s="178" t="s">
        <v>284</v>
      </c>
      <c r="DEB37" s="178" t="s">
        <v>285</v>
      </c>
      <c r="DEC37" s="178" t="s">
        <v>261</v>
      </c>
      <c r="DED37" s="178" t="s">
        <v>210</v>
      </c>
      <c r="DEE37" s="178" t="s">
        <v>260</v>
      </c>
      <c r="DEF37" s="178" t="s">
        <v>262</v>
      </c>
      <c r="DEG37" s="179">
        <v>6</v>
      </c>
      <c r="DEH37" s="179">
        <v>3</v>
      </c>
      <c r="DEI37" s="180">
        <f t="shared" si="207"/>
        <v>18</v>
      </c>
      <c r="DEJ37" s="180" t="str">
        <f t="shared" si="208"/>
        <v>Alto</v>
      </c>
      <c r="DEK37" s="179">
        <v>25</v>
      </c>
      <c r="DEL37" s="180">
        <f t="shared" si="209"/>
        <v>450</v>
      </c>
      <c r="DEM37" s="180" t="str">
        <f t="shared" si="210"/>
        <v>II</v>
      </c>
      <c r="DEN37" s="269" t="str">
        <f>IF(DEM37="","",IF(OR(DEM37="IV",DEM37="III"),"Aceptable",IF(DEM37="II","No Aceptable o Aceptable con controles",IF(DEM37="I","No Aceptable","Error"))))</f>
        <v>No Aceptable o Aceptable con controles</v>
      </c>
      <c r="DEO37" s="133" t="s">
        <v>264</v>
      </c>
      <c r="DEP37" s="178" t="s">
        <v>274</v>
      </c>
      <c r="DEQ37" s="178" t="s">
        <v>284</v>
      </c>
      <c r="DER37" s="178" t="s">
        <v>285</v>
      </c>
      <c r="DES37" s="178" t="s">
        <v>261</v>
      </c>
      <c r="DET37" s="178" t="s">
        <v>210</v>
      </c>
      <c r="DEU37" s="178" t="s">
        <v>260</v>
      </c>
      <c r="DEV37" s="178" t="s">
        <v>262</v>
      </c>
      <c r="DEW37" s="179">
        <v>6</v>
      </c>
      <c r="DEX37" s="179">
        <v>3</v>
      </c>
      <c r="DEY37" s="180">
        <f t="shared" si="207"/>
        <v>18</v>
      </c>
      <c r="DEZ37" s="180" t="str">
        <f t="shared" si="208"/>
        <v>Alto</v>
      </c>
      <c r="DFA37" s="179">
        <v>25</v>
      </c>
      <c r="DFB37" s="180">
        <f t="shared" si="209"/>
        <v>450</v>
      </c>
      <c r="DFC37" s="180" t="str">
        <f t="shared" si="210"/>
        <v>II</v>
      </c>
      <c r="DFD37" s="269" t="str">
        <f>IF(DFC37="","",IF(OR(DFC37="IV",DFC37="III"),"Aceptable",IF(DFC37="II","No Aceptable o Aceptable con controles",IF(DFC37="I","No Aceptable","Error"))))</f>
        <v>No Aceptable o Aceptable con controles</v>
      </c>
      <c r="DFE37" s="133" t="s">
        <v>264</v>
      </c>
      <c r="DFF37" s="178" t="s">
        <v>274</v>
      </c>
      <c r="DFG37" s="178" t="s">
        <v>284</v>
      </c>
      <c r="DFH37" s="178" t="s">
        <v>285</v>
      </c>
      <c r="DFI37" s="178" t="s">
        <v>261</v>
      </c>
      <c r="DFJ37" s="178" t="s">
        <v>210</v>
      </c>
      <c r="DFK37" s="178" t="s">
        <v>260</v>
      </c>
      <c r="DFL37" s="178" t="s">
        <v>262</v>
      </c>
      <c r="DFM37" s="179">
        <v>6</v>
      </c>
      <c r="DFN37" s="179">
        <v>3</v>
      </c>
      <c r="DFO37" s="180">
        <f t="shared" si="207"/>
        <v>18</v>
      </c>
      <c r="DFP37" s="180" t="str">
        <f t="shared" si="208"/>
        <v>Alto</v>
      </c>
      <c r="DFQ37" s="179">
        <v>25</v>
      </c>
      <c r="DFR37" s="180">
        <f t="shared" si="209"/>
        <v>450</v>
      </c>
      <c r="DFS37" s="180" t="str">
        <f t="shared" si="210"/>
        <v>II</v>
      </c>
      <c r="DFT37" s="269" t="str">
        <f>IF(DFS37="","",IF(OR(DFS37="IV",DFS37="III"),"Aceptable",IF(DFS37="II","No Aceptable o Aceptable con controles",IF(DFS37="I","No Aceptable","Error"))))</f>
        <v>No Aceptable o Aceptable con controles</v>
      </c>
      <c r="DFU37" s="133" t="s">
        <v>264</v>
      </c>
      <c r="DFV37" s="178" t="s">
        <v>274</v>
      </c>
      <c r="DFW37" s="178" t="s">
        <v>284</v>
      </c>
      <c r="DFX37" s="178" t="s">
        <v>285</v>
      </c>
      <c r="DFY37" s="178" t="s">
        <v>261</v>
      </c>
      <c r="DFZ37" s="178" t="s">
        <v>210</v>
      </c>
      <c r="DGA37" s="178" t="s">
        <v>260</v>
      </c>
      <c r="DGB37" s="178" t="s">
        <v>262</v>
      </c>
      <c r="DGC37" s="179">
        <v>6</v>
      </c>
      <c r="DGD37" s="179">
        <v>3</v>
      </c>
      <c r="DGE37" s="180">
        <f t="shared" ref="DGE37:DIA37" si="211">IF(OR(DGC37="",DGD37=""),"",IF((DGC37*DGD37=0),"N/A",DGC37*DGD37))</f>
        <v>18</v>
      </c>
      <c r="DGF37" s="180" t="str">
        <f t="shared" ref="DGF37:DIB37" si="212">IF(DGE37="","",IF(ISTEXT(DGE37),"N/A",IF(OR(DGE37=2,DGE37=4),"Bajo",IF(OR(DGE37=6,DGE37=8),"Medio",IF(OR(DGE37=10,DGE37=12,DGE37=18,DGE37=20),"Alto",IF(OR(DGE37=24,DGE37=30,DGE37=40),"Muy Alto","Error"))))))</f>
        <v>Alto</v>
      </c>
      <c r="DGG37" s="179">
        <v>25</v>
      </c>
      <c r="DGH37" s="180">
        <f t="shared" ref="DGH37:DID37" si="213">IF(OR(DGG37="",DGE37=""),"",IF(ISTEXT(DGE37),"N/A",DGE37*DGG37))</f>
        <v>450</v>
      </c>
      <c r="DGI37" s="180" t="str">
        <f t="shared" ref="DGI37:DIE37" si="214">IF(DGH37="","",IF(ISTEXT(DGH37),"IV",IF(DGH37=20,"IV",IF(AND(DGH37&gt;=40,DGH37&lt;=120),"III",IF(AND(DGH37&gt;=150,DGH37&lt;=500),"II",IF(AND(DGH37&gt;=600,DGH37&lt;=4000),"I","Error"))))))</f>
        <v>II</v>
      </c>
      <c r="DGJ37" s="269" t="str">
        <f>IF(DGI37="","",IF(OR(DGI37="IV",DGI37="III"),"Aceptable",IF(DGI37="II","No Aceptable o Aceptable con controles",IF(DGI37="I","No Aceptable","Error"))))</f>
        <v>No Aceptable o Aceptable con controles</v>
      </c>
      <c r="DGK37" s="133" t="s">
        <v>264</v>
      </c>
      <c r="DGL37" s="178" t="s">
        <v>274</v>
      </c>
      <c r="DGM37" s="178" t="s">
        <v>284</v>
      </c>
      <c r="DGN37" s="178" t="s">
        <v>285</v>
      </c>
      <c r="DGO37" s="178" t="s">
        <v>261</v>
      </c>
      <c r="DGP37" s="178" t="s">
        <v>210</v>
      </c>
      <c r="DGQ37" s="178" t="s">
        <v>260</v>
      </c>
      <c r="DGR37" s="178" t="s">
        <v>262</v>
      </c>
      <c r="DGS37" s="179">
        <v>6</v>
      </c>
      <c r="DGT37" s="179">
        <v>3</v>
      </c>
      <c r="DGU37" s="180">
        <f t="shared" si="211"/>
        <v>18</v>
      </c>
      <c r="DGV37" s="180" t="str">
        <f t="shared" si="212"/>
        <v>Alto</v>
      </c>
      <c r="DGW37" s="179">
        <v>25</v>
      </c>
      <c r="DGX37" s="180">
        <f t="shared" si="213"/>
        <v>450</v>
      </c>
      <c r="DGY37" s="180" t="str">
        <f t="shared" si="214"/>
        <v>II</v>
      </c>
      <c r="DGZ37" s="269" t="str">
        <f>IF(DGY37="","",IF(OR(DGY37="IV",DGY37="III"),"Aceptable",IF(DGY37="II","No Aceptable o Aceptable con controles",IF(DGY37="I","No Aceptable","Error"))))</f>
        <v>No Aceptable o Aceptable con controles</v>
      </c>
      <c r="DHA37" s="133" t="s">
        <v>264</v>
      </c>
      <c r="DHB37" s="178" t="s">
        <v>274</v>
      </c>
      <c r="DHC37" s="178" t="s">
        <v>284</v>
      </c>
      <c r="DHD37" s="178" t="s">
        <v>285</v>
      </c>
      <c r="DHE37" s="178" t="s">
        <v>261</v>
      </c>
      <c r="DHF37" s="178" t="s">
        <v>210</v>
      </c>
      <c r="DHG37" s="178" t="s">
        <v>260</v>
      </c>
      <c r="DHH37" s="178" t="s">
        <v>262</v>
      </c>
      <c r="DHI37" s="179">
        <v>6</v>
      </c>
      <c r="DHJ37" s="179">
        <v>3</v>
      </c>
      <c r="DHK37" s="180">
        <f t="shared" si="211"/>
        <v>18</v>
      </c>
      <c r="DHL37" s="180" t="str">
        <f t="shared" si="212"/>
        <v>Alto</v>
      </c>
      <c r="DHM37" s="179">
        <v>25</v>
      </c>
      <c r="DHN37" s="180">
        <f t="shared" si="213"/>
        <v>450</v>
      </c>
      <c r="DHO37" s="180" t="str">
        <f t="shared" si="214"/>
        <v>II</v>
      </c>
      <c r="DHP37" s="269" t="str">
        <f>IF(DHO37="","",IF(OR(DHO37="IV",DHO37="III"),"Aceptable",IF(DHO37="II","No Aceptable o Aceptable con controles",IF(DHO37="I","No Aceptable","Error"))))</f>
        <v>No Aceptable o Aceptable con controles</v>
      </c>
      <c r="DHQ37" s="133" t="s">
        <v>264</v>
      </c>
      <c r="DHR37" s="178" t="s">
        <v>274</v>
      </c>
      <c r="DHS37" s="178" t="s">
        <v>284</v>
      </c>
      <c r="DHT37" s="178" t="s">
        <v>285</v>
      </c>
      <c r="DHU37" s="178" t="s">
        <v>261</v>
      </c>
      <c r="DHV37" s="178" t="s">
        <v>210</v>
      </c>
      <c r="DHW37" s="178" t="s">
        <v>260</v>
      </c>
      <c r="DHX37" s="178" t="s">
        <v>262</v>
      </c>
      <c r="DHY37" s="179">
        <v>6</v>
      </c>
      <c r="DHZ37" s="179">
        <v>3</v>
      </c>
      <c r="DIA37" s="180">
        <f t="shared" si="211"/>
        <v>18</v>
      </c>
      <c r="DIB37" s="180" t="str">
        <f t="shared" si="212"/>
        <v>Alto</v>
      </c>
      <c r="DIC37" s="179">
        <v>25</v>
      </c>
      <c r="DID37" s="180">
        <f t="shared" si="213"/>
        <v>450</v>
      </c>
      <c r="DIE37" s="180" t="str">
        <f t="shared" si="214"/>
        <v>II</v>
      </c>
      <c r="DIF37" s="269" t="str">
        <f>IF(DIE37="","",IF(OR(DIE37="IV",DIE37="III"),"Aceptable",IF(DIE37="II","No Aceptable o Aceptable con controles",IF(DIE37="I","No Aceptable","Error"))))</f>
        <v>No Aceptable o Aceptable con controles</v>
      </c>
      <c r="DIG37" s="133" t="s">
        <v>264</v>
      </c>
      <c r="DIH37" s="178" t="s">
        <v>274</v>
      </c>
      <c r="DII37" s="178" t="s">
        <v>284</v>
      </c>
      <c r="DIJ37" s="178" t="s">
        <v>285</v>
      </c>
      <c r="DIK37" s="178" t="s">
        <v>261</v>
      </c>
      <c r="DIL37" s="178" t="s">
        <v>210</v>
      </c>
      <c r="DIM37" s="178" t="s">
        <v>260</v>
      </c>
      <c r="DIN37" s="178" t="s">
        <v>262</v>
      </c>
      <c r="DIO37" s="179">
        <v>6</v>
      </c>
      <c r="DIP37" s="179">
        <v>3</v>
      </c>
      <c r="DIQ37" s="180">
        <f t="shared" ref="DIQ37:DKM37" si="215">IF(OR(DIO37="",DIP37=""),"",IF((DIO37*DIP37=0),"N/A",DIO37*DIP37))</f>
        <v>18</v>
      </c>
      <c r="DIR37" s="180" t="str">
        <f t="shared" ref="DIR37:DKN37" si="216">IF(DIQ37="","",IF(ISTEXT(DIQ37),"N/A",IF(OR(DIQ37=2,DIQ37=4),"Bajo",IF(OR(DIQ37=6,DIQ37=8),"Medio",IF(OR(DIQ37=10,DIQ37=12,DIQ37=18,DIQ37=20),"Alto",IF(OR(DIQ37=24,DIQ37=30,DIQ37=40),"Muy Alto","Error"))))))</f>
        <v>Alto</v>
      </c>
      <c r="DIS37" s="179">
        <v>25</v>
      </c>
      <c r="DIT37" s="180">
        <f t="shared" ref="DIT37:DKP37" si="217">IF(OR(DIS37="",DIQ37=""),"",IF(ISTEXT(DIQ37),"N/A",DIQ37*DIS37))</f>
        <v>450</v>
      </c>
      <c r="DIU37" s="180" t="str">
        <f t="shared" ref="DIU37:DKQ37" si="218">IF(DIT37="","",IF(ISTEXT(DIT37),"IV",IF(DIT37=20,"IV",IF(AND(DIT37&gt;=40,DIT37&lt;=120),"III",IF(AND(DIT37&gt;=150,DIT37&lt;=500),"II",IF(AND(DIT37&gt;=600,DIT37&lt;=4000),"I","Error"))))))</f>
        <v>II</v>
      </c>
      <c r="DIV37" s="269" t="str">
        <f>IF(DIU37="","",IF(OR(DIU37="IV",DIU37="III"),"Aceptable",IF(DIU37="II","No Aceptable o Aceptable con controles",IF(DIU37="I","No Aceptable","Error"))))</f>
        <v>No Aceptable o Aceptable con controles</v>
      </c>
      <c r="DIW37" s="133" t="s">
        <v>264</v>
      </c>
      <c r="DIX37" s="178" t="s">
        <v>274</v>
      </c>
      <c r="DIY37" s="178" t="s">
        <v>284</v>
      </c>
      <c r="DIZ37" s="178" t="s">
        <v>285</v>
      </c>
      <c r="DJA37" s="178" t="s">
        <v>261</v>
      </c>
      <c r="DJB37" s="178" t="s">
        <v>210</v>
      </c>
      <c r="DJC37" s="178" t="s">
        <v>260</v>
      </c>
      <c r="DJD37" s="178" t="s">
        <v>262</v>
      </c>
      <c r="DJE37" s="179">
        <v>6</v>
      </c>
      <c r="DJF37" s="179">
        <v>3</v>
      </c>
      <c r="DJG37" s="180">
        <f t="shared" si="215"/>
        <v>18</v>
      </c>
      <c r="DJH37" s="180" t="str">
        <f t="shared" si="216"/>
        <v>Alto</v>
      </c>
      <c r="DJI37" s="179">
        <v>25</v>
      </c>
      <c r="DJJ37" s="180">
        <f t="shared" si="217"/>
        <v>450</v>
      </c>
      <c r="DJK37" s="180" t="str">
        <f t="shared" si="218"/>
        <v>II</v>
      </c>
      <c r="DJL37" s="269" t="str">
        <f>IF(DJK37="","",IF(OR(DJK37="IV",DJK37="III"),"Aceptable",IF(DJK37="II","No Aceptable o Aceptable con controles",IF(DJK37="I","No Aceptable","Error"))))</f>
        <v>No Aceptable o Aceptable con controles</v>
      </c>
      <c r="DJM37" s="133" t="s">
        <v>264</v>
      </c>
      <c r="DJN37" s="178" t="s">
        <v>274</v>
      </c>
      <c r="DJO37" s="178" t="s">
        <v>284</v>
      </c>
      <c r="DJP37" s="178" t="s">
        <v>285</v>
      </c>
      <c r="DJQ37" s="178" t="s">
        <v>261</v>
      </c>
      <c r="DJR37" s="178" t="s">
        <v>210</v>
      </c>
      <c r="DJS37" s="178" t="s">
        <v>260</v>
      </c>
      <c r="DJT37" s="178" t="s">
        <v>262</v>
      </c>
      <c r="DJU37" s="179">
        <v>6</v>
      </c>
      <c r="DJV37" s="179">
        <v>3</v>
      </c>
      <c r="DJW37" s="180">
        <f t="shared" si="215"/>
        <v>18</v>
      </c>
      <c r="DJX37" s="180" t="str">
        <f t="shared" si="216"/>
        <v>Alto</v>
      </c>
      <c r="DJY37" s="179">
        <v>25</v>
      </c>
      <c r="DJZ37" s="180">
        <f t="shared" si="217"/>
        <v>450</v>
      </c>
      <c r="DKA37" s="180" t="str">
        <f t="shared" si="218"/>
        <v>II</v>
      </c>
      <c r="DKB37" s="269" t="str">
        <f>IF(DKA37="","",IF(OR(DKA37="IV",DKA37="III"),"Aceptable",IF(DKA37="II","No Aceptable o Aceptable con controles",IF(DKA37="I","No Aceptable","Error"))))</f>
        <v>No Aceptable o Aceptable con controles</v>
      </c>
      <c r="DKC37" s="133" t="s">
        <v>264</v>
      </c>
      <c r="DKD37" s="178" t="s">
        <v>274</v>
      </c>
      <c r="DKE37" s="178" t="s">
        <v>284</v>
      </c>
      <c r="DKF37" s="178" t="s">
        <v>285</v>
      </c>
      <c r="DKG37" s="178" t="s">
        <v>261</v>
      </c>
      <c r="DKH37" s="178" t="s">
        <v>210</v>
      </c>
      <c r="DKI37" s="178" t="s">
        <v>260</v>
      </c>
      <c r="DKJ37" s="178" t="s">
        <v>262</v>
      </c>
      <c r="DKK37" s="179">
        <v>6</v>
      </c>
      <c r="DKL37" s="179">
        <v>3</v>
      </c>
      <c r="DKM37" s="180">
        <f t="shared" si="215"/>
        <v>18</v>
      </c>
      <c r="DKN37" s="180" t="str">
        <f t="shared" si="216"/>
        <v>Alto</v>
      </c>
      <c r="DKO37" s="179">
        <v>25</v>
      </c>
      <c r="DKP37" s="180">
        <f t="shared" si="217"/>
        <v>450</v>
      </c>
      <c r="DKQ37" s="180" t="str">
        <f t="shared" si="218"/>
        <v>II</v>
      </c>
      <c r="DKR37" s="269" t="str">
        <f>IF(DKQ37="","",IF(OR(DKQ37="IV",DKQ37="III"),"Aceptable",IF(DKQ37="II","No Aceptable o Aceptable con controles",IF(DKQ37="I","No Aceptable","Error"))))</f>
        <v>No Aceptable o Aceptable con controles</v>
      </c>
      <c r="DKS37" s="133" t="s">
        <v>264</v>
      </c>
      <c r="DKT37" s="178" t="s">
        <v>274</v>
      </c>
      <c r="DKU37" s="178" t="s">
        <v>284</v>
      </c>
      <c r="DKV37" s="178" t="s">
        <v>285</v>
      </c>
      <c r="DKW37" s="178" t="s">
        <v>261</v>
      </c>
      <c r="DKX37" s="178" t="s">
        <v>210</v>
      </c>
      <c r="DKY37" s="178" t="s">
        <v>260</v>
      </c>
      <c r="DKZ37" s="178" t="s">
        <v>262</v>
      </c>
      <c r="DLA37" s="179">
        <v>6</v>
      </c>
      <c r="DLB37" s="179">
        <v>3</v>
      </c>
      <c r="DLC37" s="180">
        <f t="shared" ref="DLC37:DMY37" si="219">IF(OR(DLA37="",DLB37=""),"",IF((DLA37*DLB37=0),"N/A",DLA37*DLB37))</f>
        <v>18</v>
      </c>
      <c r="DLD37" s="180" t="str">
        <f t="shared" ref="DLD37:DMZ37" si="220">IF(DLC37="","",IF(ISTEXT(DLC37),"N/A",IF(OR(DLC37=2,DLC37=4),"Bajo",IF(OR(DLC37=6,DLC37=8),"Medio",IF(OR(DLC37=10,DLC37=12,DLC37=18,DLC37=20),"Alto",IF(OR(DLC37=24,DLC37=30,DLC37=40),"Muy Alto","Error"))))))</f>
        <v>Alto</v>
      </c>
      <c r="DLE37" s="179">
        <v>25</v>
      </c>
      <c r="DLF37" s="180">
        <f t="shared" ref="DLF37:DNB37" si="221">IF(OR(DLE37="",DLC37=""),"",IF(ISTEXT(DLC37),"N/A",DLC37*DLE37))</f>
        <v>450</v>
      </c>
      <c r="DLG37" s="180" t="str">
        <f t="shared" ref="DLG37:DNC37" si="222">IF(DLF37="","",IF(ISTEXT(DLF37),"IV",IF(DLF37=20,"IV",IF(AND(DLF37&gt;=40,DLF37&lt;=120),"III",IF(AND(DLF37&gt;=150,DLF37&lt;=500),"II",IF(AND(DLF37&gt;=600,DLF37&lt;=4000),"I","Error"))))))</f>
        <v>II</v>
      </c>
      <c r="DLH37" s="269" t="str">
        <f>IF(DLG37="","",IF(OR(DLG37="IV",DLG37="III"),"Aceptable",IF(DLG37="II","No Aceptable o Aceptable con controles",IF(DLG37="I","No Aceptable","Error"))))</f>
        <v>No Aceptable o Aceptable con controles</v>
      </c>
      <c r="DLI37" s="133" t="s">
        <v>264</v>
      </c>
      <c r="DLJ37" s="178" t="s">
        <v>274</v>
      </c>
      <c r="DLK37" s="178" t="s">
        <v>284</v>
      </c>
      <c r="DLL37" s="178" t="s">
        <v>285</v>
      </c>
      <c r="DLM37" s="178" t="s">
        <v>261</v>
      </c>
      <c r="DLN37" s="178" t="s">
        <v>210</v>
      </c>
      <c r="DLO37" s="178" t="s">
        <v>260</v>
      </c>
      <c r="DLP37" s="178" t="s">
        <v>262</v>
      </c>
      <c r="DLQ37" s="179">
        <v>6</v>
      </c>
      <c r="DLR37" s="179">
        <v>3</v>
      </c>
      <c r="DLS37" s="180">
        <f t="shared" si="219"/>
        <v>18</v>
      </c>
      <c r="DLT37" s="180" t="str">
        <f t="shared" si="220"/>
        <v>Alto</v>
      </c>
      <c r="DLU37" s="179">
        <v>25</v>
      </c>
      <c r="DLV37" s="180">
        <f t="shared" si="221"/>
        <v>450</v>
      </c>
      <c r="DLW37" s="180" t="str">
        <f t="shared" si="222"/>
        <v>II</v>
      </c>
      <c r="DLX37" s="269" t="str">
        <f>IF(DLW37="","",IF(OR(DLW37="IV",DLW37="III"),"Aceptable",IF(DLW37="II","No Aceptable o Aceptable con controles",IF(DLW37="I","No Aceptable","Error"))))</f>
        <v>No Aceptable o Aceptable con controles</v>
      </c>
      <c r="DLY37" s="133" t="s">
        <v>264</v>
      </c>
      <c r="DLZ37" s="178" t="s">
        <v>274</v>
      </c>
      <c r="DMA37" s="178" t="s">
        <v>284</v>
      </c>
      <c r="DMB37" s="178" t="s">
        <v>285</v>
      </c>
      <c r="DMC37" s="178" t="s">
        <v>261</v>
      </c>
      <c r="DMD37" s="178" t="s">
        <v>210</v>
      </c>
      <c r="DME37" s="178" t="s">
        <v>260</v>
      </c>
      <c r="DMF37" s="178" t="s">
        <v>262</v>
      </c>
      <c r="DMG37" s="179">
        <v>6</v>
      </c>
      <c r="DMH37" s="179">
        <v>3</v>
      </c>
      <c r="DMI37" s="180">
        <f t="shared" si="219"/>
        <v>18</v>
      </c>
      <c r="DMJ37" s="180" t="str">
        <f t="shared" si="220"/>
        <v>Alto</v>
      </c>
      <c r="DMK37" s="179">
        <v>25</v>
      </c>
      <c r="DML37" s="180">
        <f t="shared" si="221"/>
        <v>450</v>
      </c>
      <c r="DMM37" s="180" t="str">
        <f t="shared" si="222"/>
        <v>II</v>
      </c>
      <c r="DMN37" s="269" t="str">
        <f>IF(DMM37="","",IF(OR(DMM37="IV",DMM37="III"),"Aceptable",IF(DMM37="II","No Aceptable o Aceptable con controles",IF(DMM37="I","No Aceptable","Error"))))</f>
        <v>No Aceptable o Aceptable con controles</v>
      </c>
      <c r="DMO37" s="133" t="s">
        <v>264</v>
      </c>
      <c r="DMP37" s="178" t="s">
        <v>274</v>
      </c>
      <c r="DMQ37" s="178" t="s">
        <v>284</v>
      </c>
      <c r="DMR37" s="178" t="s">
        <v>285</v>
      </c>
      <c r="DMS37" s="178" t="s">
        <v>261</v>
      </c>
      <c r="DMT37" s="178" t="s">
        <v>210</v>
      </c>
      <c r="DMU37" s="178" t="s">
        <v>260</v>
      </c>
      <c r="DMV37" s="178" t="s">
        <v>262</v>
      </c>
      <c r="DMW37" s="179">
        <v>6</v>
      </c>
      <c r="DMX37" s="179">
        <v>3</v>
      </c>
      <c r="DMY37" s="180">
        <f t="shared" si="219"/>
        <v>18</v>
      </c>
      <c r="DMZ37" s="180" t="str">
        <f t="shared" si="220"/>
        <v>Alto</v>
      </c>
      <c r="DNA37" s="179">
        <v>25</v>
      </c>
      <c r="DNB37" s="180">
        <f t="shared" si="221"/>
        <v>450</v>
      </c>
      <c r="DNC37" s="180" t="str">
        <f t="shared" si="222"/>
        <v>II</v>
      </c>
      <c r="DND37" s="269" t="str">
        <f>IF(DNC37="","",IF(OR(DNC37="IV",DNC37="III"),"Aceptable",IF(DNC37="II","No Aceptable o Aceptable con controles",IF(DNC37="I","No Aceptable","Error"))))</f>
        <v>No Aceptable o Aceptable con controles</v>
      </c>
      <c r="DNE37" s="133" t="s">
        <v>264</v>
      </c>
      <c r="DNF37" s="178" t="s">
        <v>274</v>
      </c>
      <c r="DNG37" s="178" t="s">
        <v>284</v>
      </c>
      <c r="DNH37" s="178" t="s">
        <v>285</v>
      </c>
      <c r="DNI37" s="178" t="s">
        <v>261</v>
      </c>
      <c r="DNJ37" s="178" t="s">
        <v>210</v>
      </c>
      <c r="DNK37" s="178" t="s">
        <v>260</v>
      </c>
      <c r="DNL37" s="178" t="s">
        <v>262</v>
      </c>
      <c r="DNM37" s="179">
        <v>6</v>
      </c>
      <c r="DNN37" s="179">
        <v>3</v>
      </c>
      <c r="DNO37" s="180">
        <f t="shared" ref="DNO37:DPK37" si="223">IF(OR(DNM37="",DNN37=""),"",IF((DNM37*DNN37=0),"N/A",DNM37*DNN37))</f>
        <v>18</v>
      </c>
      <c r="DNP37" s="180" t="str">
        <f t="shared" ref="DNP37:DPL37" si="224">IF(DNO37="","",IF(ISTEXT(DNO37),"N/A",IF(OR(DNO37=2,DNO37=4),"Bajo",IF(OR(DNO37=6,DNO37=8),"Medio",IF(OR(DNO37=10,DNO37=12,DNO37=18,DNO37=20),"Alto",IF(OR(DNO37=24,DNO37=30,DNO37=40),"Muy Alto","Error"))))))</f>
        <v>Alto</v>
      </c>
      <c r="DNQ37" s="179">
        <v>25</v>
      </c>
      <c r="DNR37" s="180">
        <f t="shared" ref="DNR37:DPN37" si="225">IF(OR(DNQ37="",DNO37=""),"",IF(ISTEXT(DNO37),"N/A",DNO37*DNQ37))</f>
        <v>450</v>
      </c>
      <c r="DNS37" s="180" t="str">
        <f t="shared" ref="DNS37:DPO37" si="226">IF(DNR37="","",IF(ISTEXT(DNR37),"IV",IF(DNR37=20,"IV",IF(AND(DNR37&gt;=40,DNR37&lt;=120),"III",IF(AND(DNR37&gt;=150,DNR37&lt;=500),"II",IF(AND(DNR37&gt;=600,DNR37&lt;=4000),"I","Error"))))))</f>
        <v>II</v>
      </c>
      <c r="DNT37" s="269" t="str">
        <f>IF(DNS37="","",IF(OR(DNS37="IV",DNS37="III"),"Aceptable",IF(DNS37="II","No Aceptable o Aceptable con controles",IF(DNS37="I","No Aceptable","Error"))))</f>
        <v>No Aceptable o Aceptable con controles</v>
      </c>
      <c r="DNU37" s="133" t="s">
        <v>264</v>
      </c>
      <c r="DNV37" s="178" t="s">
        <v>274</v>
      </c>
      <c r="DNW37" s="178" t="s">
        <v>284</v>
      </c>
      <c r="DNX37" s="178" t="s">
        <v>285</v>
      </c>
      <c r="DNY37" s="178" t="s">
        <v>261</v>
      </c>
      <c r="DNZ37" s="178" t="s">
        <v>210</v>
      </c>
      <c r="DOA37" s="178" t="s">
        <v>260</v>
      </c>
      <c r="DOB37" s="178" t="s">
        <v>262</v>
      </c>
      <c r="DOC37" s="179">
        <v>6</v>
      </c>
      <c r="DOD37" s="179">
        <v>3</v>
      </c>
      <c r="DOE37" s="180">
        <f t="shared" si="223"/>
        <v>18</v>
      </c>
      <c r="DOF37" s="180" t="str">
        <f t="shared" si="224"/>
        <v>Alto</v>
      </c>
      <c r="DOG37" s="179">
        <v>25</v>
      </c>
      <c r="DOH37" s="180">
        <f t="shared" si="225"/>
        <v>450</v>
      </c>
      <c r="DOI37" s="180" t="str">
        <f t="shared" si="226"/>
        <v>II</v>
      </c>
      <c r="DOJ37" s="269" t="str">
        <f>IF(DOI37="","",IF(OR(DOI37="IV",DOI37="III"),"Aceptable",IF(DOI37="II","No Aceptable o Aceptable con controles",IF(DOI37="I","No Aceptable","Error"))))</f>
        <v>No Aceptable o Aceptable con controles</v>
      </c>
      <c r="DOK37" s="133" t="s">
        <v>264</v>
      </c>
      <c r="DOL37" s="178" t="s">
        <v>274</v>
      </c>
      <c r="DOM37" s="178" t="s">
        <v>284</v>
      </c>
      <c r="DON37" s="178" t="s">
        <v>285</v>
      </c>
      <c r="DOO37" s="178" t="s">
        <v>261</v>
      </c>
      <c r="DOP37" s="178" t="s">
        <v>210</v>
      </c>
      <c r="DOQ37" s="178" t="s">
        <v>260</v>
      </c>
      <c r="DOR37" s="178" t="s">
        <v>262</v>
      </c>
      <c r="DOS37" s="179">
        <v>6</v>
      </c>
      <c r="DOT37" s="179">
        <v>3</v>
      </c>
      <c r="DOU37" s="180">
        <f t="shared" si="223"/>
        <v>18</v>
      </c>
      <c r="DOV37" s="180" t="str">
        <f t="shared" si="224"/>
        <v>Alto</v>
      </c>
      <c r="DOW37" s="179">
        <v>25</v>
      </c>
      <c r="DOX37" s="180">
        <f t="shared" si="225"/>
        <v>450</v>
      </c>
      <c r="DOY37" s="180" t="str">
        <f t="shared" si="226"/>
        <v>II</v>
      </c>
      <c r="DOZ37" s="269" t="str">
        <f>IF(DOY37="","",IF(OR(DOY37="IV",DOY37="III"),"Aceptable",IF(DOY37="II","No Aceptable o Aceptable con controles",IF(DOY37="I","No Aceptable","Error"))))</f>
        <v>No Aceptable o Aceptable con controles</v>
      </c>
      <c r="DPA37" s="133" t="s">
        <v>264</v>
      </c>
      <c r="DPB37" s="178" t="s">
        <v>274</v>
      </c>
      <c r="DPC37" s="178" t="s">
        <v>284</v>
      </c>
      <c r="DPD37" s="178" t="s">
        <v>285</v>
      </c>
      <c r="DPE37" s="178" t="s">
        <v>261</v>
      </c>
      <c r="DPF37" s="178" t="s">
        <v>210</v>
      </c>
      <c r="DPG37" s="178" t="s">
        <v>260</v>
      </c>
      <c r="DPH37" s="178" t="s">
        <v>262</v>
      </c>
      <c r="DPI37" s="179">
        <v>6</v>
      </c>
      <c r="DPJ37" s="179">
        <v>3</v>
      </c>
      <c r="DPK37" s="180">
        <f t="shared" si="223"/>
        <v>18</v>
      </c>
      <c r="DPL37" s="180" t="str">
        <f t="shared" si="224"/>
        <v>Alto</v>
      </c>
      <c r="DPM37" s="179">
        <v>25</v>
      </c>
      <c r="DPN37" s="180">
        <f t="shared" si="225"/>
        <v>450</v>
      </c>
      <c r="DPO37" s="180" t="str">
        <f t="shared" si="226"/>
        <v>II</v>
      </c>
      <c r="DPP37" s="269" t="str">
        <f>IF(DPO37="","",IF(OR(DPO37="IV",DPO37="III"),"Aceptable",IF(DPO37="II","No Aceptable o Aceptable con controles",IF(DPO37="I","No Aceptable","Error"))))</f>
        <v>No Aceptable o Aceptable con controles</v>
      </c>
      <c r="DPQ37" s="133" t="s">
        <v>264</v>
      </c>
      <c r="DPR37" s="178" t="s">
        <v>274</v>
      </c>
      <c r="DPS37" s="178" t="s">
        <v>284</v>
      </c>
      <c r="DPT37" s="178" t="s">
        <v>285</v>
      </c>
      <c r="DPU37" s="178" t="s">
        <v>261</v>
      </c>
      <c r="DPV37" s="178" t="s">
        <v>210</v>
      </c>
      <c r="DPW37" s="178" t="s">
        <v>260</v>
      </c>
      <c r="DPX37" s="178" t="s">
        <v>262</v>
      </c>
      <c r="DPY37" s="179">
        <v>6</v>
      </c>
      <c r="DPZ37" s="179">
        <v>3</v>
      </c>
      <c r="DQA37" s="180">
        <f t="shared" ref="DQA37:DRW37" si="227">IF(OR(DPY37="",DPZ37=""),"",IF((DPY37*DPZ37=0),"N/A",DPY37*DPZ37))</f>
        <v>18</v>
      </c>
      <c r="DQB37" s="180" t="str">
        <f t="shared" ref="DQB37:DRX37" si="228">IF(DQA37="","",IF(ISTEXT(DQA37),"N/A",IF(OR(DQA37=2,DQA37=4),"Bajo",IF(OR(DQA37=6,DQA37=8),"Medio",IF(OR(DQA37=10,DQA37=12,DQA37=18,DQA37=20),"Alto",IF(OR(DQA37=24,DQA37=30,DQA37=40),"Muy Alto","Error"))))))</f>
        <v>Alto</v>
      </c>
      <c r="DQC37" s="179">
        <v>25</v>
      </c>
      <c r="DQD37" s="180">
        <f t="shared" ref="DQD37:DRZ37" si="229">IF(OR(DQC37="",DQA37=""),"",IF(ISTEXT(DQA37),"N/A",DQA37*DQC37))</f>
        <v>450</v>
      </c>
      <c r="DQE37" s="180" t="str">
        <f t="shared" ref="DQE37:DSA37" si="230">IF(DQD37="","",IF(ISTEXT(DQD37),"IV",IF(DQD37=20,"IV",IF(AND(DQD37&gt;=40,DQD37&lt;=120),"III",IF(AND(DQD37&gt;=150,DQD37&lt;=500),"II",IF(AND(DQD37&gt;=600,DQD37&lt;=4000),"I","Error"))))))</f>
        <v>II</v>
      </c>
      <c r="DQF37" s="269" t="str">
        <f>IF(DQE37="","",IF(OR(DQE37="IV",DQE37="III"),"Aceptable",IF(DQE37="II","No Aceptable o Aceptable con controles",IF(DQE37="I","No Aceptable","Error"))))</f>
        <v>No Aceptable o Aceptable con controles</v>
      </c>
      <c r="DQG37" s="133" t="s">
        <v>264</v>
      </c>
      <c r="DQH37" s="178" t="s">
        <v>274</v>
      </c>
      <c r="DQI37" s="178" t="s">
        <v>284</v>
      </c>
      <c r="DQJ37" s="178" t="s">
        <v>285</v>
      </c>
      <c r="DQK37" s="178" t="s">
        <v>261</v>
      </c>
      <c r="DQL37" s="178" t="s">
        <v>210</v>
      </c>
      <c r="DQM37" s="178" t="s">
        <v>260</v>
      </c>
      <c r="DQN37" s="178" t="s">
        <v>262</v>
      </c>
      <c r="DQO37" s="179">
        <v>6</v>
      </c>
      <c r="DQP37" s="179">
        <v>3</v>
      </c>
      <c r="DQQ37" s="180">
        <f t="shared" si="227"/>
        <v>18</v>
      </c>
      <c r="DQR37" s="180" t="str">
        <f t="shared" si="228"/>
        <v>Alto</v>
      </c>
      <c r="DQS37" s="179">
        <v>25</v>
      </c>
      <c r="DQT37" s="180">
        <f t="shared" si="229"/>
        <v>450</v>
      </c>
      <c r="DQU37" s="180" t="str">
        <f t="shared" si="230"/>
        <v>II</v>
      </c>
      <c r="DQV37" s="269" t="str">
        <f>IF(DQU37="","",IF(OR(DQU37="IV",DQU37="III"),"Aceptable",IF(DQU37="II","No Aceptable o Aceptable con controles",IF(DQU37="I","No Aceptable","Error"))))</f>
        <v>No Aceptable o Aceptable con controles</v>
      </c>
      <c r="DQW37" s="133" t="s">
        <v>264</v>
      </c>
      <c r="DQX37" s="178" t="s">
        <v>274</v>
      </c>
      <c r="DQY37" s="178" t="s">
        <v>284</v>
      </c>
      <c r="DQZ37" s="178" t="s">
        <v>285</v>
      </c>
      <c r="DRA37" s="178" t="s">
        <v>261</v>
      </c>
      <c r="DRB37" s="178" t="s">
        <v>210</v>
      </c>
      <c r="DRC37" s="178" t="s">
        <v>260</v>
      </c>
      <c r="DRD37" s="178" t="s">
        <v>262</v>
      </c>
      <c r="DRE37" s="179">
        <v>6</v>
      </c>
      <c r="DRF37" s="179">
        <v>3</v>
      </c>
      <c r="DRG37" s="180">
        <f t="shared" si="227"/>
        <v>18</v>
      </c>
      <c r="DRH37" s="180" t="str">
        <f t="shared" si="228"/>
        <v>Alto</v>
      </c>
      <c r="DRI37" s="179">
        <v>25</v>
      </c>
      <c r="DRJ37" s="180">
        <f t="shared" si="229"/>
        <v>450</v>
      </c>
      <c r="DRK37" s="180" t="str">
        <f t="shared" si="230"/>
        <v>II</v>
      </c>
      <c r="DRL37" s="269" t="str">
        <f>IF(DRK37="","",IF(OR(DRK37="IV",DRK37="III"),"Aceptable",IF(DRK37="II","No Aceptable o Aceptable con controles",IF(DRK37="I","No Aceptable","Error"))))</f>
        <v>No Aceptable o Aceptable con controles</v>
      </c>
      <c r="DRM37" s="133" t="s">
        <v>264</v>
      </c>
      <c r="DRN37" s="178" t="s">
        <v>274</v>
      </c>
      <c r="DRO37" s="178" t="s">
        <v>284</v>
      </c>
      <c r="DRP37" s="178" t="s">
        <v>285</v>
      </c>
      <c r="DRQ37" s="178" t="s">
        <v>261</v>
      </c>
      <c r="DRR37" s="178" t="s">
        <v>210</v>
      </c>
      <c r="DRS37" s="178" t="s">
        <v>260</v>
      </c>
      <c r="DRT37" s="178" t="s">
        <v>262</v>
      </c>
      <c r="DRU37" s="179">
        <v>6</v>
      </c>
      <c r="DRV37" s="179">
        <v>3</v>
      </c>
      <c r="DRW37" s="180">
        <f t="shared" si="227"/>
        <v>18</v>
      </c>
      <c r="DRX37" s="180" t="str">
        <f t="shared" si="228"/>
        <v>Alto</v>
      </c>
      <c r="DRY37" s="179">
        <v>25</v>
      </c>
      <c r="DRZ37" s="180">
        <f t="shared" si="229"/>
        <v>450</v>
      </c>
      <c r="DSA37" s="180" t="str">
        <f t="shared" si="230"/>
        <v>II</v>
      </c>
      <c r="DSB37" s="269" t="str">
        <f>IF(DSA37="","",IF(OR(DSA37="IV",DSA37="III"),"Aceptable",IF(DSA37="II","No Aceptable o Aceptable con controles",IF(DSA37="I","No Aceptable","Error"))))</f>
        <v>No Aceptable o Aceptable con controles</v>
      </c>
      <c r="DSC37" s="133" t="s">
        <v>264</v>
      </c>
      <c r="DSD37" s="178" t="s">
        <v>274</v>
      </c>
      <c r="DSE37" s="178" t="s">
        <v>284</v>
      </c>
      <c r="DSF37" s="178" t="s">
        <v>285</v>
      </c>
      <c r="DSG37" s="178" t="s">
        <v>261</v>
      </c>
      <c r="DSH37" s="178" t="s">
        <v>210</v>
      </c>
      <c r="DSI37" s="178" t="s">
        <v>260</v>
      </c>
      <c r="DSJ37" s="178" t="s">
        <v>262</v>
      </c>
      <c r="DSK37" s="179">
        <v>6</v>
      </c>
      <c r="DSL37" s="179">
        <v>3</v>
      </c>
      <c r="DSM37" s="180">
        <f t="shared" ref="DSM37:DUI37" si="231">IF(OR(DSK37="",DSL37=""),"",IF((DSK37*DSL37=0),"N/A",DSK37*DSL37))</f>
        <v>18</v>
      </c>
      <c r="DSN37" s="180" t="str">
        <f t="shared" ref="DSN37:DUJ37" si="232">IF(DSM37="","",IF(ISTEXT(DSM37),"N/A",IF(OR(DSM37=2,DSM37=4),"Bajo",IF(OR(DSM37=6,DSM37=8),"Medio",IF(OR(DSM37=10,DSM37=12,DSM37=18,DSM37=20),"Alto",IF(OR(DSM37=24,DSM37=30,DSM37=40),"Muy Alto","Error"))))))</f>
        <v>Alto</v>
      </c>
      <c r="DSO37" s="179">
        <v>25</v>
      </c>
      <c r="DSP37" s="180">
        <f t="shared" ref="DSP37:DUL37" si="233">IF(OR(DSO37="",DSM37=""),"",IF(ISTEXT(DSM37),"N/A",DSM37*DSO37))</f>
        <v>450</v>
      </c>
      <c r="DSQ37" s="180" t="str">
        <f t="shared" ref="DSQ37:DUM37" si="234">IF(DSP37="","",IF(ISTEXT(DSP37),"IV",IF(DSP37=20,"IV",IF(AND(DSP37&gt;=40,DSP37&lt;=120),"III",IF(AND(DSP37&gt;=150,DSP37&lt;=500),"II",IF(AND(DSP37&gt;=600,DSP37&lt;=4000),"I","Error"))))))</f>
        <v>II</v>
      </c>
      <c r="DSR37" s="269" t="str">
        <f>IF(DSQ37="","",IF(OR(DSQ37="IV",DSQ37="III"),"Aceptable",IF(DSQ37="II","No Aceptable o Aceptable con controles",IF(DSQ37="I","No Aceptable","Error"))))</f>
        <v>No Aceptable o Aceptable con controles</v>
      </c>
      <c r="DSS37" s="133" t="s">
        <v>264</v>
      </c>
      <c r="DST37" s="178" t="s">
        <v>274</v>
      </c>
      <c r="DSU37" s="178" t="s">
        <v>284</v>
      </c>
      <c r="DSV37" s="178" t="s">
        <v>285</v>
      </c>
      <c r="DSW37" s="178" t="s">
        <v>261</v>
      </c>
      <c r="DSX37" s="178" t="s">
        <v>210</v>
      </c>
      <c r="DSY37" s="178" t="s">
        <v>260</v>
      </c>
      <c r="DSZ37" s="178" t="s">
        <v>262</v>
      </c>
      <c r="DTA37" s="179">
        <v>6</v>
      </c>
      <c r="DTB37" s="179">
        <v>3</v>
      </c>
      <c r="DTC37" s="180">
        <f t="shared" si="231"/>
        <v>18</v>
      </c>
      <c r="DTD37" s="180" t="str">
        <f t="shared" si="232"/>
        <v>Alto</v>
      </c>
      <c r="DTE37" s="179">
        <v>25</v>
      </c>
      <c r="DTF37" s="180">
        <f t="shared" si="233"/>
        <v>450</v>
      </c>
      <c r="DTG37" s="180" t="str">
        <f t="shared" si="234"/>
        <v>II</v>
      </c>
      <c r="DTH37" s="269" t="str">
        <f>IF(DTG37="","",IF(OR(DTG37="IV",DTG37="III"),"Aceptable",IF(DTG37="II","No Aceptable o Aceptable con controles",IF(DTG37="I","No Aceptable","Error"))))</f>
        <v>No Aceptable o Aceptable con controles</v>
      </c>
      <c r="DTI37" s="133" t="s">
        <v>264</v>
      </c>
      <c r="DTJ37" s="178" t="s">
        <v>274</v>
      </c>
      <c r="DTK37" s="178" t="s">
        <v>284</v>
      </c>
      <c r="DTL37" s="178" t="s">
        <v>285</v>
      </c>
      <c r="DTM37" s="178" t="s">
        <v>261</v>
      </c>
      <c r="DTN37" s="178" t="s">
        <v>210</v>
      </c>
      <c r="DTO37" s="178" t="s">
        <v>260</v>
      </c>
      <c r="DTP37" s="178" t="s">
        <v>262</v>
      </c>
      <c r="DTQ37" s="179">
        <v>6</v>
      </c>
      <c r="DTR37" s="179">
        <v>3</v>
      </c>
      <c r="DTS37" s="180">
        <f t="shared" si="231"/>
        <v>18</v>
      </c>
      <c r="DTT37" s="180" t="str">
        <f t="shared" si="232"/>
        <v>Alto</v>
      </c>
      <c r="DTU37" s="179">
        <v>25</v>
      </c>
      <c r="DTV37" s="180">
        <f t="shared" si="233"/>
        <v>450</v>
      </c>
      <c r="DTW37" s="180" t="str">
        <f t="shared" si="234"/>
        <v>II</v>
      </c>
      <c r="DTX37" s="269" t="str">
        <f>IF(DTW37="","",IF(OR(DTW37="IV",DTW37="III"),"Aceptable",IF(DTW37="II","No Aceptable o Aceptable con controles",IF(DTW37="I","No Aceptable","Error"))))</f>
        <v>No Aceptable o Aceptable con controles</v>
      </c>
      <c r="DTY37" s="133" t="s">
        <v>264</v>
      </c>
      <c r="DTZ37" s="178" t="s">
        <v>274</v>
      </c>
      <c r="DUA37" s="178" t="s">
        <v>284</v>
      </c>
      <c r="DUB37" s="178" t="s">
        <v>285</v>
      </c>
      <c r="DUC37" s="178" t="s">
        <v>261</v>
      </c>
      <c r="DUD37" s="178" t="s">
        <v>210</v>
      </c>
      <c r="DUE37" s="178" t="s">
        <v>260</v>
      </c>
      <c r="DUF37" s="178" t="s">
        <v>262</v>
      </c>
      <c r="DUG37" s="179">
        <v>6</v>
      </c>
      <c r="DUH37" s="179">
        <v>3</v>
      </c>
      <c r="DUI37" s="180">
        <f t="shared" si="231"/>
        <v>18</v>
      </c>
      <c r="DUJ37" s="180" t="str">
        <f t="shared" si="232"/>
        <v>Alto</v>
      </c>
      <c r="DUK37" s="179">
        <v>25</v>
      </c>
      <c r="DUL37" s="180">
        <f t="shared" si="233"/>
        <v>450</v>
      </c>
      <c r="DUM37" s="180" t="str">
        <f t="shared" si="234"/>
        <v>II</v>
      </c>
      <c r="DUN37" s="269" t="str">
        <f>IF(DUM37="","",IF(OR(DUM37="IV",DUM37="III"),"Aceptable",IF(DUM37="II","No Aceptable o Aceptable con controles",IF(DUM37="I","No Aceptable","Error"))))</f>
        <v>No Aceptable o Aceptable con controles</v>
      </c>
      <c r="DUO37" s="133" t="s">
        <v>264</v>
      </c>
      <c r="DUP37" s="178" t="s">
        <v>274</v>
      </c>
      <c r="DUQ37" s="178" t="s">
        <v>284</v>
      </c>
      <c r="DUR37" s="178" t="s">
        <v>285</v>
      </c>
      <c r="DUS37" s="178" t="s">
        <v>261</v>
      </c>
      <c r="DUT37" s="178" t="s">
        <v>210</v>
      </c>
      <c r="DUU37" s="178" t="s">
        <v>260</v>
      </c>
      <c r="DUV37" s="178" t="s">
        <v>262</v>
      </c>
      <c r="DUW37" s="179">
        <v>6</v>
      </c>
      <c r="DUX37" s="179">
        <v>3</v>
      </c>
      <c r="DUY37" s="180">
        <f t="shared" ref="DUY37:DWU37" si="235">IF(OR(DUW37="",DUX37=""),"",IF((DUW37*DUX37=0),"N/A",DUW37*DUX37))</f>
        <v>18</v>
      </c>
      <c r="DUZ37" s="180" t="str">
        <f t="shared" ref="DUZ37:DWV37" si="236">IF(DUY37="","",IF(ISTEXT(DUY37),"N/A",IF(OR(DUY37=2,DUY37=4),"Bajo",IF(OR(DUY37=6,DUY37=8),"Medio",IF(OR(DUY37=10,DUY37=12,DUY37=18,DUY37=20),"Alto",IF(OR(DUY37=24,DUY37=30,DUY37=40),"Muy Alto","Error"))))))</f>
        <v>Alto</v>
      </c>
      <c r="DVA37" s="179">
        <v>25</v>
      </c>
      <c r="DVB37" s="180">
        <f t="shared" ref="DVB37:DWX37" si="237">IF(OR(DVA37="",DUY37=""),"",IF(ISTEXT(DUY37),"N/A",DUY37*DVA37))</f>
        <v>450</v>
      </c>
      <c r="DVC37" s="180" t="str">
        <f t="shared" ref="DVC37:DWY37" si="238">IF(DVB37="","",IF(ISTEXT(DVB37),"IV",IF(DVB37=20,"IV",IF(AND(DVB37&gt;=40,DVB37&lt;=120),"III",IF(AND(DVB37&gt;=150,DVB37&lt;=500),"II",IF(AND(DVB37&gt;=600,DVB37&lt;=4000),"I","Error"))))))</f>
        <v>II</v>
      </c>
      <c r="DVD37" s="269" t="str">
        <f>IF(DVC37="","",IF(OR(DVC37="IV",DVC37="III"),"Aceptable",IF(DVC37="II","No Aceptable o Aceptable con controles",IF(DVC37="I","No Aceptable","Error"))))</f>
        <v>No Aceptable o Aceptable con controles</v>
      </c>
      <c r="DVE37" s="133" t="s">
        <v>264</v>
      </c>
      <c r="DVF37" s="178" t="s">
        <v>274</v>
      </c>
      <c r="DVG37" s="178" t="s">
        <v>284</v>
      </c>
      <c r="DVH37" s="178" t="s">
        <v>285</v>
      </c>
      <c r="DVI37" s="178" t="s">
        <v>261</v>
      </c>
      <c r="DVJ37" s="178" t="s">
        <v>210</v>
      </c>
      <c r="DVK37" s="178" t="s">
        <v>260</v>
      </c>
      <c r="DVL37" s="178" t="s">
        <v>262</v>
      </c>
      <c r="DVM37" s="179">
        <v>6</v>
      </c>
      <c r="DVN37" s="179">
        <v>3</v>
      </c>
      <c r="DVO37" s="180">
        <f t="shared" si="235"/>
        <v>18</v>
      </c>
      <c r="DVP37" s="180" t="str">
        <f t="shared" si="236"/>
        <v>Alto</v>
      </c>
      <c r="DVQ37" s="179">
        <v>25</v>
      </c>
      <c r="DVR37" s="180">
        <f t="shared" si="237"/>
        <v>450</v>
      </c>
      <c r="DVS37" s="180" t="str">
        <f t="shared" si="238"/>
        <v>II</v>
      </c>
      <c r="DVT37" s="269" t="str">
        <f>IF(DVS37="","",IF(OR(DVS37="IV",DVS37="III"),"Aceptable",IF(DVS37="II","No Aceptable o Aceptable con controles",IF(DVS37="I","No Aceptable","Error"))))</f>
        <v>No Aceptable o Aceptable con controles</v>
      </c>
      <c r="DVU37" s="133" t="s">
        <v>264</v>
      </c>
      <c r="DVV37" s="178" t="s">
        <v>274</v>
      </c>
      <c r="DVW37" s="178" t="s">
        <v>284</v>
      </c>
      <c r="DVX37" s="178" t="s">
        <v>285</v>
      </c>
      <c r="DVY37" s="178" t="s">
        <v>261</v>
      </c>
      <c r="DVZ37" s="178" t="s">
        <v>210</v>
      </c>
      <c r="DWA37" s="178" t="s">
        <v>260</v>
      </c>
      <c r="DWB37" s="178" t="s">
        <v>262</v>
      </c>
      <c r="DWC37" s="179">
        <v>6</v>
      </c>
      <c r="DWD37" s="179">
        <v>3</v>
      </c>
      <c r="DWE37" s="180">
        <f t="shared" si="235"/>
        <v>18</v>
      </c>
      <c r="DWF37" s="180" t="str">
        <f t="shared" si="236"/>
        <v>Alto</v>
      </c>
      <c r="DWG37" s="179">
        <v>25</v>
      </c>
      <c r="DWH37" s="180">
        <f t="shared" si="237"/>
        <v>450</v>
      </c>
      <c r="DWI37" s="180" t="str">
        <f t="shared" si="238"/>
        <v>II</v>
      </c>
      <c r="DWJ37" s="269" t="str">
        <f>IF(DWI37="","",IF(OR(DWI37="IV",DWI37="III"),"Aceptable",IF(DWI37="II","No Aceptable o Aceptable con controles",IF(DWI37="I","No Aceptable","Error"))))</f>
        <v>No Aceptable o Aceptable con controles</v>
      </c>
      <c r="DWK37" s="133" t="s">
        <v>264</v>
      </c>
      <c r="DWL37" s="178" t="s">
        <v>274</v>
      </c>
      <c r="DWM37" s="178" t="s">
        <v>284</v>
      </c>
      <c r="DWN37" s="178" t="s">
        <v>285</v>
      </c>
      <c r="DWO37" s="178" t="s">
        <v>261</v>
      </c>
      <c r="DWP37" s="178" t="s">
        <v>210</v>
      </c>
      <c r="DWQ37" s="178" t="s">
        <v>260</v>
      </c>
      <c r="DWR37" s="178" t="s">
        <v>262</v>
      </c>
      <c r="DWS37" s="179">
        <v>6</v>
      </c>
      <c r="DWT37" s="179">
        <v>3</v>
      </c>
      <c r="DWU37" s="180">
        <f t="shared" si="235"/>
        <v>18</v>
      </c>
      <c r="DWV37" s="180" t="str">
        <f t="shared" si="236"/>
        <v>Alto</v>
      </c>
      <c r="DWW37" s="179">
        <v>25</v>
      </c>
      <c r="DWX37" s="180">
        <f t="shared" si="237"/>
        <v>450</v>
      </c>
      <c r="DWY37" s="180" t="str">
        <f t="shared" si="238"/>
        <v>II</v>
      </c>
      <c r="DWZ37" s="269" t="str">
        <f>IF(DWY37="","",IF(OR(DWY37="IV",DWY37="III"),"Aceptable",IF(DWY37="II","No Aceptable o Aceptable con controles",IF(DWY37="I","No Aceptable","Error"))))</f>
        <v>No Aceptable o Aceptable con controles</v>
      </c>
      <c r="DXA37" s="133" t="s">
        <v>264</v>
      </c>
      <c r="DXB37" s="178" t="s">
        <v>274</v>
      </c>
      <c r="DXC37" s="178" t="s">
        <v>284</v>
      </c>
      <c r="DXD37" s="178" t="s">
        <v>285</v>
      </c>
      <c r="DXE37" s="178" t="s">
        <v>261</v>
      </c>
      <c r="DXF37" s="178" t="s">
        <v>210</v>
      </c>
      <c r="DXG37" s="178" t="s">
        <v>260</v>
      </c>
      <c r="DXH37" s="178" t="s">
        <v>262</v>
      </c>
      <c r="DXI37" s="179">
        <v>6</v>
      </c>
      <c r="DXJ37" s="179">
        <v>3</v>
      </c>
      <c r="DXK37" s="180">
        <f t="shared" ref="DXK37:DZG37" si="239">IF(OR(DXI37="",DXJ37=""),"",IF((DXI37*DXJ37=0),"N/A",DXI37*DXJ37))</f>
        <v>18</v>
      </c>
      <c r="DXL37" s="180" t="str">
        <f t="shared" ref="DXL37:DZH37" si="240">IF(DXK37="","",IF(ISTEXT(DXK37),"N/A",IF(OR(DXK37=2,DXK37=4),"Bajo",IF(OR(DXK37=6,DXK37=8),"Medio",IF(OR(DXK37=10,DXK37=12,DXK37=18,DXK37=20),"Alto",IF(OR(DXK37=24,DXK37=30,DXK37=40),"Muy Alto","Error"))))))</f>
        <v>Alto</v>
      </c>
      <c r="DXM37" s="179">
        <v>25</v>
      </c>
      <c r="DXN37" s="180">
        <f t="shared" ref="DXN37:DZJ37" si="241">IF(OR(DXM37="",DXK37=""),"",IF(ISTEXT(DXK37),"N/A",DXK37*DXM37))</f>
        <v>450</v>
      </c>
      <c r="DXO37" s="180" t="str">
        <f t="shared" ref="DXO37:DZK37" si="242">IF(DXN37="","",IF(ISTEXT(DXN37),"IV",IF(DXN37=20,"IV",IF(AND(DXN37&gt;=40,DXN37&lt;=120),"III",IF(AND(DXN37&gt;=150,DXN37&lt;=500),"II",IF(AND(DXN37&gt;=600,DXN37&lt;=4000),"I","Error"))))))</f>
        <v>II</v>
      </c>
      <c r="DXP37" s="269" t="str">
        <f>IF(DXO37="","",IF(OR(DXO37="IV",DXO37="III"),"Aceptable",IF(DXO37="II","No Aceptable o Aceptable con controles",IF(DXO37="I","No Aceptable","Error"))))</f>
        <v>No Aceptable o Aceptable con controles</v>
      </c>
      <c r="DXQ37" s="133" t="s">
        <v>264</v>
      </c>
      <c r="DXR37" s="178" t="s">
        <v>274</v>
      </c>
      <c r="DXS37" s="178" t="s">
        <v>284</v>
      </c>
      <c r="DXT37" s="178" t="s">
        <v>285</v>
      </c>
      <c r="DXU37" s="178" t="s">
        <v>261</v>
      </c>
      <c r="DXV37" s="178" t="s">
        <v>210</v>
      </c>
      <c r="DXW37" s="178" t="s">
        <v>260</v>
      </c>
      <c r="DXX37" s="178" t="s">
        <v>262</v>
      </c>
      <c r="DXY37" s="179">
        <v>6</v>
      </c>
      <c r="DXZ37" s="179">
        <v>3</v>
      </c>
      <c r="DYA37" s="180">
        <f t="shared" si="239"/>
        <v>18</v>
      </c>
      <c r="DYB37" s="180" t="str">
        <f t="shared" si="240"/>
        <v>Alto</v>
      </c>
      <c r="DYC37" s="179">
        <v>25</v>
      </c>
      <c r="DYD37" s="180">
        <f t="shared" si="241"/>
        <v>450</v>
      </c>
      <c r="DYE37" s="180" t="str">
        <f t="shared" si="242"/>
        <v>II</v>
      </c>
      <c r="DYF37" s="269" t="str">
        <f>IF(DYE37="","",IF(OR(DYE37="IV",DYE37="III"),"Aceptable",IF(DYE37="II","No Aceptable o Aceptable con controles",IF(DYE37="I","No Aceptable","Error"))))</f>
        <v>No Aceptable o Aceptable con controles</v>
      </c>
      <c r="DYG37" s="133" t="s">
        <v>264</v>
      </c>
      <c r="DYH37" s="178" t="s">
        <v>274</v>
      </c>
      <c r="DYI37" s="178" t="s">
        <v>284</v>
      </c>
      <c r="DYJ37" s="178" t="s">
        <v>285</v>
      </c>
      <c r="DYK37" s="178" t="s">
        <v>261</v>
      </c>
      <c r="DYL37" s="178" t="s">
        <v>210</v>
      </c>
      <c r="DYM37" s="178" t="s">
        <v>260</v>
      </c>
      <c r="DYN37" s="178" t="s">
        <v>262</v>
      </c>
      <c r="DYO37" s="179">
        <v>6</v>
      </c>
      <c r="DYP37" s="179">
        <v>3</v>
      </c>
      <c r="DYQ37" s="180">
        <f t="shared" si="239"/>
        <v>18</v>
      </c>
      <c r="DYR37" s="180" t="str">
        <f t="shared" si="240"/>
        <v>Alto</v>
      </c>
      <c r="DYS37" s="179">
        <v>25</v>
      </c>
      <c r="DYT37" s="180">
        <f t="shared" si="241"/>
        <v>450</v>
      </c>
      <c r="DYU37" s="180" t="str">
        <f t="shared" si="242"/>
        <v>II</v>
      </c>
      <c r="DYV37" s="269" t="str">
        <f>IF(DYU37="","",IF(OR(DYU37="IV",DYU37="III"),"Aceptable",IF(DYU37="II","No Aceptable o Aceptable con controles",IF(DYU37="I","No Aceptable","Error"))))</f>
        <v>No Aceptable o Aceptable con controles</v>
      </c>
      <c r="DYW37" s="133" t="s">
        <v>264</v>
      </c>
      <c r="DYX37" s="178" t="s">
        <v>274</v>
      </c>
      <c r="DYY37" s="178" t="s">
        <v>284</v>
      </c>
      <c r="DYZ37" s="178" t="s">
        <v>285</v>
      </c>
      <c r="DZA37" s="178" t="s">
        <v>261</v>
      </c>
      <c r="DZB37" s="178" t="s">
        <v>210</v>
      </c>
      <c r="DZC37" s="178" t="s">
        <v>260</v>
      </c>
      <c r="DZD37" s="178" t="s">
        <v>262</v>
      </c>
      <c r="DZE37" s="179">
        <v>6</v>
      </c>
      <c r="DZF37" s="179">
        <v>3</v>
      </c>
      <c r="DZG37" s="180">
        <f t="shared" si="239"/>
        <v>18</v>
      </c>
      <c r="DZH37" s="180" t="str">
        <f t="shared" si="240"/>
        <v>Alto</v>
      </c>
      <c r="DZI37" s="179">
        <v>25</v>
      </c>
      <c r="DZJ37" s="180">
        <f t="shared" si="241"/>
        <v>450</v>
      </c>
      <c r="DZK37" s="180" t="str">
        <f t="shared" si="242"/>
        <v>II</v>
      </c>
      <c r="DZL37" s="269" t="str">
        <f>IF(DZK37="","",IF(OR(DZK37="IV",DZK37="III"),"Aceptable",IF(DZK37="II","No Aceptable o Aceptable con controles",IF(DZK37="I","No Aceptable","Error"))))</f>
        <v>No Aceptable o Aceptable con controles</v>
      </c>
      <c r="DZM37" s="133" t="s">
        <v>264</v>
      </c>
      <c r="DZN37" s="178" t="s">
        <v>274</v>
      </c>
      <c r="DZO37" s="178" t="s">
        <v>284</v>
      </c>
      <c r="DZP37" s="178" t="s">
        <v>285</v>
      </c>
      <c r="DZQ37" s="178" t="s">
        <v>261</v>
      </c>
      <c r="DZR37" s="178" t="s">
        <v>210</v>
      </c>
      <c r="DZS37" s="178" t="s">
        <v>260</v>
      </c>
      <c r="DZT37" s="178" t="s">
        <v>262</v>
      </c>
      <c r="DZU37" s="179">
        <v>6</v>
      </c>
      <c r="DZV37" s="179">
        <v>3</v>
      </c>
      <c r="DZW37" s="180">
        <f t="shared" ref="DZW37:EBS37" si="243">IF(OR(DZU37="",DZV37=""),"",IF((DZU37*DZV37=0),"N/A",DZU37*DZV37))</f>
        <v>18</v>
      </c>
      <c r="DZX37" s="180" t="str">
        <f t="shared" ref="DZX37:EBT37" si="244">IF(DZW37="","",IF(ISTEXT(DZW37),"N/A",IF(OR(DZW37=2,DZW37=4),"Bajo",IF(OR(DZW37=6,DZW37=8),"Medio",IF(OR(DZW37=10,DZW37=12,DZW37=18,DZW37=20),"Alto",IF(OR(DZW37=24,DZW37=30,DZW37=40),"Muy Alto","Error"))))))</f>
        <v>Alto</v>
      </c>
      <c r="DZY37" s="179">
        <v>25</v>
      </c>
      <c r="DZZ37" s="180">
        <f t="shared" ref="DZZ37:EBV37" si="245">IF(OR(DZY37="",DZW37=""),"",IF(ISTEXT(DZW37),"N/A",DZW37*DZY37))</f>
        <v>450</v>
      </c>
      <c r="EAA37" s="180" t="str">
        <f t="shared" ref="EAA37:EBW37" si="246">IF(DZZ37="","",IF(ISTEXT(DZZ37),"IV",IF(DZZ37=20,"IV",IF(AND(DZZ37&gt;=40,DZZ37&lt;=120),"III",IF(AND(DZZ37&gt;=150,DZZ37&lt;=500),"II",IF(AND(DZZ37&gt;=600,DZZ37&lt;=4000),"I","Error"))))))</f>
        <v>II</v>
      </c>
      <c r="EAB37" s="269" t="str">
        <f>IF(EAA37="","",IF(OR(EAA37="IV",EAA37="III"),"Aceptable",IF(EAA37="II","No Aceptable o Aceptable con controles",IF(EAA37="I","No Aceptable","Error"))))</f>
        <v>No Aceptable o Aceptable con controles</v>
      </c>
      <c r="EAC37" s="133" t="s">
        <v>264</v>
      </c>
      <c r="EAD37" s="178" t="s">
        <v>274</v>
      </c>
      <c r="EAE37" s="178" t="s">
        <v>284</v>
      </c>
      <c r="EAF37" s="178" t="s">
        <v>285</v>
      </c>
      <c r="EAG37" s="178" t="s">
        <v>261</v>
      </c>
      <c r="EAH37" s="178" t="s">
        <v>210</v>
      </c>
      <c r="EAI37" s="178" t="s">
        <v>260</v>
      </c>
      <c r="EAJ37" s="178" t="s">
        <v>262</v>
      </c>
      <c r="EAK37" s="179">
        <v>6</v>
      </c>
      <c r="EAL37" s="179">
        <v>3</v>
      </c>
      <c r="EAM37" s="180">
        <f t="shared" si="243"/>
        <v>18</v>
      </c>
      <c r="EAN37" s="180" t="str">
        <f t="shared" si="244"/>
        <v>Alto</v>
      </c>
      <c r="EAO37" s="179">
        <v>25</v>
      </c>
      <c r="EAP37" s="180">
        <f t="shared" si="245"/>
        <v>450</v>
      </c>
      <c r="EAQ37" s="180" t="str">
        <f t="shared" si="246"/>
        <v>II</v>
      </c>
      <c r="EAR37" s="269" t="str">
        <f>IF(EAQ37="","",IF(OR(EAQ37="IV",EAQ37="III"),"Aceptable",IF(EAQ37="II","No Aceptable o Aceptable con controles",IF(EAQ37="I","No Aceptable","Error"))))</f>
        <v>No Aceptable o Aceptable con controles</v>
      </c>
      <c r="EAS37" s="133" t="s">
        <v>264</v>
      </c>
      <c r="EAT37" s="178" t="s">
        <v>274</v>
      </c>
      <c r="EAU37" s="178" t="s">
        <v>284</v>
      </c>
      <c r="EAV37" s="178" t="s">
        <v>285</v>
      </c>
      <c r="EAW37" s="178" t="s">
        <v>261</v>
      </c>
      <c r="EAX37" s="178" t="s">
        <v>210</v>
      </c>
      <c r="EAY37" s="178" t="s">
        <v>260</v>
      </c>
      <c r="EAZ37" s="178" t="s">
        <v>262</v>
      </c>
      <c r="EBA37" s="179">
        <v>6</v>
      </c>
      <c r="EBB37" s="179">
        <v>3</v>
      </c>
      <c r="EBC37" s="180">
        <f t="shared" si="243"/>
        <v>18</v>
      </c>
      <c r="EBD37" s="180" t="str">
        <f t="shared" si="244"/>
        <v>Alto</v>
      </c>
      <c r="EBE37" s="179">
        <v>25</v>
      </c>
      <c r="EBF37" s="180">
        <f t="shared" si="245"/>
        <v>450</v>
      </c>
      <c r="EBG37" s="180" t="str">
        <f t="shared" si="246"/>
        <v>II</v>
      </c>
      <c r="EBH37" s="269" t="str">
        <f>IF(EBG37="","",IF(OR(EBG37="IV",EBG37="III"),"Aceptable",IF(EBG37="II","No Aceptable o Aceptable con controles",IF(EBG37="I","No Aceptable","Error"))))</f>
        <v>No Aceptable o Aceptable con controles</v>
      </c>
      <c r="EBI37" s="133" t="s">
        <v>264</v>
      </c>
      <c r="EBJ37" s="178" t="s">
        <v>274</v>
      </c>
      <c r="EBK37" s="178" t="s">
        <v>284</v>
      </c>
      <c r="EBL37" s="178" t="s">
        <v>285</v>
      </c>
      <c r="EBM37" s="178" t="s">
        <v>261</v>
      </c>
      <c r="EBN37" s="178" t="s">
        <v>210</v>
      </c>
      <c r="EBO37" s="178" t="s">
        <v>260</v>
      </c>
      <c r="EBP37" s="178" t="s">
        <v>262</v>
      </c>
      <c r="EBQ37" s="179">
        <v>6</v>
      </c>
      <c r="EBR37" s="179">
        <v>3</v>
      </c>
      <c r="EBS37" s="180">
        <f t="shared" si="243"/>
        <v>18</v>
      </c>
      <c r="EBT37" s="180" t="str">
        <f t="shared" si="244"/>
        <v>Alto</v>
      </c>
      <c r="EBU37" s="179">
        <v>25</v>
      </c>
      <c r="EBV37" s="180">
        <f t="shared" si="245"/>
        <v>450</v>
      </c>
      <c r="EBW37" s="180" t="str">
        <f t="shared" si="246"/>
        <v>II</v>
      </c>
      <c r="EBX37" s="269" t="str">
        <f>IF(EBW37="","",IF(OR(EBW37="IV",EBW37="III"),"Aceptable",IF(EBW37="II","No Aceptable o Aceptable con controles",IF(EBW37="I","No Aceptable","Error"))))</f>
        <v>No Aceptable o Aceptable con controles</v>
      </c>
      <c r="EBY37" s="133" t="s">
        <v>264</v>
      </c>
      <c r="EBZ37" s="178" t="s">
        <v>274</v>
      </c>
      <c r="ECA37" s="178" t="s">
        <v>284</v>
      </c>
      <c r="ECB37" s="178" t="s">
        <v>285</v>
      </c>
      <c r="ECC37" s="178" t="s">
        <v>261</v>
      </c>
      <c r="ECD37" s="178" t="s">
        <v>210</v>
      </c>
      <c r="ECE37" s="178" t="s">
        <v>260</v>
      </c>
      <c r="ECF37" s="178" t="s">
        <v>262</v>
      </c>
      <c r="ECG37" s="179">
        <v>6</v>
      </c>
      <c r="ECH37" s="179">
        <v>3</v>
      </c>
      <c r="ECI37" s="180">
        <f t="shared" ref="ECI37:EEE37" si="247">IF(OR(ECG37="",ECH37=""),"",IF((ECG37*ECH37=0),"N/A",ECG37*ECH37))</f>
        <v>18</v>
      </c>
      <c r="ECJ37" s="180" t="str">
        <f t="shared" ref="ECJ37:EEF37" si="248">IF(ECI37="","",IF(ISTEXT(ECI37),"N/A",IF(OR(ECI37=2,ECI37=4),"Bajo",IF(OR(ECI37=6,ECI37=8),"Medio",IF(OR(ECI37=10,ECI37=12,ECI37=18,ECI37=20),"Alto",IF(OR(ECI37=24,ECI37=30,ECI37=40),"Muy Alto","Error"))))))</f>
        <v>Alto</v>
      </c>
      <c r="ECK37" s="179">
        <v>25</v>
      </c>
      <c r="ECL37" s="180">
        <f t="shared" ref="ECL37:EEH37" si="249">IF(OR(ECK37="",ECI37=""),"",IF(ISTEXT(ECI37),"N/A",ECI37*ECK37))</f>
        <v>450</v>
      </c>
      <c r="ECM37" s="180" t="str">
        <f t="shared" ref="ECM37:EEI37" si="250">IF(ECL37="","",IF(ISTEXT(ECL37),"IV",IF(ECL37=20,"IV",IF(AND(ECL37&gt;=40,ECL37&lt;=120),"III",IF(AND(ECL37&gt;=150,ECL37&lt;=500),"II",IF(AND(ECL37&gt;=600,ECL37&lt;=4000),"I","Error"))))))</f>
        <v>II</v>
      </c>
      <c r="ECN37" s="269" t="str">
        <f>IF(ECM37="","",IF(OR(ECM37="IV",ECM37="III"),"Aceptable",IF(ECM37="II","No Aceptable o Aceptable con controles",IF(ECM37="I","No Aceptable","Error"))))</f>
        <v>No Aceptable o Aceptable con controles</v>
      </c>
      <c r="ECO37" s="133" t="s">
        <v>264</v>
      </c>
      <c r="ECP37" s="178" t="s">
        <v>274</v>
      </c>
      <c r="ECQ37" s="178" t="s">
        <v>284</v>
      </c>
      <c r="ECR37" s="178" t="s">
        <v>285</v>
      </c>
      <c r="ECS37" s="178" t="s">
        <v>261</v>
      </c>
      <c r="ECT37" s="178" t="s">
        <v>210</v>
      </c>
      <c r="ECU37" s="178" t="s">
        <v>260</v>
      </c>
      <c r="ECV37" s="178" t="s">
        <v>262</v>
      </c>
      <c r="ECW37" s="179">
        <v>6</v>
      </c>
      <c r="ECX37" s="179">
        <v>3</v>
      </c>
      <c r="ECY37" s="180">
        <f t="shared" si="247"/>
        <v>18</v>
      </c>
      <c r="ECZ37" s="180" t="str">
        <f t="shared" si="248"/>
        <v>Alto</v>
      </c>
      <c r="EDA37" s="179">
        <v>25</v>
      </c>
      <c r="EDB37" s="180">
        <f t="shared" si="249"/>
        <v>450</v>
      </c>
      <c r="EDC37" s="180" t="str">
        <f t="shared" si="250"/>
        <v>II</v>
      </c>
      <c r="EDD37" s="269" t="str">
        <f>IF(EDC37="","",IF(OR(EDC37="IV",EDC37="III"),"Aceptable",IF(EDC37="II","No Aceptable o Aceptable con controles",IF(EDC37="I","No Aceptable","Error"))))</f>
        <v>No Aceptable o Aceptable con controles</v>
      </c>
      <c r="EDE37" s="133" t="s">
        <v>264</v>
      </c>
      <c r="EDF37" s="178" t="s">
        <v>274</v>
      </c>
      <c r="EDG37" s="178" t="s">
        <v>284</v>
      </c>
      <c r="EDH37" s="178" t="s">
        <v>285</v>
      </c>
      <c r="EDI37" s="178" t="s">
        <v>261</v>
      </c>
      <c r="EDJ37" s="178" t="s">
        <v>210</v>
      </c>
      <c r="EDK37" s="178" t="s">
        <v>260</v>
      </c>
      <c r="EDL37" s="178" t="s">
        <v>262</v>
      </c>
      <c r="EDM37" s="179">
        <v>6</v>
      </c>
      <c r="EDN37" s="179">
        <v>3</v>
      </c>
      <c r="EDO37" s="180">
        <f t="shared" si="247"/>
        <v>18</v>
      </c>
      <c r="EDP37" s="180" t="str">
        <f t="shared" si="248"/>
        <v>Alto</v>
      </c>
      <c r="EDQ37" s="179">
        <v>25</v>
      </c>
      <c r="EDR37" s="180">
        <f t="shared" si="249"/>
        <v>450</v>
      </c>
      <c r="EDS37" s="180" t="str">
        <f t="shared" si="250"/>
        <v>II</v>
      </c>
      <c r="EDT37" s="269" t="str">
        <f>IF(EDS37="","",IF(OR(EDS37="IV",EDS37="III"),"Aceptable",IF(EDS37="II","No Aceptable o Aceptable con controles",IF(EDS37="I","No Aceptable","Error"))))</f>
        <v>No Aceptable o Aceptable con controles</v>
      </c>
      <c r="EDU37" s="133" t="s">
        <v>264</v>
      </c>
      <c r="EDV37" s="178" t="s">
        <v>274</v>
      </c>
      <c r="EDW37" s="178" t="s">
        <v>284</v>
      </c>
      <c r="EDX37" s="178" t="s">
        <v>285</v>
      </c>
      <c r="EDY37" s="178" t="s">
        <v>261</v>
      </c>
      <c r="EDZ37" s="178" t="s">
        <v>210</v>
      </c>
      <c r="EEA37" s="178" t="s">
        <v>260</v>
      </c>
      <c r="EEB37" s="178" t="s">
        <v>262</v>
      </c>
      <c r="EEC37" s="179">
        <v>6</v>
      </c>
      <c r="EED37" s="179">
        <v>3</v>
      </c>
      <c r="EEE37" s="180">
        <f t="shared" si="247"/>
        <v>18</v>
      </c>
      <c r="EEF37" s="180" t="str">
        <f t="shared" si="248"/>
        <v>Alto</v>
      </c>
      <c r="EEG37" s="179">
        <v>25</v>
      </c>
      <c r="EEH37" s="180">
        <f t="shared" si="249"/>
        <v>450</v>
      </c>
      <c r="EEI37" s="180" t="str">
        <f t="shared" si="250"/>
        <v>II</v>
      </c>
      <c r="EEJ37" s="269" t="str">
        <f>IF(EEI37="","",IF(OR(EEI37="IV",EEI37="III"),"Aceptable",IF(EEI37="II","No Aceptable o Aceptable con controles",IF(EEI37="I","No Aceptable","Error"))))</f>
        <v>No Aceptable o Aceptable con controles</v>
      </c>
      <c r="EEK37" s="133" t="s">
        <v>264</v>
      </c>
      <c r="EEL37" s="178" t="s">
        <v>274</v>
      </c>
      <c r="EEM37" s="178" t="s">
        <v>284</v>
      </c>
      <c r="EEN37" s="178" t="s">
        <v>285</v>
      </c>
      <c r="EEO37" s="178" t="s">
        <v>261</v>
      </c>
      <c r="EEP37" s="178" t="s">
        <v>210</v>
      </c>
      <c r="EEQ37" s="178" t="s">
        <v>260</v>
      </c>
      <c r="EER37" s="178" t="s">
        <v>262</v>
      </c>
      <c r="EES37" s="179">
        <v>6</v>
      </c>
      <c r="EET37" s="179">
        <v>3</v>
      </c>
      <c r="EEU37" s="180">
        <f t="shared" ref="EEU37:EGQ37" si="251">IF(OR(EES37="",EET37=""),"",IF((EES37*EET37=0),"N/A",EES37*EET37))</f>
        <v>18</v>
      </c>
      <c r="EEV37" s="180" t="str">
        <f t="shared" ref="EEV37:EGR37" si="252">IF(EEU37="","",IF(ISTEXT(EEU37),"N/A",IF(OR(EEU37=2,EEU37=4),"Bajo",IF(OR(EEU37=6,EEU37=8),"Medio",IF(OR(EEU37=10,EEU37=12,EEU37=18,EEU37=20),"Alto",IF(OR(EEU37=24,EEU37=30,EEU37=40),"Muy Alto","Error"))))))</f>
        <v>Alto</v>
      </c>
      <c r="EEW37" s="179">
        <v>25</v>
      </c>
      <c r="EEX37" s="180">
        <f t="shared" ref="EEX37:EGT37" si="253">IF(OR(EEW37="",EEU37=""),"",IF(ISTEXT(EEU37),"N/A",EEU37*EEW37))</f>
        <v>450</v>
      </c>
      <c r="EEY37" s="180" t="str">
        <f t="shared" ref="EEY37:EGU37" si="254">IF(EEX37="","",IF(ISTEXT(EEX37),"IV",IF(EEX37=20,"IV",IF(AND(EEX37&gt;=40,EEX37&lt;=120),"III",IF(AND(EEX37&gt;=150,EEX37&lt;=500),"II",IF(AND(EEX37&gt;=600,EEX37&lt;=4000),"I","Error"))))))</f>
        <v>II</v>
      </c>
      <c r="EEZ37" s="269" t="str">
        <f>IF(EEY37="","",IF(OR(EEY37="IV",EEY37="III"),"Aceptable",IF(EEY37="II","No Aceptable o Aceptable con controles",IF(EEY37="I","No Aceptable","Error"))))</f>
        <v>No Aceptable o Aceptable con controles</v>
      </c>
      <c r="EFA37" s="133" t="s">
        <v>264</v>
      </c>
      <c r="EFB37" s="178" t="s">
        <v>274</v>
      </c>
      <c r="EFC37" s="178" t="s">
        <v>284</v>
      </c>
      <c r="EFD37" s="178" t="s">
        <v>285</v>
      </c>
      <c r="EFE37" s="178" t="s">
        <v>261</v>
      </c>
      <c r="EFF37" s="178" t="s">
        <v>210</v>
      </c>
      <c r="EFG37" s="178" t="s">
        <v>260</v>
      </c>
      <c r="EFH37" s="178" t="s">
        <v>262</v>
      </c>
      <c r="EFI37" s="179">
        <v>6</v>
      </c>
      <c r="EFJ37" s="179">
        <v>3</v>
      </c>
      <c r="EFK37" s="180">
        <f t="shared" si="251"/>
        <v>18</v>
      </c>
      <c r="EFL37" s="180" t="str">
        <f t="shared" si="252"/>
        <v>Alto</v>
      </c>
      <c r="EFM37" s="179">
        <v>25</v>
      </c>
      <c r="EFN37" s="180">
        <f t="shared" si="253"/>
        <v>450</v>
      </c>
      <c r="EFO37" s="180" t="str">
        <f t="shared" si="254"/>
        <v>II</v>
      </c>
      <c r="EFP37" s="269" t="str">
        <f>IF(EFO37="","",IF(OR(EFO37="IV",EFO37="III"),"Aceptable",IF(EFO37="II","No Aceptable o Aceptable con controles",IF(EFO37="I","No Aceptable","Error"))))</f>
        <v>No Aceptable o Aceptable con controles</v>
      </c>
      <c r="EFQ37" s="133" t="s">
        <v>264</v>
      </c>
      <c r="EFR37" s="178" t="s">
        <v>274</v>
      </c>
      <c r="EFS37" s="178" t="s">
        <v>284</v>
      </c>
      <c r="EFT37" s="178" t="s">
        <v>285</v>
      </c>
      <c r="EFU37" s="178" t="s">
        <v>261</v>
      </c>
      <c r="EFV37" s="178" t="s">
        <v>210</v>
      </c>
      <c r="EFW37" s="178" t="s">
        <v>260</v>
      </c>
      <c r="EFX37" s="178" t="s">
        <v>262</v>
      </c>
      <c r="EFY37" s="179">
        <v>6</v>
      </c>
      <c r="EFZ37" s="179">
        <v>3</v>
      </c>
      <c r="EGA37" s="180">
        <f t="shared" si="251"/>
        <v>18</v>
      </c>
      <c r="EGB37" s="180" t="str">
        <f t="shared" si="252"/>
        <v>Alto</v>
      </c>
      <c r="EGC37" s="179">
        <v>25</v>
      </c>
      <c r="EGD37" s="180">
        <f t="shared" si="253"/>
        <v>450</v>
      </c>
      <c r="EGE37" s="180" t="str">
        <f t="shared" si="254"/>
        <v>II</v>
      </c>
      <c r="EGF37" s="269" t="str">
        <f>IF(EGE37="","",IF(OR(EGE37="IV",EGE37="III"),"Aceptable",IF(EGE37="II","No Aceptable o Aceptable con controles",IF(EGE37="I","No Aceptable","Error"))))</f>
        <v>No Aceptable o Aceptable con controles</v>
      </c>
      <c r="EGG37" s="133" t="s">
        <v>264</v>
      </c>
      <c r="EGH37" s="178" t="s">
        <v>274</v>
      </c>
      <c r="EGI37" s="178" t="s">
        <v>284</v>
      </c>
      <c r="EGJ37" s="178" t="s">
        <v>285</v>
      </c>
      <c r="EGK37" s="178" t="s">
        <v>261</v>
      </c>
      <c r="EGL37" s="178" t="s">
        <v>210</v>
      </c>
      <c r="EGM37" s="178" t="s">
        <v>260</v>
      </c>
      <c r="EGN37" s="178" t="s">
        <v>262</v>
      </c>
      <c r="EGO37" s="179">
        <v>6</v>
      </c>
      <c r="EGP37" s="179">
        <v>3</v>
      </c>
      <c r="EGQ37" s="180">
        <f t="shared" si="251"/>
        <v>18</v>
      </c>
      <c r="EGR37" s="180" t="str">
        <f t="shared" si="252"/>
        <v>Alto</v>
      </c>
      <c r="EGS37" s="179">
        <v>25</v>
      </c>
      <c r="EGT37" s="180">
        <f t="shared" si="253"/>
        <v>450</v>
      </c>
      <c r="EGU37" s="180" t="str">
        <f t="shared" si="254"/>
        <v>II</v>
      </c>
      <c r="EGV37" s="269" t="str">
        <f>IF(EGU37="","",IF(OR(EGU37="IV",EGU37="III"),"Aceptable",IF(EGU37="II","No Aceptable o Aceptable con controles",IF(EGU37="I","No Aceptable","Error"))))</f>
        <v>No Aceptable o Aceptable con controles</v>
      </c>
      <c r="EGW37" s="133" t="s">
        <v>264</v>
      </c>
      <c r="EGX37" s="178" t="s">
        <v>274</v>
      </c>
      <c r="EGY37" s="178" t="s">
        <v>284</v>
      </c>
      <c r="EGZ37" s="178" t="s">
        <v>285</v>
      </c>
      <c r="EHA37" s="178" t="s">
        <v>261</v>
      </c>
      <c r="EHB37" s="178" t="s">
        <v>210</v>
      </c>
      <c r="EHC37" s="178" t="s">
        <v>260</v>
      </c>
      <c r="EHD37" s="178" t="s">
        <v>262</v>
      </c>
      <c r="EHE37" s="179">
        <v>6</v>
      </c>
      <c r="EHF37" s="179">
        <v>3</v>
      </c>
      <c r="EHG37" s="180">
        <f t="shared" ref="EHG37:EJC37" si="255">IF(OR(EHE37="",EHF37=""),"",IF((EHE37*EHF37=0),"N/A",EHE37*EHF37))</f>
        <v>18</v>
      </c>
      <c r="EHH37" s="180" t="str">
        <f t="shared" ref="EHH37:EJD37" si="256">IF(EHG37="","",IF(ISTEXT(EHG37),"N/A",IF(OR(EHG37=2,EHG37=4),"Bajo",IF(OR(EHG37=6,EHG37=8),"Medio",IF(OR(EHG37=10,EHG37=12,EHG37=18,EHG37=20),"Alto",IF(OR(EHG37=24,EHG37=30,EHG37=40),"Muy Alto","Error"))))))</f>
        <v>Alto</v>
      </c>
      <c r="EHI37" s="179">
        <v>25</v>
      </c>
      <c r="EHJ37" s="180">
        <f t="shared" ref="EHJ37:EJF37" si="257">IF(OR(EHI37="",EHG37=""),"",IF(ISTEXT(EHG37),"N/A",EHG37*EHI37))</f>
        <v>450</v>
      </c>
      <c r="EHK37" s="180" t="str">
        <f t="shared" ref="EHK37:EJG37" si="258">IF(EHJ37="","",IF(ISTEXT(EHJ37),"IV",IF(EHJ37=20,"IV",IF(AND(EHJ37&gt;=40,EHJ37&lt;=120),"III",IF(AND(EHJ37&gt;=150,EHJ37&lt;=500),"II",IF(AND(EHJ37&gt;=600,EHJ37&lt;=4000),"I","Error"))))))</f>
        <v>II</v>
      </c>
      <c r="EHL37" s="269" t="str">
        <f>IF(EHK37="","",IF(OR(EHK37="IV",EHK37="III"),"Aceptable",IF(EHK37="II","No Aceptable o Aceptable con controles",IF(EHK37="I","No Aceptable","Error"))))</f>
        <v>No Aceptable o Aceptable con controles</v>
      </c>
      <c r="EHM37" s="133" t="s">
        <v>264</v>
      </c>
      <c r="EHN37" s="178" t="s">
        <v>274</v>
      </c>
      <c r="EHO37" s="178" t="s">
        <v>284</v>
      </c>
      <c r="EHP37" s="178" t="s">
        <v>285</v>
      </c>
      <c r="EHQ37" s="178" t="s">
        <v>261</v>
      </c>
      <c r="EHR37" s="178" t="s">
        <v>210</v>
      </c>
      <c r="EHS37" s="178" t="s">
        <v>260</v>
      </c>
      <c r="EHT37" s="178" t="s">
        <v>262</v>
      </c>
      <c r="EHU37" s="179">
        <v>6</v>
      </c>
      <c r="EHV37" s="179">
        <v>3</v>
      </c>
      <c r="EHW37" s="180">
        <f t="shared" si="255"/>
        <v>18</v>
      </c>
      <c r="EHX37" s="180" t="str">
        <f t="shared" si="256"/>
        <v>Alto</v>
      </c>
      <c r="EHY37" s="179">
        <v>25</v>
      </c>
      <c r="EHZ37" s="180">
        <f t="shared" si="257"/>
        <v>450</v>
      </c>
      <c r="EIA37" s="180" t="str">
        <f t="shared" si="258"/>
        <v>II</v>
      </c>
      <c r="EIB37" s="269" t="str">
        <f>IF(EIA37="","",IF(OR(EIA37="IV",EIA37="III"),"Aceptable",IF(EIA37="II","No Aceptable o Aceptable con controles",IF(EIA37="I","No Aceptable","Error"))))</f>
        <v>No Aceptable o Aceptable con controles</v>
      </c>
      <c r="EIC37" s="133" t="s">
        <v>264</v>
      </c>
      <c r="EID37" s="178" t="s">
        <v>274</v>
      </c>
      <c r="EIE37" s="178" t="s">
        <v>284</v>
      </c>
      <c r="EIF37" s="178" t="s">
        <v>285</v>
      </c>
      <c r="EIG37" s="178" t="s">
        <v>261</v>
      </c>
      <c r="EIH37" s="178" t="s">
        <v>210</v>
      </c>
      <c r="EII37" s="178" t="s">
        <v>260</v>
      </c>
      <c r="EIJ37" s="178" t="s">
        <v>262</v>
      </c>
      <c r="EIK37" s="179">
        <v>6</v>
      </c>
      <c r="EIL37" s="179">
        <v>3</v>
      </c>
      <c r="EIM37" s="180">
        <f t="shared" si="255"/>
        <v>18</v>
      </c>
      <c r="EIN37" s="180" t="str">
        <f t="shared" si="256"/>
        <v>Alto</v>
      </c>
      <c r="EIO37" s="179">
        <v>25</v>
      </c>
      <c r="EIP37" s="180">
        <f t="shared" si="257"/>
        <v>450</v>
      </c>
      <c r="EIQ37" s="180" t="str">
        <f t="shared" si="258"/>
        <v>II</v>
      </c>
      <c r="EIR37" s="269" t="str">
        <f>IF(EIQ37="","",IF(OR(EIQ37="IV",EIQ37="III"),"Aceptable",IF(EIQ37="II","No Aceptable o Aceptable con controles",IF(EIQ37="I","No Aceptable","Error"))))</f>
        <v>No Aceptable o Aceptable con controles</v>
      </c>
      <c r="EIS37" s="133" t="s">
        <v>264</v>
      </c>
      <c r="EIT37" s="178" t="s">
        <v>274</v>
      </c>
      <c r="EIU37" s="178" t="s">
        <v>284</v>
      </c>
      <c r="EIV37" s="178" t="s">
        <v>285</v>
      </c>
      <c r="EIW37" s="178" t="s">
        <v>261</v>
      </c>
      <c r="EIX37" s="178" t="s">
        <v>210</v>
      </c>
      <c r="EIY37" s="178" t="s">
        <v>260</v>
      </c>
      <c r="EIZ37" s="178" t="s">
        <v>262</v>
      </c>
      <c r="EJA37" s="179">
        <v>6</v>
      </c>
      <c r="EJB37" s="179">
        <v>3</v>
      </c>
      <c r="EJC37" s="180">
        <f t="shared" si="255"/>
        <v>18</v>
      </c>
      <c r="EJD37" s="180" t="str">
        <f t="shared" si="256"/>
        <v>Alto</v>
      </c>
      <c r="EJE37" s="179">
        <v>25</v>
      </c>
      <c r="EJF37" s="180">
        <f t="shared" si="257"/>
        <v>450</v>
      </c>
      <c r="EJG37" s="180" t="str">
        <f t="shared" si="258"/>
        <v>II</v>
      </c>
      <c r="EJH37" s="269" t="str">
        <f>IF(EJG37="","",IF(OR(EJG37="IV",EJG37="III"),"Aceptable",IF(EJG37="II","No Aceptable o Aceptable con controles",IF(EJG37="I","No Aceptable","Error"))))</f>
        <v>No Aceptable o Aceptable con controles</v>
      </c>
      <c r="EJI37" s="133" t="s">
        <v>264</v>
      </c>
      <c r="EJJ37" s="178" t="s">
        <v>274</v>
      </c>
      <c r="EJK37" s="178" t="s">
        <v>284</v>
      </c>
      <c r="EJL37" s="178" t="s">
        <v>285</v>
      </c>
      <c r="EJM37" s="178" t="s">
        <v>261</v>
      </c>
      <c r="EJN37" s="178" t="s">
        <v>210</v>
      </c>
      <c r="EJO37" s="178" t="s">
        <v>260</v>
      </c>
      <c r="EJP37" s="178" t="s">
        <v>262</v>
      </c>
      <c r="EJQ37" s="179">
        <v>6</v>
      </c>
      <c r="EJR37" s="179">
        <v>3</v>
      </c>
      <c r="EJS37" s="180">
        <f t="shared" ref="EJS37:ELO37" si="259">IF(OR(EJQ37="",EJR37=""),"",IF((EJQ37*EJR37=0),"N/A",EJQ37*EJR37))</f>
        <v>18</v>
      </c>
      <c r="EJT37" s="180" t="str">
        <f t="shared" ref="EJT37:ELP37" si="260">IF(EJS37="","",IF(ISTEXT(EJS37),"N/A",IF(OR(EJS37=2,EJS37=4),"Bajo",IF(OR(EJS37=6,EJS37=8),"Medio",IF(OR(EJS37=10,EJS37=12,EJS37=18,EJS37=20),"Alto",IF(OR(EJS37=24,EJS37=30,EJS37=40),"Muy Alto","Error"))))))</f>
        <v>Alto</v>
      </c>
      <c r="EJU37" s="179">
        <v>25</v>
      </c>
      <c r="EJV37" s="180">
        <f t="shared" ref="EJV37:ELR37" si="261">IF(OR(EJU37="",EJS37=""),"",IF(ISTEXT(EJS37),"N/A",EJS37*EJU37))</f>
        <v>450</v>
      </c>
      <c r="EJW37" s="180" t="str">
        <f t="shared" ref="EJW37:ELS37" si="262">IF(EJV37="","",IF(ISTEXT(EJV37),"IV",IF(EJV37=20,"IV",IF(AND(EJV37&gt;=40,EJV37&lt;=120),"III",IF(AND(EJV37&gt;=150,EJV37&lt;=500),"II",IF(AND(EJV37&gt;=600,EJV37&lt;=4000),"I","Error"))))))</f>
        <v>II</v>
      </c>
      <c r="EJX37" s="269" t="str">
        <f>IF(EJW37="","",IF(OR(EJW37="IV",EJW37="III"),"Aceptable",IF(EJW37="II","No Aceptable o Aceptable con controles",IF(EJW37="I","No Aceptable","Error"))))</f>
        <v>No Aceptable o Aceptable con controles</v>
      </c>
      <c r="EJY37" s="133" t="s">
        <v>264</v>
      </c>
      <c r="EJZ37" s="178" t="s">
        <v>274</v>
      </c>
      <c r="EKA37" s="178" t="s">
        <v>284</v>
      </c>
      <c r="EKB37" s="178" t="s">
        <v>285</v>
      </c>
      <c r="EKC37" s="178" t="s">
        <v>261</v>
      </c>
      <c r="EKD37" s="178" t="s">
        <v>210</v>
      </c>
      <c r="EKE37" s="178" t="s">
        <v>260</v>
      </c>
      <c r="EKF37" s="178" t="s">
        <v>262</v>
      </c>
      <c r="EKG37" s="179">
        <v>6</v>
      </c>
      <c r="EKH37" s="179">
        <v>3</v>
      </c>
      <c r="EKI37" s="180">
        <f t="shared" si="259"/>
        <v>18</v>
      </c>
      <c r="EKJ37" s="180" t="str">
        <f t="shared" si="260"/>
        <v>Alto</v>
      </c>
      <c r="EKK37" s="179">
        <v>25</v>
      </c>
      <c r="EKL37" s="180">
        <f t="shared" si="261"/>
        <v>450</v>
      </c>
      <c r="EKM37" s="180" t="str">
        <f t="shared" si="262"/>
        <v>II</v>
      </c>
      <c r="EKN37" s="269" t="str">
        <f>IF(EKM37="","",IF(OR(EKM37="IV",EKM37="III"),"Aceptable",IF(EKM37="II","No Aceptable o Aceptable con controles",IF(EKM37="I","No Aceptable","Error"))))</f>
        <v>No Aceptable o Aceptable con controles</v>
      </c>
      <c r="EKO37" s="133" t="s">
        <v>264</v>
      </c>
      <c r="EKP37" s="178" t="s">
        <v>274</v>
      </c>
      <c r="EKQ37" s="178" t="s">
        <v>284</v>
      </c>
      <c r="EKR37" s="178" t="s">
        <v>285</v>
      </c>
      <c r="EKS37" s="178" t="s">
        <v>261</v>
      </c>
      <c r="EKT37" s="178" t="s">
        <v>210</v>
      </c>
      <c r="EKU37" s="178" t="s">
        <v>260</v>
      </c>
      <c r="EKV37" s="178" t="s">
        <v>262</v>
      </c>
      <c r="EKW37" s="179">
        <v>6</v>
      </c>
      <c r="EKX37" s="179">
        <v>3</v>
      </c>
      <c r="EKY37" s="180">
        <f t="shared" si="259"/>
        <v>18</v>
      </c>
      <c r="EKZ37" s="180" t="str">
        <f t="shared" si="260"/>
        <v>Alto</v>
      </c>
      <c r="ELA37" s="179">
        <v>25</v>
      </c>
      <c r="ELB37" s="180">
        <f t="shared" si="261"/>
        <v>450</v>
      </c>
      <c r="ELC37" s="180" t="str">
        <f t="shared" si="262"/>
        <v>II</v>
      </c>
      <c r="ELD37" s="269" t="str">
        <f>IF(ELC37="","",IF(OR(ELC37="IV",ELC37="III"),"Aceptable",IF(ELC37="II","No Aceptable o Aceptable con controles",IF(ELC37="I","No Aceptable","Error"))))</f>
        <v>No Aceptable o Aceptable con controles</v>
      </c>
      <c r="ELE37" s="133" t="s">
        <v>264</v>
      </c>
      <c r="ELF37" s="178" t="s">
        <v>274</v>
      </c>
      <c r="ELG37" s="178" t="s">
        <v>284</v>
      </c>
      <c r="ELH37" s="178" t="s">
        <v>285</v>
      </c>
      <c r="ELI37" s="178" t="s">
        <v>261</v>
      </c>
      <c r="ELJ37" s="178" t="s">
        <v>210</v>
      </c>
      <c r="ELK37" s="178" t="s">
        <v>260</v>
      </c>
      <c r="ELL37" s="178" t="s">
        <v>262</v>
      </c>
      <c r="ELM37" s="179">
        <v>6</v>
      </c>
      <c r="ELN37" s="179">
        <v>3</v>
      </c>
      <c r="ELO37" s="180">
        <f t="shared" si="259"/>
        <v>18</v>
      </c>
      <c r="ELP37" s="180" t="str">
        <f t="shared" si="260"/>
        <v>Alto</v>
      </c>
      <c r="ELQ37" s="179">
        <v>25</v>
      </c>
      <c r="ELR37" s="180">
        <f t="shared" si="261"/>
        <v>450</v>
      </c>
      <c r="ELS37" s="180" t="str">
        <f t="shared" si="262"/>
        <v>II</v>
      </c>
      <c r="ELT37" s="269" t="str">
        <f>IF(ELS37="","",IF(OR(ELS37="IV",ELS37="III"),"Aceptable",IF(ELS37="II","No Aceptable o Aceptable con controles",IF(ELS37="I","No Aceptable","Error"))))</f>
        <v>No Aceptable o Aceptable con controles</v>
      </c>
      <c r="ELU37" s="133" t="s">
        <v>264</v>
      </c>
      <c r="ELV37" s="178" t="s">
        <v>274</v>
      </c>
      <c r="ELW37" s="178" t="s">
        <v>284</v>
      </c>
      <c r="ELX37" s="178" t="s">
        <v>285</v>
      </c>
      <c r="ELY37" s="178" t="s">
        <v>261</v>
      </c>
      <c r="ELZ37" s="178" t="s">
        <v>210</v>
      </c>
      <c r="EMA37" s="178" t="s">
        <v>260</v>
      </c>
      <c r="EMB37" s="178" t="s">
        <v>262</v>
      </c>
      <c r="EMC37" s="179">
        <v>6</v>
      </c>
      <c r="EMD37" s="179">
        <v>3</v>
      </c>
      <c r="EME37" s="180">
        <f t="shared" ref="EME37:EOA37" si="263">IF(OR(EMC37="",EMD37=""),"",IF((EMC37*EMD37=0),"N/A",EMC37*EMD37))</f>
        <v>18</v>
      </c>
      <c r="EMF37" s="180" t="str">
        <f t="shared" ref="EMF37:EOB37" si="264">IF(EME37="","",IF(ISTEXT(EME37),"N/A",IF(OR(EME37=2,EME37=4),"Bajo",IF(OR(EME37=6,EME37=8),"Medio",IF(OR(EME37=10,EME37=12,EME37=18,EME37=20),"Alto",IF(OR(EME37=24,EME37=30,EME37=40),"Muy Alto","Error"))))))</f>
        <v>Alto</v>
      </c>
      <c r="EMG37" s="179">
        <v>25</v>
      </c>
      <c r="EMH37" s="180">
        <f t="shared" ref="EMH37:EOD37" si="265">IF(OR(EMG37="",EME37=""),"",IF(ISTEXT(EME37),"N/A",EME37*EMG37))</f>
        <v>450</v>
      </c>
      <c r="EMI37" s="180" t="str">
        <f t="shared" ref="EMI37:EOE37" si="266">IF(EMH37="","",IF(ISTEXT(EMH37),"IV",IF(EMH37=20,"IV",IF(AND(EMH37&gt;=40,EMH37&lt;=120),"III",IF(AND(EMH37&gt;=150,EMH37&lt;=500),"II",IF(AND(EMH37&gt;=600,EMH37&lt;=4000),"I","Error"))))))</f>
        <v>II</v>
      </c>
      <c r="EMJ37" s="269" t="str">
        <f>IF(EMI37="","",IF(OR(EMI37="IV",EMI37="III"),"Aceptable",IF(EMI37="II","No Aceptable o Aceptable con controles",IF(EMI37="I","No Aceptable","Error"))))</f>
        <v>No Aceptable o Aceptable con controles</v>
      </c>
      <c r="EMK37" s="133" t="s">
        <v>264</v>
      </c>
      <c r="EML37" s="178" t="s">
        <v>274</v>
      </c>
      <c r="EMM37" s="178" t="s">
        <v>284</v>
      </c>
      <c r="EMN37" s="178" t="s">
        <v>285</v>
      </c>
      <c r="EMO37" s="178" t="s">
        <v>261</v>
      </c>
      <c r="EMP37" s="178" t="s">
        <v>210</v>
      </c>
      <c r="EMQ37" s="178" t="s">
        <v>260</v>
      </c>
      <c r="EMR37" s="178" t="s">
        <v>262</v>
      </c>
      <c r="EMS37" s="179">
        <v>6</v>
      </c>
      <c r="EMT37" s="179">
        <v>3</v>
      </c>
      <c r="EMU37" s="180">
        <f t="shared" si="263"/>
        <v>18</v>
      </c>
      <c r="EMV37" s="180" t="str">
        <f t="shared" si="264"/>
        <v>Alto</v>
      </c>
      <c r="EMW37" s="179">
        <v>25</v>
      </c>
      <c r="EMX37" s="180">
        <f t="shared" si="265"/>
        <v>450</v>
      </c>
      <c r="EMY37" s="180" t="str">
        <f t="shared" si="266"/>
        <v>II</v>
      </c>
      <c r="EMZ37" s="269" t="str">
        <f>IF(EMY37="","",IF(OR(EMY37="IV",EMY37="III"),"Aceptable",IF(EMY37="II","No Aceptable o Aceptable con controles",IF(EMY37="I","No Aceptable","Error"))))</f>
        <v>No Aceptable o Aceptable con controles</v>
      </c>
      <c r="ENA37" s="133" t="s">
        <v>264</v>
      </c>
      <c r="ENB37" s="178" t="s">
        <v>274</v>
      </c>
      <c r="ENC37" s="178" t="s">
        <v>284</v>
      </c>
      <c r="END37" s="178" t="s">
        <v>285</v>
      </c>
      <c r="ENE37" s="178" t="s">
        <v>261</v>
      </c>
      <c r="ENF37" s="178" t="s">
        <v>210</v>
      </c>
      <c r="ENG37" s="178" t="s">
        <v>260</v>
      </c>
      <c r="ENH37" s="178" t="s">
        <v>262</v>
      </c>
      <c r="ENI37" s="179">
        <v>6</v>
      </c>
      <c r="ENJ37" s="179">
        <v>3</v>
      </c>
      <c r="ENK37" s="180">
        <f t="shared" si="263"/>
        <v>18</v>
      </c>
      <c r="ENL37" s="180" t="str">
        <f t="shared" si="264"/>
        <v>Alto</v>
      </c>
      <c r="ENM37" s="179">
        <v>25</v>
      </c>
      <c r="ENN37" s="180">
        <f t="shared" si="265"/>
        <v>450</v>
      </c>
      <c r="ENO37" s="180" t="str">
        <f t="shared" si="266"/>
        <v>II</v>
      </c>
      <c r="ENP37" s="269" t="str">
        <f>IF(ENO37="","",IF(OR(ENO37="IV",ENO37="III"),"Aceptable",IF(ENO37="II","No Aceptable o Aceptable con controles",IF(ENO37="I","No Aceptable","Error"))))</f>
        <v>No Aceptable o Aceptable con controles</v>
      </c>
      <c r="ENQ37" s="133" t="s">
        <v>264</v>
      </c>
      <c r="ENR37" s="178" t="s">
        <v>274</v>
      </c>
      <c r="ENS37" s="178" t="s">
        <v>284</v>
      </c>
      <c r="ENT37" s="178" t="s">
        <v>285</v>
      </c>
      <c r="ENU37" s="178" t="s">
        <v>261</v>
      </c>
      <c r="ENV37" s="178" t="s">
        <v>210</v>
      </c>
      <c r="ENW37" s="178" t="s">
        <v>260</v>
      </c>
      <c r="ENX37" s="178" t="s">
        <v>262</v>
      </c>
      <c r="ENY37" s="179">
        <v>6</v>
      </c>
      <c r="ENZ37" s="179">
        <v>3</v>
      </c>
      <c r="EOA37" s="180">
        <f t="shared" si="263"/>
        <v>18</v>
      </c>
      <c r="EOB37" s="180" t="str">
        <f t="shared" si="264"/>
        <v>Alto</v>
      </c>
      <c r="EOC37" s="179">
        <v>25</v>
      </c>
      <c r="EOD37" s="180">
        <f t="shared" si="265"/>
        <v>450</v>
      </c>
      <c r="EOE37" s="180" t="str">
        <f t="shared" si="266"/>
        <v>II</v>
      </c>
      <c r="EOF37" s="269" t="str">
        <f>IF(EOE37="","",IF(OR(EOE37="IV",EOE37="III"),"Aceptable",IF(EOE37="II","No Aceptable o Aceptable con controles",IF(EOE37="I","No Aceptable","Error"))))</f>
        <v>No Aceptable o Aceptable con controles</v>
      </c>
      <c r="EOG37" s="133" t="s">
        <v>264</v>
      </c>
      <c r="EOH37" s="178" t="s">
        <v>274</v>
      </c>
      <c r="EOI37" s="178" t="s">
        <v>284</v>
      </c>
      <c r="EOJ37" s="178" t="s">
        <v>285</v>
      </c>
      <c r="EOK37" s="178" t="s">
        <v>261</v>
      </c>
      <c r="EOL37" s="178" t="s">
        <v>210</v>
      </c>
      <c r="EOM37" s="178" t="s">
        <v>260</v>
      </c>
      <c r="EON37" s="178" t="s">
        <v>262</v>
      </c>
      <c r="EOO37" s="179">
        <v>6</v>
      </c>
      <c r="EOP37" s="179">
        <v>3</v>
      </c>
      <c r="EOQ37" s="180">
        <f t="shared" ref="EOQ37:EQM37" si="267">IF(OR(EOO37="",EOP37=""),"",IF((EOO37*EOP37=0),"N/A",EOO37*EOP37))</f>
        <v>18</v>
      </c>
      <c r="EOR37" s="180" t="str">
        <f t="shared" ref="EOR37:EQN37" si="268">IF(EOQ37="","",IF(ISTEXT(EOQ37),"N/A",IF(OR(EOQ37=2,EOQ37=4),"Bajo",IF(OR(EOQ37=6,EOQ37=8),"Medio",IF(OR(EOQ37=10,EOQ37=12,EOQ37=18,EOQ37=20),"Alto",IF(OR(EOQ37=24,EOQ37=30,EOQ37=40),"Muy Alto","Error"))))))</f>
        <v>Alto</v>
      </c>
      <c r="EOS37" s="179">
        <v>25</v>
      </c>
      <c r="EOT37" s="180">
        <f t="shared" ref="EOT37:EQP37" si="269">IF(OR(EOS37="",EOQ37=""),"",IF(ISTEXT(EOQ37),"N/A",EOQ37*EOS37))</f>
        <v>450</v>
      </c>
      <c r="EOU37" s="180" t="str">
        <f t="shared" ref="EOU37:EQQ37" si="270">IF(EOT37="","",IF(ISTEXT(EOT37),"IV",IF(EOT37=20,"IV",IF(AND(EOT37&gt;=40,EOT37&lt;=120),"III",IF(AND(EOT37&gt;=150,EOT37&lt;=500),"II",IF(AND(EOT37&gt;=600,EOT37&lt;=4000),"I","Error"))))))</f>
        <v>II</v>
      </c>
      <c r="EOV37" s="269" t="str">
        <f>IF(EOU37="","",IF(OR(EOU37="IV",EOU37="III"),"Aceptable",IF(EOU37="II","No Aceptable o Aceptable con controles",IF(EOU37="I","No Aceptable","Error"))))</f>
        <v>No Aceptable o Aceptable con controles</v>
      </c>
      <c r="EOW37" s="133" t="s">
        <v>264</v>
      </c>
      <c r="EOX37" s="178" t="s">
        <v>274</v>
      </c>
      <c r="EOY37" s="178" t="s">
        <v>284</v>
      </c>
      <c r="EOZ37" s="178" t="s">
        <v>285</v>
      </c>
      <c r="EPA37" s="178" t="s">
        <v>261</v>
      </c>
      <c r="EPB37" s="178" t="s">
        <v>210</v>
      </c>
      <c r="EPC37" s="178" t="s">
        <v>260</v>
      </c>
      <c r="EPD37" s="178" t="s">
        <v>262</v>
      </c>
      <c r="EPE37" s="179">
        <v>6</v>
      </c>
      <c r="EPF37" s="179">
        <v>3</v>
      </c>
      <c r="EPG37" s="180">
        <f t="shared" si="267"/>
        <v>18</v>
      </c>
      <c r="EPH37" s="180" t="str">
        <f t="shared" si="268"/>
        <v>Alto</v>
      </c>
      <c r="EPI37" s="179">
        <v>25</v>
      </c>
      <c r="EPJ37" s="180">
        <f t="shared" si="269"/>
        <v>450</v>
      </c>
      <c r="EPK37" s="180" t="str">
        <f t="shared" si="270"/>
        <v>II</v>
      </c>
      <c r="EPL37" s="269" t="str">
        <f>IF(EPK37="","",IF(OR(EPK37="IV",EPK37="III"),"Aceptable",IF(EPK37="II","No Aceptable o Aceptable con controles",IF(EPK37="I","No Aceptable","Error"))))</f>
        <v>No Aceptable o Aceptable con controles</v>
      </c>
      <c r="EPM37" s="133" t="s">
        <v>264</v>
      </c>
      <c r="EPN37" s="178" t="s">
        <v>274</v>
      </c>
      <c r="EPO37" s="178" t="s">
        <v>284</v>
      </c>
      <c r="EPP37" s="178" t="s">
        <v>285</v>
      </c>
      <c r="EPQ37" s="178" t="s">
        <v>261</v>
      </c>
      <c r="EPR37" s="178" t="s">
        <v>210</v>
      </c>
      <c r="EPS37" s="178" t="s">
        <v>260</v>
      </c>
      <c r="EPT37" s="178" t="s">
        <v>262</v>
      </c>
      <c r="EPU37" s="179">
        <v>6</v>
      </c>
      <c r="EPV37" s="179">
        <v>3</v>
      </c>
      <c r="EPW37" s="180">
        <f t="shared" si="267"/>
        <v>18</v>
      </c>
      <c r="EPX37" s="180" t="str">
        <f t="shared" si="268"/>
        <v>Alto</v>
      </c>
      <c r="EPY37" s="179">
        <v>25</v>
      </c>
      <c r="EPZ37" s="180">
        <f t="shared" si="269"/>
        <v>450</v>
      </c>
      <c r="EQA37" s="180" t="str">
        <f t="shared" si="270"/>
        <v>II</v>
      </c>
      <c r="EQB37" s="269" t="str">
        <f>IF(EQA37="","",IF(OR(EQA37="IV",EQA37="III"),"Aceptable",IF(EQA37="II","No Aceptable o Aceptable con controles",IF(EQA37="I","No Aceptable","Error"))))</f>
        <v>No Aceptable o Aceptable con controles</v>
      </c>
      <c r="EQC37" s="133" t="s">
        <v>264</v>
      </c>
      <c r="EQD37" s="178" t="s">
        <v>274</v>
      </c>
      <c r="EQE37" s="178" t="s">
        <v>284</v>
      </c>
      <c r="EQF37" s="178" t="s">
        <v>285</v>
      </c>
      <c r="EQG37" s="178" t="s">
        <v>261</v>
      </c>
      <c r="EQH37" s="178" t="s">
        <v>210</v>
      </c>
      <c r="EQI37" s="178" t="s">
        <v>260</v>
      </c>
      <c r="EQJ37" s="178" t="s">
        <v>262</v>
      </c>
      <c r="EQK37" s="179">
        <v>6</v>
      </c>
      <c r="EQL37" s="179">
        <v>3</v>
      </c>
      <c r="EQM37" s="180">
        <f t="shared" si="267"/>
        <v>18</v>
      </c>
      <c r="EQN37" s="180" t="str">
        <f t="shared" si="268"/>
        <v>Alto</v>
      </c>
      <c r="EQO37" s="179">
        <v>25</v>
      </c>
      <c r="EQP37" s="180">
        <f t="shared" si="269"/>
        <v>450</v>
      </c>
      <c r="EQQ37" s="180" t="str">
        <f t="shared" si="270"/>
        <v>II</v>
      </c>
      <c r="EQR37" s="269" t="str">
        <f>IF(EQQ37="","",IF(OR(EQQ37="IV",EQQ37="III"),"Aceptable",IF(EQQ37="II","No Aceptable o Aceptable con controles",IF(EQQ37="I","No Aceptable","Error"))))</f>
        <v>No Aceptable o Aceptable con controles</v>
      </c>
      <c r="EQS37" s="133" t="s">
        <v>264</v>
      </c>
      <c r="EQT37" s="178" t="s">
        <v>274</v>
      </c>
      <c r="EQU37" s="178" t="s">
        <v>284</v>
      </c>
      <c r="EQV37" s="178" t="s">
        <v>285</v>
      </c>
      <c r="EQW37" s="178" t="s">
        <v>261</v>
      </c>
      <c r="EQX37" s="178" t="s">
        <v>210</v>
      </c>
      <c r="EQY37" s="178" t="s">
        <v>260</v>
      </c>
      <c r="EQZ37" s="178" t="s">
        <v>262</v>
      </c>
      <c r="ERA37" s="179">
        <v>6</v>
      </c>
      <c r="ERB37" s="179">
        <v>3</v>
      </c>
      <c r="ERC37" s="180">
        <f t="shared" ref="ERC37:ESY37" si="271">IF(OR(ERA37="",ERB37=""),"",IF((ERA37*ERB37=0),"N/A",ERA37*ERB37))</f>
        <v>18</v>
      </c>
      <c r="ERD37" s="180" t="str">
        <f t="shared" ref="ERD37:ESZ37" si="272">IF(ERC37="","",IF(ISTEXT(ERC37),"N/A",IF(OR(ERC37=2,ERC37=4),"Bajo",IF(OR(ERC37=6,ERC37=8),"Medio",IF(OR(ERC37=10,ERC37=12,ERC37=18,ERC37=20),"Alto",IF(OR(ERC37=24,ERC37=30,ERC37=40),"Muy Alto","Error"))))))</f>
        <v>Alto</v>
      </c>
      <c r="ERE37" s="179">
        <v>25</v>
      </c>
      <c r="ERF37" s="180">
        <f t="shared" ref="ERF37:ETB37" si="273">IF(OR(ERE37="",ERC37=""),"",IF(ISTEXT(ERC37),"N/A",ERC37*ERE37))</f>
        <v>450</v>
      </c>
      <c r="ERG37" s="180" t="str">
        <f t="shared" ref="ERG37:ETC37" si="274">IF(ERF37="","",IF(ISTEXT(ERF37),"IV",IF(ERF37=20,"IV",IF(AND(ERF37&gt;=40,ERF37&lt;=120),"III",IF(AND(ERF37&gt;=150,ERF37&lt;=500),"II",IF(AND(ERF37&gt;=600,ERF37&lt;=4000),"I","Error"))))))</f>
        <v>II</v>
      </c>
      <c r="ERH37" s="269" t="str">
        <f>IF(ERG37="","",IF(OR(ERG37="IV",ERG37="III"),"Aceptable",IF(ERG37="II","No Aceptable o Aceptable con controles",IF(ERG37="I","No Aceptable","Error"))))</f>
        <v>No Aceptable o Aceptable con controles</v>
      </c>
      <c r="ERI37" s="133" t="s">
        <v>264</v>
      </c>
      <c r="ERJ37" s="178" t="s">
        <v>274</v>
      </c>
      <c r="ERK37" s="178" t="s">
        <v>284</v>
      </c>
      <c r="ERL37" s="178" t="s">
        <v>285</v>
      </c>
      <c r="ERM37" s="178" t="s">
        <v>261</v>
      </c>
      <c r="ERN37" s="178" t="s">
        <v>210</v>
      </c>
      <c r="ERO37" s="178" t="s">
        <v>260</v>
      </c>
      <c r="ERP37" s="178" t="s">
        <v>262</v>
      </c>
      <c r="ERQ37" s="179">
        <v>6</v>
      </c>
      <c r="ERR37" s="179">
        <v>3</v>
      </c>
      <c r="ERS37" s="180">
        <f t="shared" si="271"/>
        <v>18</v>
      </c>
      <c r="ERT37" s="180" t="str">
        <f t="shared" si="272"/>
        <v>Alto</v>
      </c>
      <c r="ERU37" s="179">
        <v>25</v>
      </c>
      <c r="ERV37" s="180">
        <f t="shared" si="273"/>
        <v>450</v>
      </c>
      <c r="ERW37" s="180" t="str">
        <f t="shared" si="274"/>
        <v>II</v>
      </c>
      <c r="ERX37" s="269" t="str">
        <f>IF(ERW37="","",IF(OR(ERW37="IV",ERW37="III"),"Aceptable",IF(ERW37="II","No Aceptable o Aceptable con controles",IF(ERW37="I","No Aceptable","Error"))))</f>
        <v>No Aceptable o Aceptable con controles</v>
      </c>
      <c r="ERY37" s="133" t="s">
        <v>264</v>
      </c>
      <c r="ERZ37" s="178" t="s">
        <v>274</v>
      </c>
      <c r="ESA37" s="178" t="s">
        <v>284</v>
      </c>
      <c r="ESB37" s="178" t="s">
        <v>285</v>
      </c>
      <c r="ESC37" s="178" t="s">
        <v>261</v>
      </c>
      <c r="ESD37" s="178" t="s">
        <v>210</v>
      </c>
      <c r="ESE37" s="178" t="s">
        <v>260</v>
      </c>
      <c r="ESF37" s="178" t="s">
        <v>262</v>
      </c>
      <c r="ESG37" s="179">
        <v>6</v>
      </c>
      <c r="ESH37" s="179">
        <v>3</v>
      </c>
      <c r="ESI37" s="180">
        <f t="shared" si="271"/>
        <v>18</v>
      </c>
      <c r="ESJ37" s="180" t="str">
        <f t="shared" si="272"/>
        <v>Alto</v>
      </c>
      <c r="ESK37" s="179">
        <v>25</v>
      </c>
      <c r="ESL37" s="180">
        <f t="shared" si="273"/>
        <v>450</v>
      </c>
      <c r="ESM37" s="180" t="str">
        <f t="shared" si="274"/>
        <v>II</v>
      </c>
      <c r="ESN37" s="269" t="str">
        <f>IF(ESM37="","",IF(OR(ESM37="IV",ESM37="III"),"Aceptable",IF(ESM37="II","No Aceptable o Aceptable con controles",IF(ESM37="I","No Aceptable","Error"))))</f>
        <v>No Aceptable o Aceptable con controles</v>
      </c>
      <c r="ESO37" s="133" t="s">
        <v>264</v>
      </c>
      <c r="ESP37" s="178" t="s">
        <v>274</v>
      </c>
      <c r="ESQ37" s="178" t="s">
        <v>284</v>
      </c>
      <c r="ESR37" s="178" t="s">
        <v>285</v>
      </c>
      <c r="ESS37" s="178" t="s">
        <v>261</v>
      </c>
      <c r="EST37" s="178" t="s">
        <v>210</v>
      </c>
      <c r="ESU37" s="178" t="s">
        <v>260</v>
      </c>
      <c r="ESV37" s="178" t="s">
        <v>262</v>
      </c>
      <c r="ESW37" s="179">
        <v>6</v>
      </c>
      <c r="ESX37" s="179">
        <v>3</v>
      </c>
      <c r="ESY37" s="180">
        <f t="shared" si="271"/>
        <v>18</v>
      </c>
      <c r="ESZ37" s="180" t="str">
        <f t="shared" si="272"/>
        <v>Alto</v>
      </c>
      <c r="ETA37" s="179">
        <v>25</v>
      </c>
      <c r="ETB37" s="180">
        <f t="shared" si="273"/>
        <v>450</v>
      </c>
      <c r="ETC37" s="180" t="str">
        <f t="shared" si="274"/>
        <v>II</v>
      </c>
      <c r="ETD37" s="269" t="str">
        <f>IF(ETC37="","",IF(OR(ETC37="IV",ETC37="III"),"Aceptable",IF(ETC37="II","No Aceptable o Aceptable con controles",IF(ETC37="I","No Aceptable","Error"))))</f>
        <v>No Aceptable o Aceptable con controles</v>
      </c>
      <c r="ETE37" s="133" t="s">
        <v>264</v>
      </c>
      <c r="ETF37" s="178" t="s">
        <v>274</v>
      </c>
      <c r="ETG37" s="178" t="s">
        <v>284</v>
      </c>
      <c r="ETH37" s="178" t="s">
        <v>285</v>
      </c>
      <c r="ETI37" s="178" t="s">
        <v>261</v>
      </c>
      <c r="ETJ37" s="178" t="s">
        <v>210</v>
      </c>
      <c r="ETK37" s="178" t="s">
        <v>260</v>
      </c>
      <c r="ETL37" s="178" t="s">
        <v>262</v>
      </c>
      <c r="ETM37" s="179">
        <v>6</v>
      </c>
      <c r="ETN37" s="179">
        <v>3</v>
      </c>
      <c r="ETO37" s="180">
        <f t="shared" ref="ETO37:EVK37" si="275">IF(OR(ETM37="",ETN37=""),"",IF((ETM37*ETN37=0),"N/A",ETM37*ETN37))</f>
        <v>18</v>
      </c>
      <c r="ETP37" s="180" t="str">
        <f t="shared" ref="ETP37:EVL37" si="276">IF(ETO37="","",IF(ISTEXT(ETO37),"N/A",IF(OR(ETO37=2,ETO37=4),"Bajo",IF(OR(ETO37=6,ETO37=8),"Medio",IF(OR(ETO37=10,ETO37=12,ETO37=18,ETO37=20),"Alto",IF(OR(ETO37=24,ETO37=30,ETO37=40),"Muy Alto","Error"))))))</f>
        <v>Alto</v>
      </c>
      <c r="ETQ37" s="179">
        <v>25</v>
      </c>
      <c r="ETR37" s="180">
        <f t="shared" ref="ETR37:EVN37" si="277">IF(OR(ETQ37="",ETO37=""),"",IF(ISTEXT(ETO37),"N/A",ETO37*ETQ37))</f>
        <v>450</v>
      </c>
      <c r="ETS37" s="180" t="str">
        <f t="shared" ref="ETS37:EVO37" si="278">IF(ETR37="","",IF(ISTEXT(ETR37),"IV",IF(ETR37=20,"IV",IF(AND(ETR37&gt;=40,ETR37&lt;=120),"III",IF(AND(ETR37&gt;=150,ETR37&lt;=500),"II",IF(AND(ETR37&gt;=600,ETR37&lt;=4000),"I","Error"))))))</f>
        <v>II</v>
      </c>
      <c r="ETT37" s="269" t="str">
        <f>IF(ETS37="","",IF(OR(ETS37="IV",ETS37="III"),"Aceptable",IF(ETS37="II","No Aceptable o Aceptable con controles",IF(ETS37="I","No Aceptable","Error"))))</f>
        <v>No Aceptable o Aceptable con controles</v>
      </c>
      <c r="ETU37" s="133" t="s">
        <v>264</v>
      </c>
      <c r="ETV37" s="178" t="s">
        <v>274</v>
      </c>
      <c r="ETW37" s="178" t="s">
        <v>284</v>
      </c>
      <c r="ETX37" s="178" t="s">
        <v>285</v>
      </c>
      <c r="ETY37" s="178" t="s">
        <v>261</v>
      </c>
      <c r="ETZ37" s="178" t="s">
        <v>210</v>
      </c>
      <c r="EUA37" s="178" t="s">
        <v>260</v>
      </c>
      <c r="EUB37" s="178" t="s">
        <v>262</v>
      </c>
      <c r="EUC37" s="179">
        <v>6</v>
      </c>
      <c r="EUD37" s="179">
        <v>3</v>
      </c>
      <c r="EUE37" s="180">
        <f t="shared" si="275"/>
        <v>18</v>
      </c>
      <c r="EUF37" s="180" t="str">
        <f t="shared" si="276"/>
        <v>Alto</v>
      </c>
      <c r="EUG37" s="179">
        <v>25</v>
      </c>
      <c r="EUH37" s="180">
        <f t="shared" si="277"/>
        <v>450</v>
      </c>
      <c r="EUI37" s="180" t="str">
        <f t="shared" si="278"/>
        <v>II</v>
      </c>
      <c r="EUJ37" s="269" t="str">
        <f>IF(EUI37="","",IF(OR(EUI37="IV",EUI37="III"),"Aceptable",IF(EUI37="II","No Aceptable o Aceptable con controles",IF(EUI37="I","No Aceptable","Error"))))</f>
        <v>No Aceptable o Aceptable con controles</v>
      </c>
      <c r="EUK37" s="133" t="s">
        <v>264</v>
      </c>
      <c r="EUL37" s="178" t="s">
        <v>274</v>
      </c>
      <c r="EUM37" s="178" t="s">
        <v>284</v>
      </c>
      <c r="EUN37" s="178" t="s">
        <v>285</v>
      </c>
      <c r="EUO37" s="178" t="s">
        <v>261</v>
      </c>
      <c r="EUP37" s="178" t="s">
        <v>210</v>
      </c>
      <c r="EUQ37" s="178" t="s">
        <v>260</v>
      </c>
      <c r="EUR37" s="178" t="s">
        <v>262</v>
      </c>
      <c r="EUS37" s="179">
        <v>6</v>
      </c>
      <c r="EUT37" s="179">
        <v>3</v>
      </c>
      <c r="EUU37" s="180">
        <f t="shared" si="275"/>
        <v>18</v>
      </c>
      <c r="EUV37" s="180" t="str">
        <f t="shared" si="276"/>
        <v>Alto</v>
      </c>
      <c r="EUW37" s="179">
        <v>25</v>
      </c>
      <c r="EUX37" s="180">
        <f t="shared" si="277"/>
        <v>450</v>
      </c>
      <c r="EUY37" s="180" t="str">
        <f t="shared" si="278"/>
        <v>II</v>
      </c>
      <c r="EUZ37" s="269" t="str">
        <f>IF(EUY37="","",IF(OR(EUY37="IV",EUY37="III"),"Aceptable",IF(EUY37="II","No Aceptable o Aceptable con controles",IF(EUY37="I","No Aceptable","Error"))))</f>
        <v>No Aceptable o Aceptable con controles</v>
      </c>
      <c r="EVA37" s="133" t="s">
        <v>264</v>
      </c>
      <c r="EVB37" s="178" t="s">
        <v>274</v>
      </c>
      <c r="EVC37" s="178" t="s">
        <v>284</v>
      </c>
      <c r="EVD37" s="178" t="s">
        <v>285</v>
      </c>
      <c r="EVE37" s="178" t="s">
        <v>261</v>
      </c>
      <c r="EVF37" s="178" t="s">
        <v>210</v>
      </c>
      <c r="EVG37" s="178" t="s">
        <v>260</v>
      </c>
      <c r="EVH37" s="178" t="s">
        <v>262</v>
      </c>
      <c r="EVI37" s="179">
        <v>6</v>
      </c>
      <c r="EVJ37" s="179">
        <v>3</v>
      </c>
      <c r="EVK37" s="180">
        <f t="shared" si="275"/>
        <v>18</v>
      </c>
      <c r="EVL37" s="180" t="str">
        <f t="shared" si="276"/>
        <v>Alto</v>
      </c>
      <c r="EVM37" s="179">
        <v>25</v>
      </c>
      <c r="EVN37" s="180">
        <f t="shared" si="277"/>
        <v>450</v>
      </c>
      <c r="EVO37" s="180" t="str">
        <f t="shared" si="278"/>
        <v>II</v>
      </c>
      <c r="EVP37" s="269" t="str">
        <f>IF(EVO37="","",IF(OR(EVO37="IV",EVO37="III"),"Aceptable",IF(EVO37="II","No Aceptable o Aceptable con controles",IF(EVO37="I","No Aceptable","Error"))))</f>
        <v>No Aceptable o Aceptable con controles</v>
      </c>
      <c r="EVQ37" s="133" t="s">
        <v>264</v>
      </c>
      <c r="EVR37" s="178" t="s">
        <v>274</v>
      </c>
      <c r="EVS37" s="178" t="s">
        <v>284</v>
      </c>
      <c r="EVT37" s="178" t="s">
        <v>285</v>
      </c>
      <c r="EVU37" s="178" t="s">
        <v>261</v>
      </c>
      <c r="EVV37" s="178" t="s">
        <v>210</v>
      </c>
      <c r="EVW37" s="178" t="s">
        <v>260</v>
      </c>
      <c r="EVX37" s="178" t="s">
        <v>262</v>
      </c>
      <c r="EVY37" s="179">
        <v>6</v>
      </c>
      <c r="EVZ37" s="179">
        <v>3</v>
      </c>
      <c r="EWA37" s="180">
        <f t="shared" ref="EWA37:EXW37" si="279">IF(OR(EVY37="",EVZ37=""),"",IF((EVY37*EVZ37=0),"N/A",EVY37*EVZ37))</f>
        <v>18</v>
      </c>
      <c r="EWB37" s="180" t="str">
        <f t="shared" ref="EWB37:EXX37" si="280">IF(EWA37="","",IF(ISTEXT(EWA37),"N/A",IF(OR(EWA37=2,EWA37=4),"Bajo",IF(OR(EWA37=6,EWA37=8),"Medio",IF(OR(EWA37=10,EWA37=12,EWA37=18,EWA37=20),"Alto",IF(OR(EWA37=24,EWA37=30,EWA37=40),"Muy Alto","Error"))))))</f>
        <v>Alto</v>
      </c>
      <c r="EWC37" s="179">
        <v>25</v>
      </c>
      <c r="EWD37" s="180">
        <f t="shared" ref="EWD37:EXZ37" si="281">IF(OR(EWC37="",EWA37=""),"",IF(ISTEXT(EWA37),"N/A",EWA37*EWC37))</f>
        <v>450</v>
      </c>
      <c r="EWE37" s="180" t="str">
        <f t="shared" ref="EWE37:EYA37" si="282">IF(EWD37="","",IF(ISTEXT(EWD37),"IV",IF(EWD37=20,"IV",IF(AND(EWD37&gt;=40,EWD37&lt;=120),"III",IF(AND(EWD37&gt;=150,EWD37&lt;=500),"II",IF(AND(EWD37&gt;=600,EWD37&lt;=4000),"I","Error"))))))</f>
        <v>II</v>
      </c>
      <c r="EWF37" s="269" t="str">
        <f>IF(EWE37="","",IF(OR(EWE37="IV",EWE37="III"),"Aceptable",IF(EWE37="II","No Aceptable o Aceptable con controles",IF(EWE37="I","No Aceptable","Error"))))</f>
        <v>No Aceptable o Aceptable con controles</v>
      </c>
      <c r="EWG37" s="133" t="s">
        <v>264</v>
      </c>
      <c r="EWH37" s="178" t="s">
        <v>274</v>
      </c>
      <c r="EWI37" s="178" t="s">
        <v>284</v>
      </c>
      <c r="EWJ37" s="178" t="s">
        <v>285</v>
      </c>
      <c r="EWK37" s="178" t="s">
        <v>261</v>
      </c>
      <c r="EWL37" s="178" t="s">
        <v>210</v>
      </c>
      <c r="EWM37" s="178" t="s">
        <v>260</v>
      </c>
      <c r="EWN37" s="178" t="s">
        <v>262</v>
      </c>
      <c r="EWO37" s="179">
        <v>6</v>
      </c>
      <c r="EWP37" s="179">
        <v>3</v>
      </c>
      <c r="EWQ37" s="180">
        <f t="shared" si="279"/>
        <v>18</v>
      </c>
      <c r="EWR37" s="180" t="str">
        <f t="shared" si="280"/>
        <v>Alto</v>
      </c>
      <c r="EWS37" s="179">
        <v>25</v>
      </c>
      <c r="EWT37" s="180">
        <f t="shared" si="281"/>
        <v>450</v>
      </c>
      <c r="EWU37" s="180" t="str">
        <f t="shared" si="282"/>
        <v>II</v>
      </c>
      <c r="EWV37" s="269" t="str">
        <f>IF(EWU37="","",IF(OR(EWU37="IV",EWU37="III"),"Aceptable",IF(EWU37="II","No Aceptable o Aceptable con controles",IF(EWU37="I","No Aceptable","Error"))))</f>
        <v>No Aceptable o Aceptable con controles</v>
      </c>
      <c r="EWW37" s="133" t="s">
        <v>264</v>
      </c>
      <c r="EWX37" s="178" t="s">
        <v>274</v>
      </c>
      <c r="EWY37" s="178" t="s">
        <v>284</v>
      </c>
      <c r="EWZ37" s="178" t="s">
        <v>285</v>
      </c>
      <c r="EXA37" s="178" t="s">
        <v>261</v>
      </c>
      <c r="EXB37" s="178" t="s">
        <v>210</v>
      </c>
      <c r="EXC37" s="178" t="s">
        <v>260</v>
      </c>
      <c r="EXD37" s="178" t="s">
        <v>262</v>
      </c>
      <c r="EXE37" s="179">
        <v>6</v>
      </c>
      <c r="EXF37" s="179">
        <v>3</v>
      </c>
      <c r="EXG37" s="180">
        <f t="shared" si="279"/>
        <v>18</v>
      </c>
      <c r="EXH37" s="180" t="str">
        <f t="shared" si="280"/>
        <v>Alto</v>
      </c>
      <c r="EXI37" s="179">
        <v>25</v>
      </c>
      <c r="EXJ37" s="180">
        <f t="shared" si="281"/>
        <v>450</v>
      </c>
      <c r="EXK37" s="180" t="str">
        <f t="shared" si="282"/>
        <v>II</v>
      </c>
      <c r="EXL37" s="269" t="str">
        <f>IF(EXK37="","",IF(OR(EXK37="IV",EXK37="III"),"Aceptable",IF(EXK37="II","No Aceptable o Aceptable con controles",IF(EXK37="I","No Aceptable","Error"))))</f>
        <v>No Aceptable o Aceptable con controles</v>
      </c>
      <c r="EXM37" s="133" t="s">
        <v>264</v>
      </c>
      <c r="EXN37" s="178" t="s">
        <v>274</v>
      </c>
      <c r="EXO37" s="178" t="s">
        <v>284</v>
      </c>
      <c r="EXP37" s="178" t="s">
        <v>285</v>
      </c>
      <c r="EXQ37" s="178" t="s">
        <v>261</v>
      </c>
      <c r="EXR37" s="178" t="s">
        <v>210</v>
      </c>
      <c r="EXS37" s="178" t="s">
        <v>260</v>
      </c>
      <c r="EXT37" s="178" t="s">
        <v>262</v>
      </c>
      <c r="EXU37" s="179">
        <v>6</v>
      </c>
      <c r="EXV37" s="179">
        <v>3</v>
      </c>
      <c r="EXW37" s="180">
        <f t="shared" si="279"/>
        <v>18</v>
      </c>
      <c r="EXX37" s="180" t="str">
        <f t="shared" si="280"/>
        <v>Alto</v>
      </c>
      <c r="EXY37" s="179">
        <v>25</v>
      </c>
      <c r="EXZ37" s="180">
        <f t="shared" si="281"/>
        <v>450</v>
      </c>
      <c r="EYA37" s="180" t="str">
        <f t="shared" si="282"/>
        <v>II</v>
      </c>
      <c r="EYB37" s="269" t="str">
        <f>IF(EYA37="","",IF(OR(EYA37="IV",EYA37="III"),"Aceptable",IF(EYA37="II","No Aceptable o Aceptable con controles",IF(EYA37="I","No Aceptable","Error"))))</f>
        <v>No Aceptable o Aceptable con controles</v>
      </c>
      <c r="EYC37" s="133" t="s">
        <v>264</v>
      </c>
      <c r="EYD37" s="178" t="s">
        <v>274</v>
      </c>
      <c r="EYE37" s="178" t="s">
        <v>284</v>
      </c>
      <c r="EYF37" s="178" t="s">
        <v>285</v>
      </c>
      <c r="EYG37" s="178" t="s">
        <v>261</v>
      </c>
      <c r="EYH37" s="178" t="s">
        <v>210</v>
      </c>
      <c r="EYI37" s="178" t="s">
        <v>260</v>
      </c>
      <c r="EYJ37" s="178" t="s">
        <v>262</v>
      </c>
      <c r="EYK37" s="179">
        <v>6</v>
      </c>
      <c r="EYL37" s="179">
        <v>3</v>
      </c>
      <c r="EYM37" s="180">
        <f t="shared" ref="EYM37:FAI37" si="283">IF(OR(EYK37="",EYL37=""),"",IF((EYK37*EYL37=0),"N/A",EYK37*EYL37))</f>
        <v>18</v>
      </c>
      <c r="EYN37" s="180" t="str">
        <f t="shared" ref="EYN37:FAJ37" si="284">IF(EYM37="","",IF(ISTEXT(EYM37),"N/A",IF(OR(EYM37=2,EYM37=4),"Bajo",IF(OR(EYM37=6,EYM37=8),"Medio",IF(OR(EYM37=10,EYM37=12,EYM37=18,EYM37=20),"Alto",IF(OR(EYM37=24,EYM37=30,EYM37=40),"Muy Alto","Error"))))))</f>
        <v>Alto</v>
      </c>
      <c r="EYO37" s="179">
        <v>25</v>
      </c>
      <c r="EYP37" s="180">
        <f t="shared" ref="EYP37:FAL37" si="285">IF(OR(EYO37="",EYM37=""),"",IF(ISTEXT(EYM37),"N/A",EYM37*EYO37))</f>
        <v>450</v>
      </c>
      <c r="EYQ37" s="180" t="str">
        <f t="shared" ref="EYQ37:FAM37" si="286">IF(EYP37="","",IF(ISTEXT(EYP37),"IV",IF(EYP37=20,"IV",IF(AND(EYP37&gt;=40,EYP37&lt;=120),"III",IF(AND(EYP37&gt;=150,EYP37&lt;=500),"II",IF(AND(EYP37&gt;=600,EYP37&lt;=4000),"I","Error"))))))</f>
        <v>II</v>
      </c>
      <c r="EYR37" s="269" t="str">
        <f>IF(EYQ37="","",IF(OR(EYQ37="IV",EYQ37="III"),"Aceptable",IF(EYQ37="II","No Aceptable o Aceptable con controles",IF(EYQ37="I","No Aceptable","Error"))))</f>
        <v>No Aceptable o Aceptable con controles</v>
      </c>
      <c r="EYS37" s="133" t="s">
        <v>264</v>
      </c>
      <c r="EYT37" s="178" t="s">
        <v>274</v>
      </c>
      <c r="EYU37" s="178" t="s">
        <v>284</v>
      </c>
      <c r="EYV37" s="178" t="s">
        <v>285</v>
      </c>
      <c r="EYW37" s="178" t="s">
        <v>261</v>
      </c>
      <c r="EYX37" s="178" t="s">
        <v>210</v>
      </c>
      <c r="EYY37" s="178" t="s">
        <v>260</v>
      </c>
      <c r="EYZ37" s="178" t="s">
        <v>262</v>
      </c>
      <c r="EZA37" s="179">
        <v>6</v>
      </c>
      <c r="EZB37" s="179">
        <v>3</v>
      </c>
      <c r="EZC37" s="180">
        <f t="shared" si="283"/>
        <v>18</v>
      </c>
      <c r="EZD37" s="180" t="str">
        <f t="shared" si="284"/>
        <v>Alto</v>
      </c>
      <c r="EZE37" s="179">
        <v>25</v>
      </c>
      <c r="EZF37" s="180">
        <f t="shared" si="285"/>
        <v>450</v>
      </c>
      <c r="EZG37" s="180" t="str">
        <f t="shared" si="286"/>
        <v>II</v>
      </c>
      <c r="EZH37" s="269" t="str">
        <f>IF(EZG37="","",IF(OR(EZG37="IV",EZG37="III"),"Aceptable",IF(EZG37="II","No Aceptable o Aceptable con controles",IF(EZG37="I","No Aceptable","Error"))))</f>
        <v>No Aceptable o Aceptable con controles</v>
      </c>
      <c r="EZI37" s="133" t="s">
        <v>264</v>
      </c>
      <c r="EZJ37" s="178" t="s">
        <v>274</v>
      </c>
      <c r="EZK37" s="178" t="s">
        <v>284</v>
      </c>
      <c r="EZL37" s="178" t="s">
        <v>285</v>
      </c>
      <c r="EZM37" s="178" t="s">
        <v>261</v>
      </c>
      <c r="EZN37" s="178" t="s">
        <v>210</v>
      </c>
      <c r="EZO37" s="178" t="s">
        <v>260</v>
      </c>
      <c r="EZP37" s="178" t="s">
        <v>262</v>
      </c>
      <c r="EZQ37" s="179">
        <v>6</v>
      </c>
      <c r="EZR37" s="179">
        <v>3</v>
      </c>
      <c r="EZS37" s="180">
        <f t="shared" si="283"/>
        <v>18</v>
      </c>
      <c r="EZT37" s="180" t="str">
        <f t="shared" si="284"/>
        <v>Alto</v>
      </c>
      <c r="EZU37" s="179">
        <v>25</v>
      </c>
      <c r="EZV37" s="180">
        <f t="shared" si="285"/>
        <v>450</v>
      </c>
      <c r="EZW37" s="180" t="str">
        <f t="shared" si="286"/>
        <v>II</v>
      </c>
      <c r="EZX37" s="269" t="str">
        <f>IF(EZW37="","",IF(OR(EZW37="IV",EZW37="III"),"Aceptable",IF(EZW37="II","No Aceptable o Aceptable con controles",IF(EZW37="I","No Aceptable","Error"))))</f>
        <v>No Aceptable o Aceptable con controles</v>
      </c>
      <c r="EZY37" s="133" t="s">
        <v>264</v>
      </c>
      <c r="EZZ37" s="178" t="s">
        <v>274</v>
      </c>
      <c r="FAA37" s="178" t="s">
        <v>284</v>
      </c>
      <c r="FAB37" s="178" t="s">
        <v>285</v>
      </c>
      <c r="FAC37" s="178" t="s">
        <v>261</v>
      </c>
      <c r="FAD37" s="178" t="s">
        <v>210</v>
      </c>
      <c r="FAE37" s="178" t="s">
        <v>260</v>
      </c>
      <c r="FAF37" s="178" t="s">
        <v>262</v>
      </c>
      <c r="FAG37" s="179">
        <v>6</v>
      </c>
      <c r="FAH37" s="179">
        <v>3</v>
      </c>
      <c r="FAI37" s="180">
        <f t="shared" si="283"/>
        <v>18</v>
      </c>
      <c r="FAJ37" s="180" t="str">
        <f t="shared" si="284"/>
        <v>Alto</v>
      </c>
      <c r="FAK37" s="179">
        <v>25</v>
      </c>
      <c r="FAL37" s="180">
        <f t="shared" si="285"/>
        <v>450</v>
      </c>
      <c r="FAM37" s="180" t="str">
        <f t="shared" si="286"/>
        <v>II</v>
      </c>
      <c r="FAN37" s="269" t="str">
        <f>IF(FAM37="","",IF(OR(FAM37="IV",FAM37="III"),"Aceptable",IF(FAM37="II","No Aceptable o Aceptable con controles",IF(FAM37="I","No Aceptable","Error"))))</f>
        <v>No Aceptable o Aceptable con controles</v>
      </c>
      <c r="FAO37" s="133" t="s">
        <v>264</v>
      </c>
      <c r="FAP37" s="178" t="s">
        <v>274</v>
      </c>
      <c r="FAQ37" s="178" t="s">
        <v>284</v>
      </c>
      <c r="FAR37" s="178" t="s">
        <v>285</v>
      </c>
      <c r="FAS37" s="178" t="s">
        <v>261</v>
      </c>
      <c r="FAT37" s="178" t="s">
        <v>210</v>
      </c>
      <c r="FAU37" s="178" t="s">
        <v>260</v>
      </c>
      <c r="FAV37" s="178" t="s">
        <v>262</v>
      </c>
      <c r="FAW37" s="179">
        <v>6</v>
      </c>
      <c r="FAX37" s="179">
        <v>3</v>
      </c>
      <c r="FAY37" s="180">
        <f t="shared" ref="FAY37:FCU37" si="287">IF(OR(FAW37="",FAX37=""),"",IF((FAW37*FAX37=0),"N/A",FAW37*FAX37))</f>
        <v>18</v>
      </c>
      <c r="FAZ37" s="180" t="str">
        <f t="shared" ref="FAZ37:FCV37" si="288">IF(FAY37="","",IF(ISTEXT(FAY37),"N/A",IF(OR(FAY37=2,FAY37=4),"Bajo",IF(OR(FAY37=6,FAY37=8),"Medio",IF(OR(FAY37=10,FAY37=12,FAY37=18,FAY37=20),"Alto",IF(OR(FAY37=24,FAY37=30,FAY37=40),"Muy Alto","Error"))))))</f>
        <v>Alto</v>
      </c>
      <c r="FBA37" s="179">
        <v>25</v>
      </c>
      <c r="FBB37" s="180">
        <f t="shared" ref="FBB37:FCX37" si="289">IF(OR(FBA37="",FAY37=""),"",IF(ISTEXT(FAY37),"N/A",FAY37*FBA37))</f>
        <v>450</v>
      </c>
      <c r="FBC37" s="180" t="str">
        <f t="shared" ref="FBC37:FCY37" si="290">IF(FBB37="","",IF(ISTEXT(FBB37),"IV",IF(FBB37=20,"IV",IF(AND(FBB37&gt;=40,FBB37&lt;=120),"III",IF(AND(FBB37&gt;=150,FBB37&lt;=500),"II",IF(AND(FBB37&gt;=600,FBB37&lt;=4000),"I","Error"))))))</f>
        <v>II</v>
      </c>
      <c r="FBD37" s="269" t="str">
        <f>IF(FBC37="","",IF(OR(FBC37="IV",FBC37="III"),"Aceptable",IF(FBC37="II","No Aceptable o Aceptable con controles",IF(FBC37="I","No Aceptable","Error"))))</f>
        <v>No Aceptable o Aceptable con controles</v>
      </c>
      <c r="FBE37" s="133" t="s">
        <v>264</v>
      </c>
      <c r="FBF37" s="178" t="s">
        <v>274</v>
      </c>
      <c r="FBG37" s="178" t="s">
        <v>284</v>
      </c>
      <c r="FBH37" s="178" t="s">
        <v>285</v>
      </c>
      <c r="FBI37" s="178" t="s">
        <v>261</v>
      </c>
      <c r="FBJ37" s="178" t="s">
        <v>210</v>
      </c>
      <c r="FBK37" s="178" t="s">
        <v>260</v>
      </c>
      <c r="FBL37" s="178" t="s">
        <v>262</v>
      </c>
      <c r="FBM37" s="179">
        <v>6</v>
      </c>
      <c r="FBN37" s="179">
        <v>3</v>
      </c>
      <c r="FBO37" s="180">
        <f t="shared" si="287"/>
        <v>18</v>
      </c>
      <c r="FBP37" s="180" t="str">
        <f t="shared" si="288"/>
        <v>Alto</v>
      </c>
      <c r="FBQ37" s="179">
        <v>25</v>
      </c>
      <c r="FBR37" s="180">
        <f t="shared" si="289"/>
        <v>450</v>
      </c>
      <c r="FBS37" s="180" t="str">
        <f t="shared" si="290"/>
        <v>II</v>
      </c>
      <c r="FBT37" s="269" t="str">
        <f>IF(FBS37="","",IF(OR(FBS37="IV",FBS37="III"),"Aceptable",IF(FBS37="II","No Aceptable o Aceptable con controles",IF(FBS37="I","No Aceptable","Error"))))</f>
        <v>No Aceptable o Aceptable con controles</v>
      </c>
      <c r="FBU37" s="133" t="s">
        <v>264</v>
      </c>
      <c r="FBV37" s="178" t="s">
        <v>274</v>
      </c>
      <c r="FBW37" s="178" t="s">
        <v>284</v>
      </c>
      <c r="FBX37" s="178" t="s">
        <v>285</v>
      </c>
      <c r="FBY37" s="178" t="s">
        <v>261</v>
      </c>
      <c r="FBZ37" s="178" t="s">
        <v>210</v>
      </c>
      <c r="FCA37" s="178" t="s">
        <v>260</v>
      </c>
      <c r="FCB37" s="178" t="s">
        <v>262</v>
      </c>
      <c r="FCC37" s="179">
        <v>6</v>
      </c>
      <c r="FCD37" s="179">
        <v>3</v>
      </c>
      <c r="FCE37" s="180">
        <f t="shared" si="287"/>
        <v>18</v>
      </c>
      <c r="FCF37" s="180" t="str">
        <f t="shared" si="288"/>
        <v>Alto</v>
      </c>
      <c r="FCG37" s="179">
        <v>25</v>
      </c>
      <c r="FCH37" s="180">
        <f t="shared" si="289"/>
        <v>450</v>
      </c>
      <c r="FCI37" s="180" t="str">
        <f t="shared" si="290"/>
        <v>II</v>
      </c>
      <c r="FCJ37" s="269" t="str">
        <f>IF(FCI37="","",IF(OR(FCI37="IV",FCI37="III"),"Aceptable",IF(FCI37="II","No Aceptable o Aceptable con controles",IF(FCI37="I","No Aceptable","Error"))))</f>
        <v>No Aceptable o Aceptable con controles</v>
      </c>
      <c r="FCK37" s="133" t="s">
        <v>264</v>
      </c>
      <c r="FCL37" s="178" t="s">
        <v>274</v>
      </c>
      <c r="FCM37" s="178" t="s">
        <v>284</v>
      </c>
      <c r="FCN37" s="178" t="s">
        <v>285</v>
      </c>
      <c r="FCO37" s="178" t="s">
        <v>261</v>
      </c>
      <c r="FCP37" s="178" t="s">
        <v>210</v>
      </c>
      <c r="FCQ37" s="178" t="s">
        <v>260</v>
      </c>
      <c r="FCR37" s="178" t="s">
        <v>262</v>
      </c>
      <c r="FCS37" s="179">
        <v>6</v>
      </c>
      <c r="FCT37" s="179">
        <v>3</v>
      </c>
      <c r="FCU37" s="180">
        <f t="shared" si="287"/>
        <v>18</v>
      </c>
      <c r="FCV37" s="180" t="str">
        <f t="shared" si="288"/>
        <v>Alto</v>
      </c>
      <c r="FCW37" s="179">
        <v>25</v>
      </c>
      <c r="FCX37" s="180">
        <f t="shared" si="289"/>
        <v>450</v>
      </c>
      <c r="FCY37" s="180" t="str">
        <f t="shared" si="290"/>
        <v>II</v>
      </c>
      <c r="FCZ37" s="269" t="str">
        <f>IF(FCY37="","",IF(OR(FCY37="IV",FCY37="III"),"Aceptable",IF(FCY37="II","No Aceptable o Aceptable con controles",IF(FCY37="I","No Aceptable","Error"))))</f>
        <v>No Aceptable o Aceptable con controles</v>
      </c>
      <c r="FDA37" s="133" t="s">
        <v>264</v>
      </c>
      <c r="FDB37" s="178" t="s">
        <v>274</v>
      </c>
      <c r="FDC37" s="178" t="s">
        <v>284</v>
      </c>
      <c r="FDD37" s="178" t="s">
        <v>285</v>
      </c>
      <c r="FDE37" s="178" t="s">
        <v>261</v>
      </c>
      <c r="FDF37" s="178" t="s">
        <v>210</v>
      </c>
      <c r="FDG37" s="178" t="s">
        <v>260</v>
      </c>
      <c r="FDH37" s="178" t="s">
        <v>262</v>
      </c>
      <c r="FDI37" s="179">
        <v>6</v>
      </c>
      <c r="FDJ37" s="179">
        <v>3</v>
      </c>
      <c r="FDK37" s="180">
        <f t="shared" ref="FDK37:FFG37" si="291">IF(OR(FDI37="",FDJ37=""),"",IF((FDI37*FDJ37=0),"N/A",FDI37*FDJ37))</f>
        <v>18</v>
      </c>
      <c r="FDL37" s="180" t="str">
        <f t="shared" ref="FDL37:FFH37" si="292">IF(FDK37="","",IF(ISTEXT(FDK37),"N/A",IF(OR(FDK37=2,FDK37=4),"Bajo",IF(OR(FDK37=6,FDK37=8),"Medio",IF(OR(FDK37=10,FDK37=12,FDK37=18,FDK37=20),"Alto",IF(OR(FDK37=24,FDK37=30,FDK37=40),"Muy Alto","Error"))))))</f>
        <v>Alto</v>
      </c>
      <c r="FDM37" s="179">
        <v>25</v>
      </c>
      <c r="FDN37" s="180">
        <f t="shared" ref="FDN37:FFJ37" si="293">IF(OR(FDM37="",FDK37=""),"",IF(ISTEXT(FDK37),"N/A",FDK37*FDM37))</f>
        <v>450</v>
      </c>
      <c r="FDO37" s="180" t="str">
        <f t="shared" ref="FDO37:FFK37" si="294">IF(FDN37="","",IF(ISTEXT(FDN37),"IV",IF(FDN37=20,"IV",IF(AND(FDN37&gt;=40,FDN37&lt;=120),"III",IF(AND(FDN37&gt;=150,FDN37&lt;=500),"II",IF(AND(FDN37&gt;=600,FDN37&lt;=4000),"I","Error"))))))</f>
        <v>II</v>
      </c>
      <c r="FDP37" s="269" t="str">
        <f>IF(FDO37="","",IF(OR(FDO37="IV",FDO37="III"),"Aceptable",IF(FDO37="II","No Aceptable o Aceptable con controles",IF(FDO37="I","No Aceptable","Error"))))</f>
        <v>No Aceptable o Aceptable con controles</v>
      </c>
      <c r="FDQ37" s="133" t="s">
        <v>264</v>
      </c>
      <c r="FDR37" s="178" t="s">
        <v>274</v>
      </c>
      <c r="FDS37" s="178" t="s">
        <v>284</v>
      </c>
      <c r="FDT37" s="178" t="s">
        <v>285</v>
      </c>
      <c r="FDU37" s="178" t="s">
        <v>261</v>
      </c>
      <c r="FDV37" s="178" t="s">
        <v>210</v>
      </c>
      <c r="FDW37" s="178" t="s">
        <v>260</v>
      </c>
      <c r="FDX37" s="178" t="s">
        <v>262</v>
      </c>
      <c r="FDY37" s="179">
        <v>6</v>
      </c>
      <c r="FDZ37" s="179">
        <v>3</v>
      </c>
      <c r="FEA37" s="180">
        <f t="shared" si="291"/>
        <v>18</v>
      </c>
      <c r="FEB37" s="180" t="str">
        <f t="shared" si="292"/>
        <v>Alto</v>
      </c>
      <c r="FEC37" s="179">
        <v>25</v>
      </c>
      <c r="FED37" s="180">
        <f t="shared" si="293"/>
        <v>450</v>
      </c>
      <c r="FEE37" s="180" t="str">
        <f t="shared" si="294"/>
        <v>II</v>
      </c>
      <c r="FEF37" s="269" t="str">
        <f>IF(FEE37="","",IF(OR(FEE37="IV",FEE37="III"),"Aceptable",IF(FEE37="II","No Aceptable o Aceptable con controles",IF(FEE37="I","No Aceptable","Error"))))</f>
        <v>No Aceptable o Aceptable con controles</v>
      </c>
      <c r="FEG37" s="133" t="s">
        <v>264</v>
      </c>
      <c r="FEH37" s="178" t="s">
        <v>274</v>
      </c>
      <c r="FEI37" s="178" t="s">
        <v>284</v>
      </c>
      <c r="FEJ37" s="178" t="s">
        <v>285</v>
      </c>
      <c r="FEK37" s="178" t="s">
        <v>261</v>
      </c>
      <c r="FEL37" s="178" t="s">
        <v>210</v>
      </c>
      <c r="FEM37" s="178" t="s">
        <v>260</v>
      </c>
      <c r="FEN37" s="178" t="s">
        <v>262</v>
      </c>
      <c r="FEO37" s="179">
        <v>6</v>
      </c>
      <c r="FEP37" s="179">
        <v>3</v>
      </c>
      <c r="FEQ37" s="180">
        <f t="shared" si="291"/>
        <v>18</v>
      </c>
      <c r="FER37" s="180" t="str">
        <f t="shared" si="292"/>
        <v>Alto</v>
      </c>
      <c r="FES37" s="179">
        <v>25</v>
      </c>
      <c r="FET37" s="180">
        <f t="shared" si="293"/>
        <v>450</v>
      </c>
      <c r="FEU37" s="180" t="str">
        <f t="shared" si="294"/>
        <v>II</v>
      </c>
      <c r="FEV37" s="269" t="str">
        <f>IF(FEU37="","",IF(OR(FEU37="IV",FEU37="III"),"Aceptable",IF(FEU37="II","No Aceptable o Aceptable con controles",IF(FEU37="I","No Aceptable","Error"))))</f>
        <v>No Aceptable o Aceptable con controles</v>
      </c>
      <c r="FEW37" s="133" t="s">
        <v>264</v>
      </c>
      <c r="FEX37" s="178" t="s">
        <v>274</v>
      </c>
      <c r="FEY37" s="178" t="s">
        <v>284</v>
      </c>
      <c r="FEZ37" s="178" t="s">
        <v>285</v>
      </c>
      <c r="FFA37" s="178" t="s">
        <v>261</v>
      </c>
      <c r="FFB37" s="178" t="s">
        <v>210</v>
      </c>
      <c r="FFC37" s="178" t="s">
        <v>260</v>
      </c>
      <c r="FFD37" s="178" t="s">
        <v>262</v>
      </c>
      <c r="FFE37" s="179">
        <v>6</v>
      </c>
      <c r="FFF37" s="179">
        <v>3</v>
      </c>
      <c r="FFG37" s="180">
        <f t="shared" si="291"/>
        <v>18</v>
      </c>
      <c r="FFH37" s="180" t="str">
        <f t="shared" si="292"/>
        <v>Alto</v>
      </c>
      <c r="FFI37" s="179">
        <v>25</v>
      </c>
      <c r="FFJ37" s="180">
        <f t="shared" si="293"/>
        <v>450</v>
      </c>
      <c r="FFK37" s="180" t="str">
        <f t="shared" si="294"/>
        <v>II</v>
      </c>
      <c r="FFL37" s="269" t="str">
        <f>IF(FFK37="","",IF(OR(FFK37="IV",FFK37="III"),"Aceptable",IF(FFK37="II","No Aceptable o Aceptable con controles",IF(FFK37="I","No Aceptable","Error"))))</f>
        <v>No Aceptable o Aceptable con controles</v>
      </c>
      <c r="FFM37" s="133" t="s">
        <v>264</v>
      </c>
      <c r="FFN37" s="178" t="s">
        <v>274</v>
      </c>
      <c r="FFO37" s="178" t="s">
        <v>284</v>
      </c>
      <c r="FFP37" s="178" t="s">
        <v>285</v>
      </c>
      <c r="FFQ37" s="178" t="s">
        <v>261</v>
      </c>
      <c r="FFR37" s="178" t="s">
        <v>210</v>
      </c>
      <c r="FFS37" s="178" t="s">
        <v>260</v>
      </c>
      <c r="FFT37" s="178" t="s">
        <v>262</v>
      </c>
      <c r="FFU37" s="179">
        <v>6</v>
      </c>
      <c r="FFV37" s="179">
        <v>3</v>
      </c>
      <c r="FFW37" s="180">
        <f t="shared" ref="FFW37:FHS37" si="295">IF(OR(FFU37="",FFV37=""),"",IF((FFU37*FFV37=0),"N/A",FFU37*FFV37))</f>
        <v>18</v>
      </c>
      <c r="FFX37" s="180" t="str">
        <f t="shared" ref="FFX37:FHT37" si="296">IF(FFW37="","",IF(ISTEXT(FFW37),"N/A",IF(OR(FFW37=2,FFW37=4),"Bajo",IF(OR(FFW37=6,FFW37=8),"Medio",IF(OR(FFW37=10,FFW37=12,FFW37=18,FFW37=20),"Alto",IF(OR(FFW37=24,FFW37=30,FFW37=40),"Muy Alto","Error"))))))</f>
        <v>Alto</v>
      </c>
      <c r="FFY37" s="179">
        <v>25</v>
      </c>
      <c r="FFZ37" s="180">
        <f t="shared" ref="FFZ37:FHV37" si="297">IF(OR(FFY37="",FFW37=""),"",IF(ISTEXT(FFW37),"N/A",FFW37*FFY37))</f>
        <v>450</v>
      </c>
      <c r="FGA37" s="180" t="str">
        <f t="shared" ref="FGA37:FHW37" si="298">IF(FFZ37="","",IF(ISTEXT(FFZ37),"IV",IF(FFZ37=20,"IV",IF(AND(FFZ37&gt;=40,FFZ37&lt;=120),"III",IF(AND(FFZ37&gt;=150,FFZ37&lt;=500),"II",IF(AND(FFZ37&gt;=600,FFZ37&lt;=4000),"I","Error"))))))</f>
        <v>II</v>
      </c>
      <c r="FGB37" s="269" t="str">
        <f>IF(FGA37="","",IF(OR(FGA37="IV",FGA37="III"),"Aceptable",IF(FGA37="II","No Aceptable o Aceptable con controles",IF(FGA37="I","No Aceptable","Error"))))</f>
        <v>No Aceptable o Aceptable con controles</v>
      </c>
      <c r="FGC37" s="133" t="s">
        <v>264</v>
      </c>
      <c r="FGD37" s="178" t="s">
        <v>274</v>
      </c>
      <c r="FGE37" s="178" t="s">
        <v>284</v>
      </c>
      <c r="FGF37" s="178" t="s">
        <v>285</v>
      </c>
      <c r="FGG37" s="178" t="s">
        <v>261</v>
      </c>
      <c r="FGH37" s="178" t="s">
        <v>210</v>
      </c>
      <c r="FGI37" s="178" t="s">
        <v>260</v>
      </c>
      <c r="FGJ37" s="178" t="s">
        <v>262</v>
      </c>
      <c r="FGK37" s="179">
        <v>6</v>
      </c>
      <c r="FGL37" s="179">
        <v>3</v>
      </c>
      <c r="FGM37" s="180">
        <f t="shared" si="295"/>
        <v>18</v>
      </c>
      <c r="FGN37" s="180" t="str">
        <f t="shared" si="296"/>
        <v>Alto</v>
      </c>
      <c r="FGO37" s="179">
        <v>25</v>
      </c>
      <c r="FGP37" s="180">
        <f t="shared" si="297"/>
        <v>450</v>
      </c>
      <c r="FGQ37" s="180" t="str">
        <f t="shared" si="298"/>
        <v>II</v>
      </c>
      <c r="FGR37" s="269" t="str">
        <f>IF(FGQ37="","",IF(OR(FGQ37="IV",FGQ37="III"),"Aceptable",IF(FGQ37="II","No Aceptable o Aceptable con controles",IF(FGQ37="I","No Aceptable","Error"))))</f>
        <v>No Aceptable o Aceptable con controles</v>
      </c>
      <c r="FGS37" s="133" t="s">
        <v>264</v>
      </c>
      <c r="FGT37" s="178" t="s">
        <v>274</v>
      </c>
      <c r="FGU37" s="178" t="s">
        <v>284</v>
      </c>
      <c r="FGV37" s="178" t="s">
        <v>285</v>
      </c>
      <c r="FGW37" s="178" t="s">
        <v>261</v>
      </c>
      <c r="FGX37" s="178" t="s">
        <v>210</v>
      </c>
      <c r="FGY37" s="178" t="s">
        <v>260</v>
      </c>
      <c r="FGZ37" s="178" t="s">
        <v>262</v>
      </c>
      <c r="FHA37" s="179">
        <v>6</v>
      </c>
      <c r="FHB37" s="179">
        <v>3</v>
      </c>
      <c r="FHC37" s="180">
        <f t="shared" si="295"/>
        <v>18</v>
      </c>
      <c r="FHD37" s="180" t="str">
        <f t="shared" si="296"/>
        <v>Alto</v>
      </c>
      <c r="FHE37" s="179">
        <v>25</v>
      </c>
      <c r="FHF37" s="180">
        <f t="shared" si="297"/>
        <v>450</v>
      </c>
      <c r="FHG37" s="180" t="str">
        <f t="shared" si="298"/>
        <v>II</v>
      </c>
      <c r="FHH37" s="269" t="str">
        <f>IF(FHG37="","",IF(OR(FHG37="IV",FHG37="III"),"Aceptable",IF(FHG37="II","No Aceptable o Aceptable con controles",IF(FHG37="I","No Aceptable","Error"))))</f>
        <v>No Aceptable o Aceptable con controles</v>
      </c>
      <c r="FHI37" s="133" t="s">
        <v>264</v>
      </c>
      <c r="FHJ37" s="178" t="s">
        <v>274</v>
      </c>
      <c r="FHK37" s="178" t="s">
        <v>284</v>
      </c>
      <c r="FHL37" s="178" t="s">
        <v>285</v>
      </c>
      <c r="FHM37" s="178" t="s">
        <v>261</v>
      </c>
      <c r="FHN37" s="178" t="s">
        <v>210</v>
      </c>
      <c r="FHO37" s="178" t="s">
        <v>260</v>
      </c>
      <c r="FHP37" s="178" t="s">
        <v>262</v>
      </c>
      <c r="FHQ37" s="179">
        <v>6</v>
      </c>
      <c r="FHR37" s="179">
        <v>3</v>
      </c>
      <c r="FHS37" s="180">
        <f t="shared" si="295"/>
        <v>18</v>
      </c>
      <c r="FHT37" s="180" t="str">
        <f t="shared" si="296"/>
        <v>Alto</v>
      </c>
      <c r="FHU37" s="179">
        <v>25</v>
      </c>
      <c r="FHV37" s="180">
        <f t="shared" si="297"/>
        <v>450</v>
      </c>
      <c r="FHW37" s="180" t="str">
        <f t="shared" si="298"/>
        <v>II</v>
      </c>
      <c r="FHX37" s="269" t="str">
        <f>IF(FHW37="","",IF(OR(FHW37="IV",FHW37="III"),"Aceptable",IF(FHW37="II","No Aceptable o Aceptable con controles",IF(FHW37="I","No Aceptable","Error"))))</f>
        <v>No Aceptable o Aceptable con controles</v>
      </c>
      <c r="FHY37" s="133" t="s">
        <v>264</v>
      </c>
      <c r="FHZ37" s="178" t="s">
        <v>274</v>
      </c>
      <c r="FIA37" s="178" t="s">
        <v>284</v>
      </c>
      <c r="FIB37" s="178" t="s">
        <v>285</v>
      </c>
      <c r="FIC37" s="178" t="s">
        <v>261</v>
      </c>
      <c r="FID37" s="178" t="s">
        <v>210</v>
      </c>
      <c r="FIE37" s="178" t="s">
        <v>260</v>
      </c>
      <c r="FIF37" s="178" t="s">
        <v>262</v>
      </c>
      <c r="FIG37" s="179">
        <v>6</v>
      </c>
      <c r="FIH37" s="179">
        <v>3</v>
      </c>
      <c r="FII37" s="180">
        <f t="shared" ref="FII37:FKE37" si="299">IF(OR(FIG37="",FIH37=""),"",IF((FIG37*FIH37=0),"N/A",FIG37*FIH37))</f>
        <v>18</v>
      </c>
      <c r="FIJ37" s="180" t="str">
        <f t="shared" ref="FIJ37:FKF37" si="300">IF(FII37="","",IF(ISTEXT(FII37),"N/A",IF(OR(FII37=2,FII37=4),"Bajo",IF(OR(FII37=6,FII37=8),"Medio",IF(OR(FII37=10,FII37=12,FII37=18,FII37=20),"Alto",IF(OR(FII37=24,FII37=30,FII37=40),"Muy Alto","Error"))))))</f>
        <v>Alto</v>
      </c>
      <c r="FIK37" s="179">
        <v>25</v>
      </c>
      <c r="FIL37" s="180">
        <f t="shared" ref="FIL37:FKH37" si="301">IF(OR(FIK37="",FII37=""),"",IF(ISTEXT(FII37),"N/A",FII37*FIK37))</f>
        <v>450</v>
      </c>
      <c r="FIM37" s="180" t="str">
        <f t="shared" ref="FIM37:FKI37" si="302">IF(FIL37="","",IF(ISTEXT(FIL37),"IV",IF(FIL37=20,"IV",IF(AND(FIL37&gt;=40,FIL37&lt;=120),"III",IF(AND(FIL37&gt;=150,FIL37&lt;=500),"II",IF(AND(FIL37&gt;=600,FIL37&lt;=4000),"I","Error"))))))</f>
        <v>II</v>
      </c>
      <c r="FIN37" s="269" t="str">
        <f>IF(FIM37="","",IF(OR(FIM37="IV",FIM37="III"),"Aceptable",IF(FIM37="II","No Aceptable o Aceptable con controles",IF(FIM37="I","No Aceptable","Error"))))</f>
        <v>No Aceptable o Aceptable con controles</v>
      </c>
      <c r="FIO37" s="133" t="s">
        <v>264</v>
      </c>
      <c r="FIP37" s="178" t="s">
        <v>274</v>
      </c>
      <c r="FIQ37" s="178" t="s">
        <v>284</v>
      </c>
      <c r="FIR37" s="178" t="s">
        <v>285</v>
      </c>
      <c r="FIS37" s="178" t="s">
        <v>261</v>
      </c>
      <c r="FIT37" s="178" t="s">
        <v>210</v>
      </c>
      <c r="FIU37" s="178" t="s">
        <v>260</v>
      </c>
      <c r="FIV37" s="178" t="s">
        <v>262</v>
      </c>
      <c r="FIW37" s="179">
        <v>6</v>
      </c>
      <c r="FIX37" s="179">
        <v>3</v>
      </c>
      <c r="FIY37" s="180">
        <f t="shared" si="299"/>
        <v>18</v>
      </c>
      <c r="FIZ37" s="180" t="str">
        <f t="shared" si="300"/>
        <v>Alto</v>
      </c>
      <c r="FJA37" s="179">
        <v>25</v>
      </c>
      <c r="FJB37" s="180">
        <f t="shared" si="301"/>
        <v>450</v>
      </c>
      <c r="FJC37" s="180" t="str">
        <f t="shared" si="302"/>
        <v>II</v>
      </c>
      <c r="FJD37" s="269" t="str">
        <f>IF(FJC37="","",IF(OR(FJC37="IV",FJC37="III"),"Aceptable",IF(FJC37="II","No Aceptable o Aceptable con controles",IF(FJC37="I","No Aceptable","Error"))))</f>
        <v>No Aceptable o Aceptable con controles</v>
      </c>
      <c r="FJE37" s="133" t="s">
        <v>264</v>
      </c>
      <c r="FJF37" s="178" t="s">
        <v>274</v>
      </c>
      <c r="FJG37" s="178" t="s">
        <v>284</v>
      </c>
      <c r="FJH37" s="178" t="s">
        <v>285</v>
      </c>
      <c r="FJI37" s="178" t="s">
        <v>261</v>
      </c>
      <c r="FJJ37" s="178" t="s">
        <v>210</v>
      </c>
      <c r="FJK37" s="178" t="s">
        <v>260</v>
      </c>
      <c r="FJL37" s="178" t="s">
        <v>262</v>
      </c>
      <c r="FJM37" s="179">
        <v>6</v>
      </c>
      <c r="FJN37" s="179">
        <v>3</v>
      </c>
      <c r="FJO37" s="180">
        <f t="shared" si="299"/>
        <v>18</v>
      </c>
      <c r="FJP37" s="180" t="str">
        <f t="shared" si="300"/>
        <v>Alto</v>
      </c>
      <c r="FJQ37" s="179">
        <v>25</v>
      </c>
      <c r="FJR37" s="180">
        <f t="shared" si="301"/>
        <v>450</v>
      </c>
      <c r="FJS37" s="180" t="str">
        <f t="shared" si="302"/>
        <v>II</v>
      </c>
      <c r="FJT37" s="269" t="str">
        <f>IF(FJS37="","",IF(OR(FJS37="IV",FJS37="III"),"Aceptable",IF(FJS37="II","No Aceptable o Aceptable con controles",IF(FJS37="I","No Aceptable","Error"))))</f>
        <v>No Aceptable o Aceptable con controles</v>
      </c>
      <c r="FJU37" s="133" t="s">
        <v>264</v>
      </c>
      <c r="FJV37" s="178" t="s">
        <v>274</v>
      </c>
      <c r="FJW37" s="178" t="s">
        <v>284</v>
      </c>
      <c r="FJX37" s="178" t="s">
        <v>285</v>
      </c>
      <c r="FJY37" s="178" t="s">
        <v>261</v>
      </c>
      <c r="FJZ37" s="178" t="s">
        <v>210</v>
      </c>
      <c r="FKA37" s="178" t="s">
        <v>260</v>
      </c>
      <c r="FKB37" s="178" t="s">
        <v>262</v>
      </c>
      <c r="FKC37" s="179">
        <v>6</v>
      </c>
      <c r="FKD37" s="179">
        <v>3</v>
      </c>
      <c r="FKE37" s="180">
        <f t="shared" si="299"/>
        <v>18</v>
      </c>
      <c r="FKF37" s="180" t="str">
        <f t="shared" si="300"/>
        <v>Alto</v>
      </c>
      <c r="FKG37" s="179">
        <v>25</v>
      </c>
      <c r="FKH37" s="180">
        <f t="shared" si="301"/>
        <v>450</v>
      </c>
      <c r="FKI37" s="180" t="str">
        <f t="shared" si="302"/>
        <v>II</v>
      </c>
      <c r="FKJ37" s="269" t="str">
        <f>IF(FKI37="","",IF(OR(FKI37="IV",FKI37="III"),"Aceptable",IF(FKI37="II","No Aceptable o Aceptable con controles",IF(FKI37="I","No Aceptable","Error"))))</f>
        <v>No Aceptable o Aceptable con controles</v>
      </c>
      <c r="FKK37" s="133" t="s">
        <v>264</v>
      </c>
      <c r="FKL37" s="178" t="s">
        <v>274</v>
      </c>
      <c r="FKM37" s="178" t="s">
        <v>284</v>
      </c>
      <c r="FKN37" s="178" t="s">
        <v>285</v>
      </c>
      <c r="FKO37" s="178" t="s">
        <v>261</v>
      </c>
      <c r="FKP37" s="178" t="s">
        <v>210</v>
      </c>
      <c r="FKQ37" s="178" t="s">
        <v>260</v>
      </c>
      <c r="FKR37" s="178" t="s">
        <v>262</v>
      </c>
      <c r="FKS37" s="179">
        <v>6</v>
      </c>
      <c r="FKT37" s="179">
        <v>3</v>
      </c>
      <c r="FKU37" s="180">
        <f t="shared" ref="FKU37:FMQ37" si="303">IF(OR(FKS37="",FKT37=""),"",IF((FKS37*FKT37=0),"N/A",FKS37*FKT37))</f>
        <v>18</v>
      </c>
      <c r="FKV37" s="180" t="str">
        <f t="shared" ref="FKV37:FMR37" si="304">IF(FKU37="","",IF(ISTEXT(FKU37),"N/A",IF(OR(FKU37=2,FKU37=4),"Bajo",IF(OR(FKU37=6,FKU37=8),"Medio",IF(OR(FKU37=10,FKU37=12,FKU37=18,FKU37=20),"Alto",IF(OR(FKU37=24,FKU37=30,FKU37=40),"Muy Alto","Error"))))))</f>
        <v>Alto</v>
      </c>
      <c r="FKW37" s="179">
        <v>25</v>
      </c>
      <c r="FKX37" s="180">
        <f t="shared" ref="FKX37:FMT37" si="305">IF(OR(FKW37="",FKU37=""),"",IF(ISTEXT(FKU37),"N/A",FKU37*FKW37))</f>
        <v>450</v>
      </c>
      <c r="FKY37" s="180" t="str">
        <f t="shared" ref="FKY37:FMU37" si="306">IF(FKX37="","",IF(ISTEXT(FKX37),"IV",IF(FKX37=20,"IV",IF(AND(FKX37&gt;=40,FKX37&lt;=120),"III",IF(AND(FKX37&gt;=150,FKX37&lt;=500),"II",IF(AND(FKX37&gt;=600,FKX37&lt;=4000),"I","Error"))))))</f>
        <v>II</v>
      </c>
      <c r="FKZ37" s="269" t="str">
        <f>IF(FKY37="","",IF(OR(FKY37="IV",FKY37="III"),"Aceptable",IF(FKY37="II","No Aceptable o Aceptable con controles",IF(FKY37="I","No Aceptable","Error"))))</f>
        <v>No Aceptable o Aceptable con controles</v>
      </c>
      <c r="FLA37" s="133" t="s">
        <v>264</v>
      </c>
      <c r="FLB37" s="178" t="s">
        <v>274</v>
      </c>
      <c r="FLC37" s="178" t="s">
        <v>284</v>
      </c>
      <c r="FLD37" s="178" t="s">
        <v>285</v>
      </c>
      <c r="FLE37" s="178" t="s">
        <v>261</v>
      </c>
      <c r="FLF37" s="178" t="s">
        <v>210</v>
      </c>
      <c r="FLG37" s="178" t="s">
        <v>260</v>
      </c>
      <c r="FLH37" s="178" t="s">
        <v>262</v>
      </c>
      <c r="FLI37" s="179">
        <v>6</v>
      </c>
      <c r="FLJ37" s="179">
        <v>3</v>
      </c>
      <c r="FLK37" s="180">
        <f t="shared" si="303"/>
        <v>18</v>
      </c>
      <c r="FLL37" s="180" t="str">
        <f t="shared" si="304"/>
        <v>Alto</v>
      </c>
      <c r="FLM37" s="179">
        <v>25</v>
      </c>
      <c r="FLN37" s="180">
        <f t="shared" si="305"/>
        <v>450</v>
      </c>
      <c r="FLO37" s="180" t="str">
        <f t="shared" si="306"/>
        <v>II</v>
      </c>
      <c r="FLP37" s="269" t="str">
        <f>IF(FLO37="","",IF(OR(FLO37="IV",FLO37="III"),"Aceptable",IF(FLO37="II","No Aceptable o Aceptable con controles",IF(FLO37="I","No Aceptable","Error"))))</f>
        <v>No Aceptable o Aceptable con controles</v>
      </c>
      <c r="FLQ37" s="133" t="s">
        <v>264</v>
      </c>
      <c r="FLR37" s="178" t="s">
        <v>274</v>
      </c>
      <c r="FLS37" s="178" t="s">
        <v>284</v>
      </c>
      <c r="FLT37" s="178" t="s">
        <v>285</v>
      </c>
      <c r="FLU37" s="178" t="s">
        <v>261</v>
      </c>
      <c r="FLV37" s="178" t="s">
        <v>210</v>
      </c>
      <c r="FLW37" s="178" t="s">
        <v>260</v>
      </c>
      <c r="FLX37" s="178" t="s">
        <v>262</v>
      </c>
      <c r="FLY37" s="179">
        <v>6</v>
      </c>
      <c r="FLZ37" s="179">
        <v>3</v>
      </c>
      <c r="FMA37" s="180">
        <f t="shared" si="303"/>
        <v>18</v>
      </c>
      <c r="FMB37" s="180" t="str">
        <f t="shared" si="304"/>
        <v>Alto</v>
      </c>
      <c r="FMC37" s="179">
        <v>25</v>
      </c>
      <c r="FMD37" s="180">
        <f t="shared" si="305"/>
        <v>450</v>
      </c>
      <c r="FME37" s="180" t="str">
        <f t="shared" si="306"/>
        <v>II</v>
      </c>
      <c r="FMF37" s="269" t="str">
        <f>IF(FME37="","",IF(OR(FME37="IV",FME37="III"),"Aceptable",IF(FME37="II","No Aceptable o Aceptable con controles",IF(FME37="I","No Aceptable","Error"))))</f>
        <v>No Aceptable o Aceptable con controles</v>
      </c>
      <c r="FMG37" s="133" t="s">
        <v>264</v>
      </c>
      <c r="FMH37" s="178" t="s">
        <v>274</v>
      </c>
      <c r="FMI37" s="178" t="s">
        <v>284</v>
      </c>
      <c r="FMJ37" s="178" t="s">
        <v>285</v>
      </c>
      <c r="FMK37" s="178" t="s">
        <v>261</v>
      </c>
      <c r="FML37" s="178" t="s">
        <v>210</v>
      </c>
      <c r="FMM37" s="178" t="s">
        <v>260</v>
      </c>
      <c r="FMN37" s="178" t="s">
        <v>262</v>
      </c>
      <c r="FMO37" s="179">
        <v>6</v>
      </c>
      <c r="FMP37" s="179">
        <v>3</v>
      </c>
      <c r="FMQ37" s="180">
        <f t="shared" si="303"/>
        <v>18</v>
      </c>
      <c r="FMR37" s="180" t="str">
        <f t="shared" si="304"/>
        <v>Alto</v>
      </c>
      <c r="FMS37" s="179">
        <v>25</v>
      </c>
      <c r="FMT37" s="180">
        <f t="shared" si="305"/>
        <v>450</v>
      </c>
      <c r="FMU37" s="180" t="str">
        <f t="shared" si="306"/>
        <v>II</v>
      </c>
      <c r="FMV37" s="269" t="str">
        <f>IF(FMU37="","",IF(OR(FMU37="IV",FMU37="III"),"Aceptable",IF(FMU37="II","No Aceptable o Aceptable con controles",IF(FMU37="I","No Aceptable","Error"))))</f>
        <v>No Aceptable o Aceptable con controles</v>
      </c>
      <c r="FMW37" s="133" t="s">
        <v>264</v>
      </c>
      <c r="FMX37" s="178" t="s">
        <v>274</v>
      </c>
      <c r="FMY37" s="178" t="s">
        <v>284</v>
      </c>
      <c r="FMZ37" s="178" t="s">
        <v>285</v>
      </c>
      <c r="FNA37" s="178" t="s">
        <v>261</v>
      </c>
      <c r="FNB37" s="178" t="s">
        <v>210</v>
      </c>
      <c r="FNC37" s="178" t="s">
        <v>260</v>
      </c>
      <c r="FND37" s="178" t="s">
        <v>262</v>
      </c>
      <c r="FNE37" s="179">
        <v>6</v>
      </c>
      <c r="FNF37" s="179">
        <v>3</v>
      </c>
      <c r="FNG37" s="180">
        <f t="shared" ref="FNG37:FPC37" si="307">IF(OR(FNE37="",FNF37=""),"",IF((FNE37*FNF37=0),"N/A",FNE37*FNF37))</f>
        <v>18</v>
      </c>
      <c r="FNH37" s="180" t="str">
        <f t="shared" ref="FNH37:FPD37" si="308">IF(FNG37="","",IF(ISTEXT(FNG37),"N/A",IF(OR(FNG37=2,FNG37=4),"Bajo",IF(OR(FNG37=6,FNG37=8),"Medio",IF(OR(FNG37=10,FNG37=12,FNG37=18,FNG37=20),"Alto",IF(OR(FNG37=24,FNG37=30,FNG37=40),"Muy Alto","Error"))))))</f>
        <v>Alto</v>
      </c>
      <c r="FNI37" s="179">
        <v>25</v>
      </c>
      <c r="FNJ37" s="180">
        <f t="shared" ref="FNJ37:FPF37" si="309">IF(OR(FNI37="",FNG37=""),"",IF(ISTEXT(FNG37),"N/A",FNG37*FNI37))</f>
        <v>450</v>
      </c>
      <c r="FNK37" s="180" t="str">
        <f t="shared" ref="FNK37:FPG37" si="310">IF(FNJ37="","",IF(ISTEXT(FNJ37),"IV",IF(FNJ37=20,"IV",IF(AND(FNJ37&gt;=40,FNJ37&lt;=120),"III",IF(AND(FNJ37&gt;=150,FNJ37&lt;=500),"II",IF(AND(FNJ37&gt;=600,FNJ37&lt;=4000),"I","Error"))))))</f>
        <v>II</v>
      </c>
      <c r="FNL37" s="269" t="str">
        <f>IF(FNK37="","",IF(OR(FNK37="IV",FNK37="III"),"Aceptable",IF(FNK37="II","No Aceptable o Aceptable con controles",IF(FNK37="I","No Aceptable","Error"))))</f>
        <v>No Aceptable o Aceptable con controles</v>
      </c>
      <c r="FNM37" s="133" t="s">
        <v>264</v>
      </c>
      <c r="FNN37" s="178" t="s">
        <v>274</v>
      </c>
      <c r="FNO37" s="178" t="s">
        <v>284</v>
      </c>
      <c r="FNP37" s="178" t="s">
        <v>285</v>
      </c>
      <c r="FNQ37" s="178" t="s">
        <v>261</v>
      </c>
      <c r="FNR37" s="178" t="s">
        <v>210</v>
      </c>
      <c r="FNS37" s="178" t="s">
        <v>260</v>
      </c>
      <c r="FNT37" s="178" t="s">
        <v>262</v>
      </c>
      <c r="FNU37" s="179">
        <v>6</v>
      </c>
      <c r="FNV37" s="179">
        <v>3</v>
      </c>
      <c r="FNW37" s="180">
        <f t="shared" si="307"/>
        <v>18</v>
      </c>
      <c r="FNX37" s="180" t="str">
        <f t="shared" si="308"/>
        <v>Alto</v>
      </c>
      <c r="FNY37" s="179">
        <v>25</v>
      </c>
      <c r="FNZ37" s="180">
        <f t="shared" si="309"/>
        <v>450</v>
      </c>
      <c r="FOA37" s="180" t="str">
        <f t="shared" si="310"/>
        <v>II</v>
      </c>
      <c r="FOB37" s="269" t="str">
        <f>IF(FOA37="","",IF(OR(FOA37="IV",FOA37="III"),"Aceptable",IF(FOA37="II","No Aceptable o Aceptable con controles",IF(FOA37="I","No Aceptable","Error"))))</f>
        <v>No Aceptable o Aceptable con controles</v>
      </c>
      <c r="FOC37" s="133" t="s">
        <v>264</v>
      </c>
      <c r="FOD37" s="178" t="s">
        <v>274</v>
      </c>
      <c r="FOE37" s="178" t="s">
        <v>284</v>
      </c>
      <c r="FOF37" s="178" t="s">
        <v>285</v>
      </c>
      <c r="FOG37" s="178" t="s">
        <v>261</v>
      </c>
      <c r="FOH37" s="178" t="s">
        <v>210</v>
      </c>
      <c r="FOI37" s="178" t="s">
        <v>260</v>
      </c>
      <c r="FOJ37" s="178" t="s">
        <v>262</v>
      </c>
      <c r="FOK37" s="179">
        <v>6</v>
      </c>
      <c r="FOL37" s="179">
        <v>3</v>
      </c>
      <c r="FOM37" s="180">
        <f t="shared" si="307"/>
        <v>18</v>
      </c>
      <c r="FON37" s="180" t="str">
        <f t="shared" si="308"/>
        <v>Alto</v>
      </c>
      <c r="FOO37" s="179">
        <v>25</v>
      </c>
      <c r="FOP37" s="180">
        <f t="shared" si="309"/>
        <v>450</v>
      </c>
      <c r="FOQ37" s="180" t="str">
        <f t="shared" si="310"/>
        <v>II</v>
      </c>
      <c r="FOR37" s="269" t="str">
        <f>IF(FOQ37="","",IF(OR(FOQ37="IV",FOQ37="III"),"Aceptable",IF(FOQ37="II","No Aceptable o Aceptable con controles",IF(FOQ37="I","No Aceptable","Error"))))</f>
        <v>No Aceptable o Aceptable con controles</v>
      </c>
      <c r="FOS37" s="133" t="s">
        <v>264</v>
      </c>
      <c r="FOT37" s="178" t="s">
        <v>274</v>
      </c>
      <c r="FOU37" s="178" t="s">
        <v>284</v>
      </c>
      <c r="FOV37" s="178" t="s">
        <v>285</v>
      </c>
      <c r="FOW37" s="178" t="s">
        <v>261</v>
      </c>
      <c r="FOX37" s="178" t="s">
        <v>210</v>
      </c>
      <c r="FOY37" s="178" t="s">
        <v>260</v>
      </c>
      <c r="FOZ37" s="178" t="s">
        <v>262</v>
      </c>
      <c r="FPA37" s="179">
        <v>6</v>
      </c>
      <c r="FPB37" s="179">
        <v>3</v>
      </c>
      <c r="FPC37" s="180">
        <f t="shared" si="307"/>
        <v>18</v>
      </c>
      <c r="FPD37" s="180" t="str">
        <f t="shared" si="308"/>
        <v>Alto</v>
      </c>
      <c r="FPE37" s="179">
        <v>25</v>
      </c>
      <c r="FPF37" s="180">
        <f t="shared" si="309"/>
        <v>450</v>
      </c>
      <c r="FPG37" s="180" t="str">
        <f t="shared" si="310"/>
        <v>II</v>
      </c>
      <c r="FPH37" s="269" t="str">
        <f>IF(FPG37="","",IF(OR(FPG37="IV",FPG37="III"),"Aceptable",IF(FPG37="II","No Aceptable o Aceptable con controles",IF(FPG37="I","No Aceptable","Error"))))</f>
        <v>No Aceptable o Aceptable con controles</v>
      </c>
      <c r="FPI37" s="133" t="s">
        <v>264</v>
      </c>
      <c r="FPJ37" s="178" t="s">
        <v>274</v>
      </c>
      <c r="FPK37" s="178" t="s">
        <v>284</v>
      </c>
      <c r="FPL37" s="178" t="s">
        <v>285</v>
      </c>
      <c r="FPM37" s="178" t="s">
        <v>261</v>
      </c>
      <c r="FPN37" s="178" t="s">
        <v>210</v>
      </c>
      <c r="FPO37" s="178" t="s">
        <v>260</v>
      </c>
      <c r="FPP37" s="178" t="s">
        <v>262</v>
      </c>
      <c r="FPQ37" s="179">
        <v>6</v>
      </c>
      <c r="FPR37" s="179">
        <v>3</v>
      </c>
      <c r="FPS37" s="180">
        <f t="shared" ref="FPS37:FRO37" si="311">IF(OR(FPQ37="",FPR37=""),"",IF((FPQ37*FPR37=0),"N/A",FPQ37*FPR37))</f>
        <v>18</v>
      </c>
      <c r="FPT37" s="180" t="str">
        <f t="shared" ref="FPT37:FRP37" si="312">IF(FPS37="","",IF(ISTEXT(FPS37),"N/A",IF(OR(FPS37=2,FPS37=4),"Bajo",IF(OR(FPS37=6,FPS37=8),"Medio",IF(OR(FPS37=10,FPS37=12,FPS37=18,FPS37=20),"Alto",IF(OR(FPS37=24,FPS37=30,FPS37=40),"Muy Alto","Error"))))))</f>
        <v>Alto</v>
      </c>
      <c r="FPU37" s="179">
        <v>25</v>
      </c>
      <c r="FPV37" s="180">
        <f t="shared" ref="FPV37:FRR37" si="313">IF(OR(FPU37="",FPS37=""),"",IF(ISTEXT(FPS37),"N/A",FPS37*FPU37))</f>
        <v>450</v>
      </c>
      <c r="FPW37" s="180" t="str">
        <f t="shared" ref="FPW37:FRS37" si="314">IF(FPV37="","",IF(ISTEXT(FPV37),"IV",IF(FPV37=20,"IV",IF(AND(FPV37&gt;=40,FPV37&lt;=120),"III",IF(AND(FPV37&gt;=150,FPV37&lt;=500),"II",IF(AND(FPV37&gt;=600,FPV37&lt;=4000),"I","Error"))))))</f>
        <v>II</v>
      </c>
      <c r="FPX37" s="269" t="str">
        <f>IF(FPW37="","",IF(OR(FPW37="IV",FPW37="III"),"Aceptable",IF(FPW37="II","No Aceptable o Aceptable con controles",IF(FPW37="I","No Aceptable","Error"))))</f>
        <v>No Aceptable o Aceptable con controles</v>
      </c>
      <c r="FPY37" s="133" t="s">
        <v>264</v>
      </c>
      <c r="FPZ37" s="178" t="s">
        <v>274</v>
      </c>
      <c r="FQA37" s="178" t="s">
        <v>284</v>
      </c>
      <c r="FQB37" s="178" t="s">
        <v>285</v>
      </c>
      <c r="FQC37" s="178" t="s">
        <v>261</v>
      </c>
      <c r="FQD37" s="178" t="s">
        <v>210</v>
      </c>
      <c r="FQE37" s="178" t="s">
        <v>260</v>
      </c>
      <c r="FQF37" s="178" t="s">
        <v>262</v>
      </c>
      <c r="FQG37" s="179">
        <v>6</v>
      </c>
      <c r="FQH37" s="179">
        <v>3</v>
      </c>
      <c r="FQI37" s="180">
        <f t="shared" si="311"/>
        <v>18</v>
      </c>
      <c r="FQJ37" s="180" t="str">
        <f t="shared" si="312"/>
        <v>Alto</v>
      </c>
      <c r="FQK37" s="179">
        <v>25</v>
      </c>
      <c r="FQL37" s="180">
        <f t="shared" si="313"/>
        <v>450</v>
      </c>
      <c r="FQM37" s="180" t="str">
        <f t="shared" si="314"/>
        <v>II</v>
      </c>
      <c r="FQN37" s="269" t="str">
        <f>IF(FQM37="","",IF(OR(FQM37="IV",FQM37="III"),"Aceptable",IF(FQM37="II","No Aceptable o Aceptable con controles",IF(FQM37="I","No Aceptable","Error"))))</f>
        <v>No Aceptable o Aceptable con controles</v>
      </c>
      <c r="FQO37" s="133" t="s">
        <v>264</v>
      </c>
      <c r="FQP37" s="178" t="s">
        <v>274</v>
      </c>
      <c r="FQQ37" s="178" t="s">
        <v>284</v>
      </c>
      <c r="FQR37" s="178" t="s">
        <v>285</v>
      </c>
      <c r="FQS37" s="178" t="s">
        <v>261</v>
      </c>
      <c r="FQT37" s="178" t="s">
        <v>210</v>
      </c>
      <c r="FQU37" s="178" t="s">
        <v>260</v>
      </c>
      <c r="FQV37" s="178" t="s">
        <v>262</v>
      </c>
      <c r="FQW37" s="179">
        <v>6</v>
      </c>
      <c r="FQX37" s="179">
        <v>3</v>
      </c>
      <c r="FQY37" s="180">
        <f t="shared" si="311"/>
        <v>18</v>
      </c>
      <c r="FQZ37" s="180" t="str">
        <f t="shared" si="312"/>
        <v>Alto</v>
      </c>
      <c r="FRA37" s="179">
        <v>25</v>
      </c>
      <c r="FRB37" s="180">
        <f t="shared" si="313"/>
        <v>450</v>
      </c>
      <c r="FRC37" s="180" t="str">
        <f t="shared" si="314"/>
        <v>II</v>
      </c>
      <c r="FRD37" s="269" t="str">
        <f>IF(FRC37="","",IF(OR(FRC37="IV",FRC37="III"),"Aceptable",IF(FRC37="II","No Aceptable o Aceptable con controles",IF(FRC37="I","No Aceptable","Error"))))</f>
        <v>No Aceptable o Aceptable con controles</v>
      </c>
      <c r="FRE37" s="133" t="s">
        <v>264</v>
      </c>
      <c r="FRF37" s="178" t="s">
        <v>274</v>
      </c>
      <c r="FRG37" s="178" t="s">
        <v>284</v>
      </c>
      <c r="FRH37" s="178" t="s">
        <v>285</v>
      </c>
      <c r="FRI37" s="178" t="s">
        <v>261</v>
      </c>
      <c r="FRJ37" s="178" t="s">
        <v>210</v>
      </c>
      <c r="FRK37" s="178" t="s">
        <v>260</v>
      </c>
      <c r="FRL37" s="178" t="s">
        <v>262</v>
      </c>
      <c r="FRM37" s="179">
        <v>6</v>
      </c>
      <c r="FRN37" s="179">
        <v>3</v>
      </c>
      <c r="FRO37" s="180">
        <f t="shared" si="311"/>
        <v>18</v>
      </c>
      <c r="FRP37" s="180" t="str">
        <f t="shared" si="312"/>
        <v>Alto</v>
      </c>
      <c r="FRQ37" s="179">
        <v>25</v>
      </c>
      <c r="FRR37" s="180">
        <f t="shared" si="313"/>
        <v>450</v>
      </c>
      <c r="FRS37" s="180" t="str">
        <f t="shared" si="314"/>
        <v>II</v>
      </c>
      <c r="FRT37" s="269" t="str">
        <f>IF(FRS37="","",IF(OR(FRS37="IV",FRS37="III"),"Aceptable",IF(FRS37="II","No Aceptable o Aceptable con controles",IF(FRS37="I","No Aceptable","Error"))))</f>
        <v>No Aceptable o Aceptable con controles</v>
      </c>
      <c r="FRU37" s="133" t="s">
        <v>264</v>
      </c>
      <c r="FRV37" s="178" t="s">
        <v>274</v>
      </c>
      <c r="FRW37" s="178" t="s">
        <v>284</v>
      </c>
      <c r="FRX37" s="178" t="s">
        <v>285</v>
      </c>
      <c r="FRY37" s="178" t="s">
        <v>261</v>
      </c>
      <c r="FRZ37" s="178" t="s">
        <v>210</v>
      </c>
      <c r="FSA37" s="178" t="s">
        <v>260</v>
      </c>
      <c r="FSB37" s="178" t="s">
        <v>262</v>
      </c>
      <c r="FSC37" s="179">
        <v>6</v>
      </c>
      <c r="FSD37" s="179">
        <v>3</v>
      </c>
      <c r="FSE37" s="180">
        <f t="shared" ref="FSE37:FUA37" si="315">IF(OR(FSC37="",FSD37=""),"",IF((FSC37*FSD37=0),"N/A",FSC37*FSD37))</f>
        <v>18</v>
      </c>
      <c r="FSF37" s="180" t="str">
        <f t="shared" ref="FSF37:FUB37" si="316">IF(FSE37="","",IF(ISTEXT(FSE37),"N/A",IF(OR(FSE37=2,FSE37=4),"Bajo",IF(OR(FSE37=6,FSE37=8),"Medio",IF(OR(FSE37=10,FSE37=12,FSE37=18,FSE37=20),"Alto",IF(OR(FSE37=24,FSE37=30,FSE37=40),"Muy Alto","Error"))))))</f>
        <v>Alto</v>
      </c>
      <c r="FSG37" s="179">
        <v>25</v>
      </c>
      <c r="FSH37" s="180">
        <f t="shared" ref="FSH37:FUD37" si="317">IF(OR(FSG37="",FSE37=""),"",IF(ISTEXT(FSE37),"N/A",FSE37*FSG37))</f>
        <v>450</v>
      </c>
      <c r="FSI37" s="180" t="str">
        <f t="shared" ref="FSI37:FUE37" si="318">IF(FSH37="","",IF(ISTEXT(FSH37),"IV",IF(FSH37=20,"IV",IF(AND(FSH37&gt;=40,FSH37&lt;=120),"III",IF(AND(FSH37&gt;=150,FSH37&lt;=500),"II",IF(AND(FSH37&gt;=600,FSH37&lt;=4000),"I","Error"))))))</f>
        <v>II</v>
      </c>
      <c r="FSJ37" s="269" t="str">
        <f>IF(FSI37="","",IF(OR(FSI37="IV",FSI37="III"),"Aceptable",IF(FSI37="II","No Aceptable o Aceptable con controles",IF(FSI37="I","No Aceptable","Error"))))</f>
        <v>No Aceptable o Aceptable con controles</v>
      </c>
      <c r="FSK37" s="133" t="s">
        <v>264</v>
      </c>
      <c r="FSL37" s="178" t="s">
        <v>274</v>
      </c>
      <c r="FSM37" s="178" t="s">
        <v>284</v>
      </c>
      <c r="FSN37" s="178" t="s">
        <v>285</v>
      </c>
      <c r="FSO37" s="178" t="s">
        <v>261</v>
      </c>
      <c r="FSP37" s="178" t="s">
        <v>210</v>
      </c>
      <c r="FSQ37" s="178" t="s">
        <v>260</v>
      </c>
      <c r="FSR37" s="178" t="s">
        <v>262</v>
      </c>
      <c r="FSS37" s="179">
        <v>6</v>
      </c>
      <c r="FST37" s="179">
        <v>3</v>
      </c>
      <c r="FSU37" s="180">
        <f t="shared" si="315"/>
        <v>18</v>
      </c>
      <c r="FSV37" s="180" t="str">
        <f t="shared" si="316"/>
        <v>Alto</v>
      </c>
      <c r="FSW37" s="179">
        <v>25</v>
      </c>
      <c r="FSX37" s="180">
        <f t="shared" si="317"/>
        <v>450</v>
      </c>
      <c r="FSY37" s="180" t="str">
        <f t="shared" si="318"/>
        <v>II</v>
      </c>
      <c r="FSZ37" s="269" t="str">
        <f>IF(FSY37="","",IF(OR(FSY37="IV",FSY37="III"),"Aceptable",IF(FSY37="II","No Aceptable o Aceptable con controles",IF(FSY37="I","No Aceptable","Error"))))</f>
        <v>No Aceptable o Aceptable con controles</v>
      </c>
      <c r="FTA37" s="133" t="s">
        <v>264</v>
      </c>
      <c r="FTB37" s="178" t="s">
        <v>274</v>
      </c>
      <c r="FTC37" s="178" t="s">
        <v>284</v>
      </c>
      <c r="FTD37" s="178" t="s">
        <v>285</v>
      </c>
      <c r="FTE37" s="178" t="s">
        <v>261</v>
      </c>
      <c r="FTF37" s="178" t="s">
        <v>210</v>
      </c>
      <c r="FTG37" s="178" t="s">
        <v>260</v>
      </c>
      <c r="FTH37" s="178" t="s">
        <v>262</v>
      </c>
      <c r="FTI37" s="179">
        <v>6</v>
      </c>
      <c r="FTJ37" s="179">
        <v>3</v>
      </c>
      <c r="FTK37" s="180">
        <f t="shared" si="315"/>
        <v>18</v>
      </c>
      <c r="FTL37" s="180" t="str">
        <f t="shared" si="316"/>
        <v>Alto</v>
      </c>
      <c r="FTM37" s="179">
        <v>25</v>
      </c>
      <c r="FTN37" s="180">
        <f t="shared" si="317"/>
        <v>450</v>
      </c>
      <c r="FTO37" s="180" t="str">
        <f t="shared" si="318"/>
        <v>II</v>
      </c>
      <c r="FTP37" s="269" t="str">
        <f>IF(FTO37="","",IF(OR(FTO37="IV",FTO37="III"),"Aceptable",IF(FTO37="II","No Aceptable o Aceptable con controles",IF(FTO37="I","No Aceptable","Error"))))</f>
        <v>No Aceptable o Aceptable con controles</v>
      </c>
      <c r="FTQ37" s="133" t="s">
        <v>264</v>
      </c>
      <c r="FTR37" s="178" t="s">
        <v>274</v>
      </c>
      <c r="FTS37" s="178" t="s">
        <v>284</v>
      </c>
      <c r="FTT37" s="178" t="s">
        <v>285</v>
      </c>
      <c r="FTU37" s="178" t="s">
        <v>261</v>
      </c>
      <c r="FTV37" s="178" t="s">
        <v>210</v>
      </c>
      <c r="FTW37" s="178" t="s">
        <v>260</v>
      </c>
      <c r="FTX37" s="178" t="s">
        <v>262</v>
      </c>
      <c r="FTY37" s="179">
        <v>6</v>
      </c>
      <c r="FTZ37" s="179">
        <v>3</v>
      </c>
      <c r="FUA37" s="180">
        <f t="shared" si="315"/>
        <v>18</v>
      </c>
      <c r="FUB37" s="180" t="str">
        <f t="shared" si="316"/>
        <v>Alto</v>
      </c>
      <c r="FUC37" s="179">
        <v>25</v>
      </c>
      <c r="FUD37" s="180">
        <f t="shared" si="317"/>
        <v>450</v>
      </c>
      <c r="FUE37" s="180" t="str">
        <f t="shared" si="318"/>
        <v>II</v>
      </c>
      <c r="FUF37" s="269" t="str">
        <f>IF(FUE37="","",IF(OR(FUE37="IV",FUE37="III"),"Aceptable",IF(FUE37="II","No Aceptable o Aceptable con controles",IF(FUE37="I","No Aceptable","Error"))))</f>
        <v>No Aceptable o Aceptable con controles</v>
      </c>
      <c r="FUG37" s="133" t="s">
        <v>264</v>
      </c>
      <c r="FUH37" s="178" t="s">
        <v>274</v>
      </c>
      <c r="FUI37" s="178" t="s">
        <v>284</v>
      </c>
      <c r="FUJ37" s="178" t="s">
        <v>285</v>
      </c>
      <c r="FUK37" s="178" t="s">
        <v>261</v>
      </c>
      <c r="FUL37" s="178" t="s">
        <v>210</v>
      </c>
      <c r="FUM37" s="178" t="s">
        <v>260</v>
      </c>
      <c r="FUN37" s="178" t="s">
        <v>262</v>
      </c>
      <c r="FUO37" s="179">
        <v>6</v>
      </c>
      <c r="FUP37" s="179">
        <v>3</v>
      </c>
      <c r="FUQ37" s="180">
        <f t="shared" ref="FUQ37:FWM37" si="319">IF(OR(FUO37="",FUP37=""),"",IF((FUO37*FUP37=0),"N/A",FUO37*FUP37))</f>
        <v>18</v>
      </c>
      <c r="FUR37" s="180" t="str">
        <f t="shared" ref="FUR37:FWN37" si="320">IF(FUQ37="","",IF(ISTEXT(FUQ37),"N/A",IF(OR(FUQ37=2,FUQ37=4),"Bajo",IF(OR(FUQ37=6,FUQ37=8),"Medio",IF(OR(FUQ37=10,FUQ37=12,FUQ37=18,FUQ37=20),"Alto",IF(OR(FUQ37=24,FUQ37=30,FUQ37=40),"Muy Alto","Error"))))))</f>
        <v>Alto</v>
      </c>
      <c r="FUS37" s="179">
        <v>25</v>
      </c>
      <c r="FUT37" s="180">
        <f t="shared" ref="FUT37:FWP37" si="321">IF(OR(FUS37="",FUQ37=""),"",IF(ISTEXT(FUQ37),"N/A",FUQ37*FUS37))</f>
        <v>450</v>
      </c>
      <c r="FUU37" s="180" t="str">
        <f t="shared" ref="FUU37:FWQ37" si="322">IF(FUT37="","",IF(ISTEXT(FUT37),"IV",IF(FUT37=20,"IV",IF(AND(FUT37&gt;=40,FUT37&lt;=120),"III",IF(AND(FUT37&gt;=150,FUT37&lt;=500),"II",IF(AND(FUT37&gt;=600,FUT37&lt;=4000),"I","Error"))))))</f>
        <v>II</v>
      </c>
      <c r="FUV37" s="269" t="str">
        <f>IF(FUU37="","",IF(OR(FUU37="IV",FUU37="III"),"Aceptable",IF(FUU37="II","No Aceptable o Aceptable con controles",IF(FUU37="I","No Aceptable","Error"))))</f>
        <v>No Aceptable o Aceptable con controles</v>
      </c>
      <c r="FUW37" s="133" t="s">
        <v>264</v>
      </c>
      <c r="FUX37" s="178" t="s">
        <v>274</v>
      </c>
      <c r="FUY37" s="178" t="s">
        <v>284</v>
      </c>
      <c r="FUZ37" s="178" t="s">
        <v>285</v>
      </c>
      <c r="FVA37" s="178" t="s">
        <v>261</v>
      </c>
      <c r="FVB37" s="178" t="s">
        <v>210</v>
      </c>
      <c r="FVC37" s="178" t="s">
        <v>260</v>
      </c>
      <c r="FVD37" s="178" t="s">
        <v>262</v>
      </c>
      <c r="FVE37" s="179">
        <v>6</v>
      </c>
      <c r="FVF37" s="179">
        <v>3</v>
      </c>
      <c r="FVG37" s="180">
        <f t="shared" si="319"/>
        <v>18</v>
      </c>
      <c r="FVH37" s="180" t="str">
        <f t="shared" si="320"/>
        <v>Alto</v>
      </c>
      <c r="FVI37" s="179">
        <v>25</v>
      </c>
      <c r="FVJ37" s="180">
        <f t="shared" si="321"/>
        <v>450</v>
      </c>
      <c r="FVK37" s="180" t="str">
        <f t="shared" si="322"/>
        <v>II</v>
      </c>
      <c r="FVL37" s="269" t="str">
        <f>IF(FVK37="","",IF(OR(FVK37="IV",FVK37="III"),"Aceptable",IF(FVK37="II","No Aceptable o Aceptable con controles",IF(FVK37="I","No Aceptable","Error"))))</f>
        <v>No Aceptable o Aceptable con controles</v>
      </c>
      <c r="FVM37" s="133" t="s">
        <v>264</v>
      </c>
      <c r="FVN37" s="178" t="s">
        <v>274</v>
      </c>
      <c r="FVO37" s="178" t="s">
        <v>284</v>
      </c>
      <c r="FVP37" s="178" t="s">
        <v>285</v>
      </c>
      <c r="FVQ37" s="178" t="s">
        <v>261</v>
      </c>
      <c r="FVR37" s="178" t="s">
        <v>210</v>
      </c>
      <c r="FVS37" s="178" t="s">
        <v>260</v>
      </c>
      <c r="FVT37" s="178" t="s">
        <v>262</v>
      </c>
      <c r="FVU37" s="179">
        <v>6</v>
      </c>
      <c r="FVV37" s="179">
        <v>3</v>
      </c>
      <c r="FVW37" s="180">
        <f t="shared" si="319"/>
        <v>18</v>
      </c>
      <c r="FVX37" s="180" t="str">
        <f t="shared" si="320"/>
        <v>Alto</v>
      </c>
      <c r="FVY37" s="179">
        <v>25</v>
      </c>
      <c r="FVZ37" s="180">
        <f t="shared" si="321"/>
        <v>450</v>
      </c>
      <c r="FWA37" s="180" t="str">
        <f t="shared" si="322"/>
        <v>II</v>
      </c>
      <c r="FWB37" s="269" t="str">
        <f>IF(FWA37="","",IF(OR(FWA37="IV",FWA37="III"),"Aceptable",IF(FWA37="II","No Aceptable o Aceptable con controles",IF(FWA37="I","No Aceptable","Error"))))</f>
        <v>No Aceptable o Aceptable con controles</v>
      </c>
      <c r="FWC37" s="133" t="s">
        <v>264</v>
      </c>
      <c r="FWD37" s="178" t="s">
        <v>274</v>
      </c>
      <c r="FWE37" s="178" t="s">
        <v>284</v>
      </c>
      <c r="FWF37" s="178" t="s">
        <v>285</v>
      </c>
      <c r="FWG37" s="178" t="s">
        <v>261</v>
      </c>
      <c r="FWH37" s="178" t="s">
        <v>210</v>
      </c>
      <c r="FWI37" s="178" t="s">
        <v>260</v>
      </c>
      <c r="FWJ37" s="178" t="s">
        <v>262</v>
      </c>
      <c r="FWK37" s="179">
        <v>6</v>
      </c>
      <c r="FWL37" s="179">
        <v>3</v>
      </c>
      <c r="FWM37" s="180">
        <f t="shared" si="319"/>
        <v>18</v>
      </c>
      <c r="FWN37" s="180" t="str">
        <f t="shared" si="320"/>
        <v>Alto</v>
      </c>
      <c r="FWO37" s="179">
        <v>25</v>
      </c>
      <c r="FWP37" s="180">
        <f t="shared" si="321"/>
        <v>450</v>
      </c>
      <c r="FWQ37" s="180" t="str">
        <f t="shared" si="322"/>
        <v>II</v>
      </c>
      <c r="FWR37" s="269" t="str">
        <f>IF(FWQ37="","",IF(OR(FWQ37="IV",FWQ37="III"),"Aceptable",IF(FWQ37="II","No Aceptable o Aceptable con controles",IF(FWQ37="I","No Aceptable","Error"))))</f>
        <v>No Aceptable o Aceptable con controles</v>
      </c>
      <c r="FWS37" s="133" t="s">
        <v>264</v>
      </c>
      <c r="FWT37" s="178" t="s">
        <v>274</v>
      </c>
      <c r="FWU37" s="178" t="s">
        <v>284</v>
      </c>
      <c r="FWV37" s="178" t="s">
        <v>285</v>
      </c>
      <c r="FWW37" s="178" t="s">
        <v>261</v>
      </c>
      <c r="FWX37" s="178" t="s">
        <v>210</v>
      </c>
      <c r="FWY37" s="178" t="s">
        <v>260</v>
      </c>
      <c r="FWZ37" s="178" t="s">
        <v>262</v>
      </c>
      <c r="FXA37" s="179">
        <v>6</v>
      </c>
      <c r="FXB37" s="179">
        <v>3</v>
      </c>
      <c r="FXC37" s="180">
        <f t="shared" ref="FXC37:FYY37" si="323">IF(OR(FXA37="",FXB37=""),"",IF((FXA37*FXB37=0),"N/A",FXA37*FXB37))</f>
        <v>18</v>
      </c>
      <c r="FXD37" s="180" t="str">
        <f t="shared" ref="FXD37:FYZ37" si="324">IF(FXC37="","",IF(ISTEXT(FXC37),"N/A",IF(OR(FXC37=2,FXC37=4),"Bajo",IF(OR(FXC37=6,FXC37=8),"Medio",IF(OR(FXC37=10,FXC37=12,FXC37=18,FXC37=20),"Alto",IF(OR(FXC37=24,FXC37=30,FXC37=40),"Muy Alto","Error"))))))</f>
        <v>Alto</v>
      </c>
      <c r="FXE37" s="179">
        <v>25</v>
      </c>
      <c r="FXF37" s="180">
        <f t="shared" ref="FXF37:FZB37" si="325">IF(OR(FXE37="",FXC37=""),"",IF(ISTEXT(FXC37),"N/A",FXC37*FXE37))</f>
        <v>450</v>
      </c>
      <c r="FXG37" s="180" t="str">
        <f t="shared" ref="FXG37:FZC37" si="326">IF(FXF37="","",IF(ISTEXT(FXF37),"IV",IF(FXF37=20,"IV",IF(AND(FXF37&gt;=40,FXF37&lt;=120),"III",IF(AND(FXF37&gt;=150,FXF37&lt;=500),"II",IF(AND(FXF37&gt;=600,FXF37&lt;=4000),"I","Error"))))))</f>
        <v>II</v>
      </c>
      <c r="FXH37" s="269" t="str">
        <f>IF(FXG37="","",IF(OR(FXG37="IV",FXG37="III"),"Aceptable",IF(FXG37="II","No Aceptable o Aceptable con controles",IF(FXG37="I","No Aceptable","Error"))))</f>
        <v>No Aceptable o Aceptable con controles</v>
      </c>
      <c r="FXI37" s="133" t="s">
        <v>264</v>
      </c>
      <c r="FXJ37" s="178" t="s">
        <v>274</v>
      </c>
      <c r="FXK37" s="178" t="s">
        <v>284</v>
      </c>
      <c r="FXL37" s="178" t="s">
        <v>285</v>
      </c>
      <c r="FXM37" s="178" t="s">
        <v>261</v>
      </c>
      <c r="FXN37" s="178" t="s">
        <v>210</v>
      </c>
      <c r="FXO37" s="178" t="s">
        <v>260</v>
      </c>
      <c r="FXP37" s="178" t="s">
        <v>262</v>
      </c>
      <c r="FXQ37" s="179">
        <v>6</v>
      </c>
      <c r="FXR37" s="179">
        <v>3</v>
      </c>
      <c r="FXS37" s="180">
        <f t="shared" si="323"/>
        <v>18</v>
      </c>
      <c r="FXT37" s="180" t="str">
        <f t="shared" si="324"/>
        <v>Alto</v>
      </c>
      <c r="FXU37" s="179">
        <v>25</v>
      </c>
      <c r="FXV37" s="180">
        <f t="shared" si="325"/>
        <v>450</v>
      </c>
      <c r="FXW37" s="180" t="str">
        <f t="shared" si="326"/>
        <v>II</v>
      </c>
      <c r="FXX37" s="269" t="str">
        <f>IF(FXW37="","",IF(OR(FXW37="IV",FXW37="III"),"Aceptable",IF(FXW37="II","No Aceptable o Aceptable con controles",IF(FXW37="I","No Aceptable","Error"))))</f>
        <v>No Aceptable o Aceptable con controles</v>
      </c>
      <c r="FXY37" s="133" t="s">
        <v>264</v>
      </c>
      <c r="FXZ37" s="178" t="s">
        <v>274</v>
      </c>
      <c r="FYA37" s="178" t="s">
        <v>284</v>
      </c>
      <c r="FYB37" s="178" t="s">
        <v>285</v>
      </c>
      <c r="FYC37" s="178" t="s">
        <v>261</v>
      </c>
      <c r="FYD37" s="178" t="s">
        <v>210</v>
      </c>
      <c r="FYE37" s="178" t="s">
        <v>260</v>
      </c>
      <c r="FYF37" s="178" t="s">
        <v>262</v>
      </c>
      <c r="FYG37" s="179">
        <v>6</v>
      </c>
      <c r="FYH37" s="179">
        <v>3</v>
      </c>
      <c r="FYI37" s="180">
        <f t="shared" si="323"/>
        <v>18</v>
      </c>
      <c r="FYJ37" s="180" t="str">
        <f t="shared" si="324"/>
        <v>Alto</v>
      </c>
      <c r="FYK37" s="179">
        <v>25</v>
      </c>
      <c r="FYL37" s="180">
        <f t="shared" si="325"/>
        <v>450</v>
      </c>
      <c r="FYM37" s="180" t="str">
        <f t="shared" si="326"/>
        <v>II</v>
      </c>
      <c r="FYN37" s="269" t="str">
        <f>IF(FYM37="","",IF(OR(FYM37="IV",FYM37="III"),"Aceptable",IF(FYM37="II","No Aceptable o Aceptable con controles",IF(FYM37="I","No Aceptable","Error"))))</f>
        <v>No Aceptable o Aceptable con controles</v>
      </c>
      <c r="FYO37" s="133" t="s">
        <v>264</v>
      </c>
      <c r="FYP37" s="178" t="s">
        <v>274</v>
      </c>
      <c r="FYQ37" s="178" t="s">
        <v>284</v>
      </c>
      <c r="FYR37" s="178" t="s">
        <v>285</v>
      </c>
      <c r="FYS37" s="178" t="s">
        <v>261</v>
      </c>
      <c r="FYT37" s="178" t="s">
        <v>210</v>
      </c>
      <c r="FYU37" s="178" t="s">
        <v>260</v>
      </c>
      <c r="FYV37" s="178" t="s">
        <v>262</v>
      </c>
      <c r="FYW37" s="179">
        <v>6</v>
      </c>
      <c r="FYX37" s="179">
        <v>3</v>
      </c>
      <c r="FYY37" s="180">
        <f t="shared" si="323"/>
        <v>18</v>
      </c>
      <c r="FYZ37" s="180" t="str">
        <f t="shared" si="324"/>
        <v>Alto</v>
      </c>
      <c r="FZA37" s="179">
        <v>25</v>
      </c>
      <c r="FZB37" s="180">
        <f t="shared" si="325"/>
        <v>450</v>
      </c>
      <c r="FZC37" s="180" t="str">
        <f t="shared" si="326"/>
        <v>II</v>
      </c>
      <c r="FZD37" s="269" t="str">
        <f>IF(FZC37="","",IF(OR(FZC37="IV",FZC37="III"),"Aceptable",IF(FZC37="II","No Aceptable o Aceptable con controles",IF(FZC37="I","No Aceptable","Error"))))</f>
        <v>No Aceptable o Aceptable con controles</v>
      </c>
      <c r="FZE37" s="133" t="s">
        <v>264</v>
      </c>
      <c r="FZF37" s="178" t="s">
        <v>274</v>
      </c>
      <c r="FZG37" s="178" t="s">
        <v>284</v>
      </c>
      <c r="FZH37" s="178" t="s">
        <v>285</v>
      </c>
      <c r="FZI37" s="178" t="s">
        <v>261</v>
      </c>
      <c r="FZJ37" s="178" t="s">
        <v>210</v>
      </c>
      <c r="FZK37" s="178" t="s">
        <v>260</v>
      </c>
      <c r="FZL37" s="178" t="s">
        <v>262</v>
      </c>
      <c r="FZM37" s="179">
        <v>6</v>
      </c>
      <c r="FZN37" s="179">
        <v>3</v>
      </c>
      <c r="FZO37" s="180">
        <f t="shared" ref="FZO37:GBK37" si="327">IF(OR(FZM37="",FZN37=""),"",IF((FZM37*FZN37=0),"N/A",FZM37*FZN37))</f>
        <v>18</v>
      </c>
      <c r="FZP37" s="180" t="str">
        <f t="shared" ref="FZP37:GBL37" si="328">IF(FZO37="","",IF(ISTEXT(FZO37),"N/A",IF(OR(FZO37=2,FZO37=4),"Bajo",IF(OR(FZO37=6,FZO37=8),"Medio",IF(OR(FZO37=10,FZO37=12,FZO37=18,FZO37=20),"Alto",IF(OR(FZO37=24,FZO37=30,FZO37=40),"Muy Alto","Error"))))))</f>
        <v>Alto</v>
      </c>
      <c r="FZQ37" s="179">
        <v>25</v>
      </c>
      <c r="FZR37" s="180">
        <f t="shared" ref="FZR37:GBN37" si="329">IF(OR(FZQ37="",FZO37=""),"",IF(ISTEXT(FZO37),"N/A",FZO37*FZQ37))</f>
        <v>450</v>
      </c>
      <c r="FZS37" s="180" t="str">
        <f t="shared" ref="FZS37:GBO37" si="330">IF(FZR37="","",IF(ISTEXT(FZR37),"IV",IF(FZR37=20,"IV",IF(AND(FZR37&gt;=40,FZR37&lt;=120),"III",IF(AND(FZR37&gt;=150,FZR37&lt;=500),"II",IF(AND(FZR37&gt;=600,FZR37&lt;=4000),"I","Error"))))))</f>
        <v>II</v>
      </c>
      <c r="FZT37" s="269" t="str">
        <f>IF(FZS37="","",IF(OR(FZS37="IV",FZS37="III"),"Aceptable",IF(FZS37="II","No Aceptable o Aceptable con controles",IF(FZS37="I","No Aceptable","Error"))))</f>
        <v>No Aceptable o Aceptable con controles</v>
      </c>
      <c r="FZU37" s="133" t="s">
        <v>264</v>
      </c>
      <c r="FZV37" s="178" t="s">
        <v>274</v>
      </c>
      <c r="FZW37" s="178" t="s">
        <v>284</v>
      </c>
      <c r="FZX37" s="178" t="s">
        <v>285</v>
      </c>
      <c r="FZY37" s="178" t="s">
        <v>261</v>
      </c>
      <c r="FZZ37" s="178" t="s">
        <v>210</v>
      </c>
      <c r="GAA37" s="178" t="s">
        <v>260</v>
      </c>
      <c r="GAB37" s="178" t="s">
        <v>262</v>
      </c>
      <c r="GAC37" s="179">
        <v>6</v>
      </c>
      <c r="GAD37" s="179">
        <v>3</v>
      </c>
      <c r="GAE37" s="180">
        <f t="shared" si="327"/>
        <v>18</v>
      </c>
      <c r="GAF37" s="180" t="str">
        <f t="shared" si="328"/>
        <v>Alto</v>
      </c>
      <c r="GAG37" s="179">
        <v>25</v>
      </c>
      <c r="GAH37" s="180">
        <f t="shared" si="329"/>
        <v>450</v>
      </c>
      <c r="GAI37" s="180" t="str">
        <f t="shared" si="330"/>
        <v>II</v>
      </c>
      <c r="GAJ37" s="269" t="str">
        <f>IF(GAI37="","",IF(OR(GAI37="IV",GAI37="III"),"Aceptable",IF(GAI37="II","No Aceptable o Aceptable con controles",IF(GAI37="I","No Aceptable","Error"))))</f>
        <v>No Aceptable o Aceptable con controles</v>
      </c>
      <c r="GAK37" s="133" t="s">
        <v>264</v>
      </c>
      <c r="GAL37" s="178" t="s">
        <v>274</v>
      </c>
      <c r="GAM37" s="178" t="s">
        <v>284</v>
      </c>
      <c r="GAN37" s="178" t="s">
        <v>285</v>
      </c>
      <c r="GAO37" s="178" t="s">
        <v>261</v>
      </c>
      <c r="GAP37" s="178" t="s">
        <v>210</v>
      </c>
      <c r="GAQ37" s="178" t="s">
        <v>260</v>
      </c>
      <c r="GAR37" s="178" t="s">
        <v>262</v>
      </c>
      <c r="GAS37" s="179">
        <v>6</v>
      </c>
      <c r="GAT37" s="179">
        <v>3</v>
      </c>
      <c r="GAU37" s="180">
        <f t="shared" si="327"/>
        <v>18</v>
      </c>
      <c r="GAV37" s="180" t="str">
        <f t="shared" si="328"/>
        <v>Alto</v>
      </c>
      <c r="GAW37" s="179">
        <v>25</v>
      </c>
      <c r="GAX37" s="180">
        <f t="shared" si="329"/>
        <v>450</v>
      </c>
      <c r="GAY37" s="180" t="str">
        <f t="shared" si="330"/>
        <v>II</v>
      </c>
      <c r="GAZ37" s="269" t="str">
        <f>IF(GAY37="","",IF(OR(GAY37="IV",GAY37="III"),"Aceptable",IF(GAY37="II","No Aceptable o Aceptable con controles",IF(GAY37="I","No Aceptable","Error"))))</f>
        <v>No Aceptable o Aceptable con controles</v>
      </c>
      <c r="GBA37" s="133" t="s">
        <v>264</v>
      </c>
      <c r="GBB37" s="178" t="s">
        <v>274</v>
      </c>
      <c r="GBC37" s="178" t="s">
        <v>284</v>
      </c>
      <c r="GBD37" s="178" t="s">
        <v>285</v>
      </c>
      <c r="GBE37" s="178" t="s">
        <v>261</v>
      </c>
      <c r="GBF37" s="178" t="s">
        <v>210</v>
      </c>
      <c r="GBG37" s="178" t="s">
        <v>260</v>
      </c>
      <c r="GBH37" s="178" t="s">
        <v>262</v>
      </c>
      <c r="GBI37" s="179">
        <v>6</v>
      </c>
      <c r="GBJ37" s="179">
        <v>3</v>
      </c>
      <c r="GBK37" s="180">
        <f t="shared" si="327"/>
        <v>18</v>
      </c>
      <c r="GBL37" s="180" t="str">
        <f t="shared" si="328"/>
        <v>Alto</v>
      </c>
      <c r="GBM37" s="179">
        <v>25</v>
      </c>
      <c r="GBN37" s="180">
        <f t="shared" si="329"/>
        <v>450</v>
      </c>
      <c r="GBO37" s="180" t="str">
        <f t="shared" si="330"/>
        <v>II</v>
      </c>
      <c r="GBP37" s="269" t="str">
        <f>IF(GBO37="","",IF(OR(GBO37="IV",GBO37="III"),"Aceptable",IF(GBO37="II","No Aceptable o Aceptable con controles",IF(GBO37="I","No Aceptable","Error"))))</f>
        <v>No Aceptable o Aceptable con controles</v>
      </c>
      <c r="GBQ37" s="133" t="s">
        <v>264</v>
      </c>
      <c r="GBR37" s="178" t="s">
        <v>274</v>
      </c>
      <c r="GBS37" s="178" t="s">
        <v>284</v>
      </c>
      <c r="GBT37" s="178" t="s">
        <v>285</v>
      </c>
      <c r="GBU37" s="178" t="s">
        <v>261</v>
      </c>
      <c r="GBV37" s="178" t="s">
        <v>210</v>
      </c>
      <c r="GBW37" s="178" t="s">
        <v>260</v>
      </c>
      <c r="GBX37" s="178" t="s">
        <v>262</v>
      </c>
      <c r="GBY37" s="179">
        <v>6</v>
      </c>
      <c r="GBZ37" s="179">
        <v>3</v>
      </c>
      <c r="GCA37" s="180">
        <f t="shared" ref="GCA37:GDW37" si="331">IF(OR(GBY37="",GBZ37=""),"",IF((GBY37*GBZ37=0),"N/A",GBY37*GBZ37))</f>
        <v>18</v>
      </c>
      <c r="GCB37" s="180" t="str">
        <f t="shared" ref="GCB37:GDX37" si="332">IF(GCA37="","",IF(ISTEXT(GCA37),"N/A",IF(OR(GCA37=2,GCA37=4),"Bajo",IF(OR(GCA37=6,GCA37=8),"Medio",IF(OR(GCA37=10,GCA37=12,GCA37=18,GCA37=20),"Alto",IF(OR(GCA37=24,GCA37=30,GCA37=40),"Muy Alto","Error"))))))</f>
        <v>Alto</v>
      </c>
      <c r="GCC37" s="179">
        <v>25</v>
      </c>
      <c r="GCD37" s="180">
        <f t="shared" ref="GCD37:GDZ37" si="333">IF(OR(GCC37="",GCA37=""),"",IF(ISTEXT(GCA37),"N/A",GCA37*GCC37))</f>
        <v>450</v>
      </c>
      <c r="GCE37" s="180" t="str">
        <f t="shared" ref="GCE37:GEA37" si="334">IF(GCD37="","",IF(ISTEXT(GCD37),"IV",IF(GCD37=20,"IV",IF(AND(GCD37&gt;=40,GCD37&lt;=120),"III",IF(AND(GCD37&gt;=150,GCD37&lt;=500),"II",IF(AND(GCD37&gt;=600,GCD37&lt;=4000),"I","Error"))))))</f>
        <v>II</v>
      </c>
      <c r="GCF37" s="269" t="str">
        <f>IF(GCE37="","",IF(OR(GCE37="IV",GCE37="III"),"Aceptable",IF(GCE37="II","No Aceptable o Aceptable con controles",IF(GCE37="I","No Aceptable","Error"))))</f>
        <v>No Aceptable o Aceptable con controles</v>
      </c>
      <c r="GCG37" s="133" t="s">
        <v>264</v>
      </c>
      <c r="GCH37" s="178" t="s">
        <v>274</v>
      </c>
      <c r="GCI37" s="178" t="s">
        <v>284</v>
      </c>
      <c r="GCJ37" s="178" t="s">
        <v>285</v>
      </c>
      <c r="GCK37" s="178" t="s">
        <v>261</v>
      </c>
      <c r="GCL37" s="178" t="s">
        <v>210</v>
      </c>
      <c r="GCM37" s="178" t="s">
        <v>260</v>
      </c>
      <c r="GCN37" s="178" t="s">
        <v>262</v>
      </c>
      <c r="GCO37" s="179">
        <v>6</v>
      </c>
      <c r="GCP37" s="179">
        <v>3</v>
      </c>
      <c r="GCQ37" s="180">
        <f t="shared" si="331"/>
        <v>18</v>
      </c>
      <c r="GCR37" s="180" t="str">
        <f t="shared" si="332"/>
        <v>Alto</v>
      </c>
      <c r="GCS37" s="179">
        <v>25</v>
      </c>
      <c r="GCT37" s="180">
        <f t="shared" si="333"/>
        <v>450</v>
      </c>
      <c r="GCU37" s="180" t="str">
        <f t="shared" si="334"/>
        <v>II</v>
      </c>
      <c r="GCV37" s="269" t="str">
        <f>IF(GCU37="","",IF(OR(GCU37="IV",GCU37="III"),"Aceptable",IF(GCU37="II","No Aceptable o Aceptable con controles",IF(GCU37="I","No Aceptable","Error"))))</f>
        <v>No Aceptable o Aceptable con controles</v>
      </c>
      <c r="GCW37" s="133" t="s">
        <v>264</v>
      </c>
      <c r="GCX37" s="178" t="s">
        <v>274</v>
      </c>
      <c r="GCY37" s="178" t="s">
        <v>284</v>
      </c>
      <c r="GCZ37" s="178" t="s">
        <v>285</v>
      </c>
      <c r="GDA37" s="178" t="s">
        <v>261</v>
      </c>
      <c r="GDB37" s="178" t="s">
        <v>210</v>
      </c>
      <c r="GDC37" s="178" t="s">
        <v>260</v>
      </c>
      <c r="GDD37" s="178" t="s">
        <v>262</v>
      </c>
      <c r="GDE37" s="179">
        <v>6</v>
      </c>
      <c r="GDF37" s="179">
        <v>3</v>
      </c>
      <c r="GDG37" s="180">
        <f t="shared" si="331"/>
        <v>18</v>
      </c>
      <c r="GDH37" s="180" t="str">
        <f t="shared" si="332"/>
        <v>Alto</v>
      </c>
      <c r="GDI37" s="179">
        <v>25</v>
      </c>
      <c r="GDJ37" s="180">
        <f t="shared" si="333"/>
        <v>450</v>
      </c>
      <c r="GDK37" s="180" t="str">
        <f t="shared" si="334"/>
        <v>II</v>
      </c>
      <c r="GDL37" s="269" t="str">
        <f>IF(GDK37="","",IF(OR(GDK37="IV",GDK37="III"),"Aceptable",IF(GDK37="II","No Aceptable o Aceptable con controles",IF(GDK37="I","No Aceptable","Error"))))</f>
        <v>No Aceptable o Aceptable con controles</v>
      </c>
      <c r="GDM37" s="133" t="s">
        <v>264</v>
      </c>
      <c r="GDN37" s="178" t="s">
        <v>274</v>
      </c>
      <c r="GDO37" s="178" t="s">
        <v>284</v>
      </c>
      <c r="GDP37" s="178" t="s">
        <v>285</v>
      </c>
      <c r="GDQ37" s="178" t="s">
        <v>261</v>
      </c>
      <c r="GDR37" s="178" t="s">
        <v>210</v>
      </c>
      <c r="GDS37" s="178" t="s">
        <v>260</v>
      </c>
      <c r="GDT37" s="178" t="s">
        <v>262</v>
      </c>
      <c r="GDU37" s="179">
        <v>6</v>
      </c>
      <c r="GDV37" s="179">
        <v>3</v>
      </c>
      <c r="GDW37" s="180">
        <f t="shared" si="331"/>
        <v>18</v>
      </c>
      <c r="GDX37" s="180" t="str">
        <f t="shared" si="332"/>
        <v>Alto</v>
      </c>
      <c r="GDY37" s="179">
        <v>25</v>
      </c>
      <c r="GDZ37" s="180">
        <f t="shared" si="333"/>
        <v>450</v>
      </c>
      <c r="GEA37" s="180" t="str">
        <f t="shared" si="334"/>
        <v>II</v>
      </c>
      <c r="GEB37" s="269" t="str">
        <f>IF(GEA37="","",IF(OR(GEA37="IV",GEA37="III"),"Aceptable",IF(GEA37="II","No Aceptable o Aceptable con controles",IF(GEA37="I","No Aceptable","Error"))))</f>
        <v>No Aceptable o Aceptable con controles</v>
      </c>
      <c r="GEC37" s="133" t="s">
        <v>264</v>
      </c>
      <c r="GED37" s="178" t="s">
        <v>274</v>
      </c>
      <c r="GEE37" s="178" t="s">
        <v>284</v>
      </c>
      <c r="GEF37" s="178" t="s">
        <v>285</v>
      </c>
      <c r="GEG37" s="178" t="s">
        <v>261</v>
      </c>
      <c r="GEH37" s="178" t="s">
        <v>210</v>
      </c>
      <c r="GEI37" s="178" t="s">
        <v>260</v>
      </c>
      <c r="GEJ37" s="178" t="s">
        <v>262</v>
      </c>
      <c r="GEK37" s="179">
        <v>6</v>
      </c>
      <c r="GEL37" s="179">
        <v>3</v>
      </c>
      <c r="GEM37" s="180">
        <f t="shared" ref="GEM37:GGI37" si="335">IF(OR(GEK37="",GEL37=""),"",IF((GEK37*GEL37=0),"N/A",GEK37*GEL37))</f>
        <v>18</v>
      </c>
      <c r="GEN37" s="180" t="str">
        <f t="shared" ref="GEN37:GGJ37" si="336">IF(GEM37="","",IF(ISTEXT(GEM37),"N/A",IF(OR(GEM37=2,GEM37=4),"Bajo",IF(OR(GEM37=6,GEM37=8),"Medio",IF(OR(GEM37=10,GEM37=12,GEM37=18,GEM37=20),"Alto",IF(OR(GEM37=24,GEM37=30,GEM37=40),"Muy Alto","Error"))))))</f>
        <v>Alto</v>
      </c>
      <c r="GEO37" s="179">
        <v>25</v>
      </c>
      <c r="GEP37" s="180">
        <f t="shared" ref="GEP37:GGL37" si="337">IF(OR(GEO37="",GEM37=""),"",IF(ISTEXT(GEM37),"N/A",GEM37*GEO37))</f>
        <v>450</v>
      </c>
      <c r="GEQ37" s="180" t="str">
        <f t="shared" ref="GEQ37:GGM37" si="338">IF(GEP37="","",IF(ISTEXT(GEP37),"IV",IF(GEP37=20,"IV",IF(AND(GEP37&gt;=40,GEP37&lt;=120),"III",IF(AND(GEP37&gt;=150,GEP37&lt;=500),"II",IF(AND(GEP37&gt;=600,GEP37&lt;=4000),"I","Error"))))))</f>
        <v>II</v>
      </c>
      <c r="GER37" s="269" t="str">
        <f>IF(GEQ37="","",IF(OR(GEQ37="IV",GEQ37="III"),"Aceptable",IF(GEQ37="II","No Aceptable o Aceptable con controles",IF(GEQ37="I","No Aceptable","Error"))))</f>
        <v>No Aceptable o Aceptable con controles</v>
      </c>
      <c r="GES37" s="133" t="s">
        <v>264</v>
      </c>
      <c r="GET37" s="178" t="s">
        <v>274</v>
      </c>
      <c r="GEU37" s="178" t="s">
        <v>284</v>
      </c>
      <c r="GEV37" s="178" t="s">
        <v>285</v>
      </c>
      <c r="GEW37" s="178" t="s">
        <v>261</v>
      </c>
      <c r="GEX37" s="178" t="s">
        <v>210</v>
      </c>
      <c r="GEY37" s="178" t="s">
        <v>260</v>
      </c>
      <c r="GEZ37" s="178" t="s">
        <v>262</v>
      </c>
      <c r="GFA37" s="179">
        <v>6</v>
      </c>
      <c r="GFB37" s="179">
        <v>3</v>
      </c>
      <c r="GFC37" s="180">
        <f t="shared" si="335"/>
        <v>18</v>
      </c>
      <c r="GFD37" s="180" t="str">
        <f t="shared" si="336"/>
        <v>Alto</v>
      </c>
      <c r="GFE37" s="179">
        <v>25</v>
      </c>
      <c r="GFF37" s="180">
        <f t="shared" si="337"/>
        <v>450</v>
      </c>
      <c r="GFG37" s="180" t="str">
        <f t="shared" si="338"/>
        <v>II</v>
      </c>
      <c r="GFH37" s="269" t="str">
        <f>IF(GFG37="","",IF(OR(GFG37="IV",GFG37="III"),"Aceptable",IF(GFG37="II","No Aceptable o Aceptable con controles",IF(GFG37="I","No Aceptable","Error"))))</f>
        <v>No Aceptable o Aceptable con controles</v>
      </c>
      <c r="GFI37" s="133" t="s">
        <v>264</v>
      </c>
      <c r="GFJ37" s="178" t="s">
        <v>274</v>
      </c>
      <c r="GFK37" s="178" t="s">
        <v>284</v>
      </c>
      <c r="GFL37" s="178" t="s">
        <v>285</v>
      </c>
      <c r="GFM37" s="178" t="s">
        <v>261</v>
      </c>
      <c r="GFN37" s="178" t="s">
        <v>210</v>
      </c>
      <c r="GFO37" s="178" t="s">
        <v>260</v>
      </c>
      <c r="GFP37" s="178" t="s">
        <v>262</v>
      </c>
      <c r="GFQ37" s="179">
        <v>6</v>
      </c>
      <c r="GFR37" s="179">
        <v>3</v>
      </c>
      <c r="GFS37" s="180">
        <f t="shared" si="335"/>
        <v>18</v>
      </c>
      <c r="GFT37" s="180" t="str">
        <f t="shared" si="336"/>
        <v>Alto</v>
      </c>
      <c r="GFU37" s="179">
        <v>25</v>
      </c>
      <c r="GFV37" s="180">
        <f t="shared" si="337"/>
        <v>450</v>
      </c>
      <c r="GFW37" s="180" t="str">
        <f t="shared" si="338"/>
        <v>II</v>
      </c>
      <c r="GFX37" s="269" t="str">
        <f>IF(GFW37="","",IF(OR(GFW37="IV",GFW37="III"),"Aceptable",IF(GFW37="II","No Aceptable o Aceptable con controles",IF(GFW37="I","No Aceptable","Error"))))</f>
        <v>No Aceptable o Aceptable con controles</v>
      </c>
      <c r="GFY37" s="133" t="s">
        <v>264</v>
      </c>
      <c r="GFZ37" s="178" t="s">
        <v>274</v>
      </c>
      <c r="GGA37" s="178" t="s">
        <v>284</v>
      </c>
      <c r="GGB37" s="178" t="s">
        <v>285</v>
      </c>
      <c r="GGC37" s="178" t="s">
        <v>261</v>
      </c>
      <c r="GGD37" s="178" t="s">
        <v>210</v>
      </c>
      <c r="GGE37" s="178" t="s">
        <v>260</v>
      </c>
      <c r="GGF37" s="178" t="s">
        <v>262</v>
      </c>
      <c r="GGG37" s="179">
        <v>6</v>
      </c>
      <c r="GGH37" s="179">
        <v>3</v>
      </c>
      <c r="GGI37" s="180">
        <f t="shared" si="335"/>
        <v>18</v>
      </c>
      <c r="GGJ37" s="180" t="str">
        <f t="shared" si="336"/>
        <v>Alto</v>
      </c>
      <c r="GGK37" s="179">
        <v>25</v>
      </c>
      <c r="GGL37" s="180">
        <f t="shared" si="337"/>
        <v>450</v>
      </c>
      <c r="GGM37" s="180" t="str">
        <f t="shared" si="338"/>
        <v>II</v>
      </c>
      <c r="GGN37" s="269" t="str">
        <f>IF(GGM37="","",IF(OR(GGM37="IV",GGM37="III"),"Aceptable",IF(GGM37="II","No Aceptable o Aceptable con controles",IF(GGM37="I","No Aceptable","Error"))))</f>
        <v>No Aceptable o Aceptable con controles</v>
      </c>
      <c r="GGO37" s="133" t="s">
        <v>264</v>
      </c>
      <c r="GGP37" s="178" t="s">
        <v>274</v>
      </c>
      <c r="GGQ37" s="178" t="s">
        <v>284</v>
      </c>
      <c r="GGR37" s="178" t="s">
        <v>285</v>
      </c>
      <c r="GGS37" s="178" t="s">
        <v>261</v>
      </c>
      <c r="GGT37" s="178" t="s">
        <v>210</v>
      </c>
      <c r="GGU37" s="178" t="s">
        <v>260</v>
      </c>
      <c r="GGV37" s="178" t="s">
        <v>262</v>
      </c>
      <c r="GGW37" s="179">
        <v>6</v>
      </c>
      <c r="GGX37" s="179">
        <v>3</v>
      </c>
      <c r="GGY37" s="180">
        <f t="shared" ref="GGY37:GIU37" si="339">IF(OR(GGW37="",GGX37=""),"",IF((GGW37*GGX37=0),"N/A",GGW37*GGX37))</f>
        <v>18</v>
      </c>
      <c r="GGZ37" s="180" t="str">
        <f t="shared" ref="GGZ37:GIV37" si="340">IF(GGY37="","",IF(ISTEXT(GGY37),"N/A",IF(OR(GGY37=2,GGY37=4),"Bajo",IF(OR(GGY37=6,GGY37=8),"Medio",IF(OR(GGY37=10,GGY37=12,GGY37=18,GGY37=20),"Alto",IF(OR(GGY37=24,GGY37=30,GGY37=40),"Muy Alto","Error"))))))</f>
        <v>Alto</v>
      </c>
      <c r="GHA37" s="179">
        <v>25</v>
      </c>
      <c r="GHB37" s="180">
        <f t="shared" ref="GHB37:GIX37" si="341">IF(OR(GHA37="",GGY37=""),"",IF(ISTEXT(GGY37),"N/A",GGY37*GHA37))</f>
        <v>450</v>
      </c>
      <c r="GHC37" s="180" t="str">
        <f t="shared" ref="GHC37:GIY37" si="342">IF(GHB37="","",IF(ISTEXT(GHB37),"IV",IF(GHB37=20,"IV",IF(AND(GHB37&gt;=40,GHB37&lt;=120),"III",IF(AND(GHB37&gt;=150,GHB37&lt;=500),"II",IF(AND(GHB37&gt;=600,GHB37&lt;=4000),"I","Error"))))))</f>
        <v>II</v>
      </c>
      <c r="GHD37" s="269" t="str">
        <f>IF(GHC37="","",IF(OR(GHC37="IV",GHC37="III"),"Aceptable",IF(GHC37="II","No Aceptable o Aceptable con controles",IF(GHC37="I","No Aceptable","Error"))))</f>
        <v>No Aceptable o Aceptable con controles</v>
      </c>
      <c r="GHE37" s="133" t="s">
        <v>264</v>
      </c>
      <c r="GHF37" s="178" t="s">
        <v>274</v>
      </c>
      <c r="GHG37" s="178" t="s">
        <v>284</v>
      </c>
      <c r="GHH37" s="178" t="s">
        <v>285</v>
      </c>
      <c r="GHI37" s="178" t="s">
        <v>261</v>
      </c>
      <c r="GHJ37" s="178" t="s">
        <v>210</v>
      </c>
      <c r="GHK37" s="178" t="s">
        <v>260</v>
      </c>
      <c r="GHL37" s="178" t="s">
        <v>262</v>
      </c>
      <c r="GHM37" s="179">
        <v>6</v>
      </c>
      <c r="GHN37" s="179">
        <v>3</v>
      </c>
      <c r="GHO37" s="180">
        <f t="shared" si="339"/>
        <v>18</v>
      </c>
      <c r="GHP37" s="180" t="str">
        <f t="shared" si="340"/>
        <v>Alto</v>
      </c>
      <c r="GHQ37" s="179">
        <v>25</v>
      </c>
      <c r="GHR37" s="180">
        <f t="shared" si="341"/>
        <v>450</v>
      </c>
      <c r="GHS37" s="180" t="str">
        <f t="shared" si="342"/>
        <v>II</v>
      </c>
      <c r="GHT37" s="269" t="str">
        <f>IF(GHS37="","",IF(OR(GHS37="IV",GHS37="III"),"Aceptable",IF(GHS37="II","No Aceptable o Aceptable con controles",IF(GHS37="I","No Aceptable","Error"))))</f>
        <v>No Aceptable o Aceptable con controles</v>
      </c>
      <c r="GHU37" s="133" t="s">
        <v>264</v>
      </c>
      <c r="GHV37" s="178" t="s">
        <v>274</v>
      </c>
      <c r="GHW37" s="178" t="s">
        <v>284</v>
      </c>
      <c r="GHX37" s="178" t="s">
        <v>285</v>
      </c>
      <c r="GHY37" s="178" t="s">
        <v>261</v>
      </c>
      <c r="GHZ37" s="178" t="s">
        <v>210</v>
      </c>
      <c r="GIA37" s="178" t="s">
        <v>260</v>
      </c>
      <c r="GIB37" s="178" t="s">
        <v>262</v>
      </c>
      <c r="GIC37" s="179">
        <v>6</v>
      </c>
      <c r="GID37" s="179">
        <v>3</v>
      </c>
      <c r="GIE37" s="180">
        <f t="shared" si="339"/>
        <v>18</v>
      </c>
      <c r="GIF37" s="180" t="str">
        <f t="shared" si="340"/>
        <v>Alto</v>
      </c>
      <c r="GIG37" s="179">
        <v>25</v>
      </c>
      <c r="GIH37" s="180">
        <f t="shared" si="341"/>
        <v>450</v>
      </c>
      <c r="GII37" s="180" t="str">
        <f t="shared" si="342"/>
        <v>II</v>
      </c>
      <c r="GIJ37" s="269" t="str">
        <f>IF(GII37="","",IF(OR(GII37="IV",GII37="III"),"Aceptable",IF(GII37="II","No Aceptable o Aceptable con controles",IF(GII37="I","No Aceptable","Error"))))</f>
        <v>No Aceptable o Aceptable con controles</v>
      </c>
      <c r="GIK37" s="133" t="s">
        <v>264</v>
      </c>
      <c r="GIL37" s="178" t="s">
        <v>274</v>
      </c>
      <c r="GIM37" s="178" t="s">
        <v>284</v>
      </c>
      <c r="GIN37" s="178" t="s">
        <v>285</v>
      </c>
      <c r="GIO37" s="178" t="s">
        <v>261</v>
      </c>
      <c r="GIP37" s="178" t="s">
        <v>210</v>
      </c>
      <c r="GIQ37" s="178" t="s">
        <v>260</v>
      </c>
      <c r="GIR37" s="178" t="s">
        <v>262</v>
      </c>
      <c r="GIS37" s="179">
        <v>6</v>
      </c>
      <c r="GIT37" s="179">
        <v>3</v>
      </c>
      <c r="GIU37" s="180">
        <f t="shared" si="339"/>
        <v>18</v>
      </c>
      <c r="GIV37" s="180" t="str">
        <f t="shared" si="340"/>
        <v>Alto</v>
      </c>
      <c r="GIW37" s="179">
        <v>25</v>
      </c>
      <c r="GIX37" s="180">
        <f t="shared" si="341"/>
        <v>450</v>
      </c>
      <c r="GIY37" s="180" t="str">
        <f t="shared" si="342"/>
        <v>II</v>
      </c>
      <c r="GIZ37" s="269" t="str">
        <f>IF(GIY37="","",IF(OR(GIY37="IV",GIY37="III"),"Aceptable",IF(GIY37="II","No Aceptable o Aceptable con controles",IF(GIY37="I","No Aceptable","Error"))))</f>
        <v>No Aceptable o Aceptable con controles</v>
      </c>
      <c r="GJA37" s="133" t="s">
        <v>264</v>
      </c>
      <c r="GJB37" s="178" t="s">
        <v>274</v>
      </c>
      <c r="GJC37" s="178" t="s">
        <v>284</v>
      </c>
      <c r="GJD37" s="178" t="s">
        <v>285</v>
      </c>
      <c r="GJE37" s="178" t="s">
        <v>261</v>
      </c>
      <c r="GJF37" s="178" t="s">
        <v>210</v>
      </c>
      <c r="GJG37" s="178" t="s">
        <v>260</v>
      </c>
      <c r="GJH37" s="178" t="s">
        <v>262</v>
      </c>
      <c r="GJI37" s="179">
        <v>6</v>
      </c>
      <c r="GJJ37" s="179">
        <v>3</v>
      </c>
      <c r="GJK37" s="180">
        <f t="shared" ref="GJK37:GLG37" si="343">IF(OR(GJI37="",GJJ37=""),"",IF((GJI37*GJJ37=0),"N/A",GJI37*GJJ37))</f>
        <v>18</v>
      </c>
      <c r="GJL37" s="180" t="str">
        <f t="shared" ref="GJL37:GLH37" si="344">IF(GJK37="","",IF(ISTEXT(GJK37),"N/A",IF(OR(GJK37=2,GJK37=4),"Bajo",IF(OR(GJK37=6,GJK37=8),"Medio",IF(OR(GJK37=10,GJK37=12,GJK37=18,GJK37=20),"Alto",IF(OR(GJK37=24,GJK37=30,GJK37=40),"Muy Alto","Error"))))))</f>
        <v>Alto</v>
      </c>
      <c r="GJM37" s="179">
        <v>25</v>
      </c>
      <c r="GJN37" s="180">
        <f t="shared" ref="GJN37:GLJ37" si="345">IF(OR(GJM37="",GJK37=""),"",IF(ISTEXT(GJK37),"N/A",GJK37*GJM37))</f>
        <v>450</v>
      </c>
      <c r="GJO37" s="180" t="str">
        <f t="shared" ref="GJO37:GLK37" si="346">IF(GJN37="","",IF(ISTEXT(GJN37),"IV",IF(GJN37=20,"IV",IF(AND(GJN37&gt;=40,GJN37&lt;=120),"III",IF(AND(GJN37&gt;=150,GJN37&lt;=500),"II",IF(AND(GJN37&gt;=600,GJN37&lt;=4000),"I","Error"))))))</f>
        <v>II</v>
      </c>
      <c r="GJP37" s="269" t="str">
        <f>IF(GJO37="","",IF(OR(GJO37="IV",GJO37="III"),"Aceptable",IF(GJO37="II","No Aceptable o Aceptable con controles",IF(GJO37="I","No Aceptable","Error"))))</f>
        <v>No Aceptable o Aceptable con controles</v>
      </c>
      <c r="GJQ37" s="133" t="s">
        <v>264</v>
      </c>
      <c r="GJR37" s="178" t="s">
        <v>274</v>
      </c>
      <c r="GJS37" s="178" t="s">
        <v>284</v>
      </c>
      <c r="GJT37" s="178" t="s">
        <v>285</v>
      </c>
      <c r="GJU37" s="178" t="s">
        <v>261</v>
      </c>
      <c r="GJV37" s="178" t="s">
        <v>210</v>
      </c>
      <c r="GJW37" s="178" t="s">
        <v>260</v>
      </c>
      <c r="GJX37" s="178" t="s">
        <v>262</v>
      </c>
      <c r="GJY37" s="179">
        <v>6</v>
      </c>
      <c r="GJZ37" s="179">
        <v>3</v>
      </c>
      <c r="GKA37" s="180">
        <f t="shared" si="343"/>
        <v>18</v>
      </c>
      <c r="GKB37" s="180" t="str">
        <f t="shared" si="344"/>
        <v>Alto</v>
      </c>
      <c r="GKC37" s="179">
        <v>25</v>
      </c>
      <c r="GKD37" s="180">
        <f t="shared" si="345"/>
        <v>450</v>
      </c>
      <c r="GKE37" s="180" t="str">
        <f t="shared" si="346"/>
        <v>II</v>
      </c>
      <c r="GKF37" s="269" t="str">
        <f>IF(GKE37="","",IF(OR(GKE37="IV",GKE37="III"),"Aceptable",IF(GKE37="II","No Aceptable o Aceptable con controles",IF(GKE37="I","No Aceptable","Error"))))</f>
        <v>No Aceptable o Aceptable con controles</v>
      </c>
      <c r="GKG37" s="133" t="s">
        <v>264</v>
      </c>
      <c r="GKH37" s="178" t="s">
        <v>274</v>
      </c>
      <c r="GKI37" s="178" t="s">
        <v>284</v>
      </c>
      <c r="GKJ37" s="178" t="s">
        <v>285</v>
      </c>
      <c r="GKK37" s="178" t="s">
        <v>261</v>
      </c>
      <c r="GKL37" s="178" t="s">
        <v>210</v>
      </c>
      <c r="GKM37" s="178" t="s">
        <v>260</v>
      </c>
      <c r="GKN37" s="178" t="s">
        <v>262</v>
      </c>
      <c r="GKO37" s="179">
        <v>6</v>
      </c>
      <c r="GKP37" s="179">
        <v>3</v>
      </c>
      <c r="GKQ37" s="180">
        <f t="shared" si="343"/>
        <v>18</v>
      </c>
      <c r="GKR37" s="180" t="str">
        <f t="shared" si="344"/>
        <v>Alto</v>
      </c>
      <c r="GKS37" s="179">
        <v>25</v>
      </c>
      <c r="GKT37" s="180">
        <f t="shared" si="345"/>
        <v>450</v>
      </c>
      <c r="GKU37" s="180" t="str">
        <f t="shared" si="346"/>
        <v>II</v>
      </c>
      <c r="GKV37" s="269" t="str">
        <f>IF(GKU37="","",IF(OR(GKU37="IV",GKU37="III"),"Aceptable",IF(GKU37="II","No Aceptable o Aceptable con controles",IF(GKU37="I","No Aceptable","Error"))))</f>
        <v>No Aceptable o Aceptable con controles</v>
      </c>
      <c r="GKW37" s="133" t="s">
        <v>264</v>
      </c>
      <c r="GKX37" s="178" t="s">
        <v>274</v>
      </c>
      <c r="GKY37" s="178" t="s">
        <v>284</v>
      </c>
      <c r="GKZ37" s="178" t="s">
        <v>285</v>
      </c>
      <c r="GLA37" s="178" t="s">
        <v>261</v>
      </c>
      <c r="GLB37" s="178" t="s">
        <v>210</v>
      </c>
      <c r="GLC37" s="178" t="s">
        <v>260</v>
      </c>
      <c r="GLD37" s="178" t="s">
        <v>262</v>
      </c>
      <c r="GLE37" s="179">
        <v>6</v>
      </c>
      <c r="GLF37" s="179">
        <v>3</v>
      </c>
      <c r="GLG37" s="180">
        <f t="shared" si="343"/>
        <v>18</v>
      </c>
      <c r="GLH37" s="180" t="str">
        <f t="shared" si="344"/>
        <v>Alto</v>
      </c>
      <c r="GLI37" s="179">
        <v>25</v>
      </c>
      <c r="GLJ37" s="180">
        <f t="shared" si="345"/>
        <v>450</v>
      </c>
      <c r="GLK37" s="180" t="str">
        <f t="shared" si="346"/>
        <v>II</v>
      </c>
      <c r="GLL37" s="269" t="str">
        <f>IF(GLK37="","",IF(OR(GLK37="IV",GLK37="III"),"Aceptable",IF(GLK37="II","No Aceptable o Aceptable con controles",IF(GLK37="I","No Aceptable","Error"))))</f>
        <v>No Aceptable o Aceptable con controles</v>
      </c>
      <c r="GLM37" s="133" t="s">
        <v>264</v>
      </c>
      <c r="GLN37" s="178" t="s">
        <v>274</v>
      </c>
      <c r="GLO37" s="178" t="s">
        <v>284</v>
      </c>
      <c r="GLP37" s="178" t="s">
        <v>285</v>
      </c>
      <c r="GLQ37" s="178" t="s">
        <v>261</v>
      </c>
      <c r="GLR37" s="178" t="s">
        <v>210</v>
      </c>
      <c r="GLS37" s="178" t="s">
        <v>260</v>
      </c>
      <c r="GLT37" s="178" t="s">
        <v>262</v>
      </c>
      <c r="GLU37" s="179">
        <v>6</v>
      </c>
      <c r="GLV37" s="179">
        <v>3</v>
      </c>
      <c r="GLW37" s="180">
        <f t="shared" ref="GLW37:GNS37" si="347">IF(OR(GLU37="",GLV37=""),"",IF((GLU37*GLV37=0),"N/A",GLU37*GLV37))</f>
        <v>18</v>
      </c>
      <c r="GLX37" s="180" t="str">
        <f t="shared" ref="GLX37:GNT37" si="348">IF(GLW37="","",IF(ISTEXT(GLW37),"N/A",IF(OR(GLW37=2,GLW37=4),"Bajo",IF(OR(GLW37=6,GLW37=8),"Medio",IF(OR(GLW37=10,GLW37=12,GLW37=18,GLW37=20),"Alto",IF(OR(GLW37=24,GLW37=30,GLW37=40),"Muy Alto","Error"))))))</f>
        <v>Alto</v>
      </c>
      <c r="GLY37" s="179">
        <v>25</v>
      </c>
      <c r="GLZ37" s="180">
        <f t="shared" ref="GLZ37:GNV37" si="349">IF(OR(GLY37="",GLW37=""),"",IF(ISTEXT(GLW37),"N/A",GLW37*GLY37))</f>
        <v>450</v>
      </c>
      <c r="GMA37" s="180" t="str">
        <f t="shared" ref="GMA37:GNW37" si="350">IF(GLZ37="","",IF(ISTEXT(GLZ37),"IV",IF(GLZ37=20,"IV",IF(AND(GLZ37&gt;=40,GLZ37&lt;=120),"III",IF(AND(GLZ37&gt;=150,GLZ37&lt;=500),"II",IF(AND(GLZ37&gt;=600,GLZ37&lt;=4000),"I","Error"))))))</f>
        <v>II</v>
      </c>
      <c r="GMB37" s="269" t="str">
        <f>IF(GMA37="","",IF(OR(GMA37="IV",GMA37="III"),"Aceptable",IF(GMA37="II","No Aceptable o Aceptable con controles",IF(GMA37="I","No Aceptable","Error"))))</f>
        <v>No Aceptable o Aceptable con controles</v>
      </c>
      <c r="GMC37" s="133" t="s">
        <v>264</v>
      </c>
      <c r="GMD37" s="178" t="s">
        <v>274</v>
      </c>
      <c r="GME37" s="178" t="s">
        <v>284</v>
      </c>
      <c r="GMF37" s="178" t="s">
        <v>285</v>
      </c>
      <c r="GMG37" s="178" t="s">
        <v>261</v>
      </c>
      <c r="GMH37" s="178" t="s">
        <v>210</v>
      </c>
      <c r="GMI37" s="178" t="s">
        <v>260</v>
      </c>
      <c r="GMJ37" s="178" t="s">
        <v>262</v>
      </c>
      <c r="GMK37" s="179">
        <v>6</v>
      </c>
      <c r="GML37" s="179">
        <v>3</v>
      </c>
      <c r="GMM37" s="180">
        <f t="shared" si="347"/>
        <v>18</v>
      </c>
      <c r="GMN37" s="180" t="str">
        <f t="shared" si="348"/>
        <v>Alto</v>
      </c>
      <c r="GMO37" s="179">
        <v>25</v>
      </c>
      <c r="GMP37" s="180">
        <f t="shared" si="349"/>
        <v>450</v>
      </c>
      <c r="GMQ37" s="180" t="str">
        <f t="shared" si="350"/>
        <v>II</v>
      </c>
      <c r="GMR37" s="269" t="str">
        <f>IF(GMQ37="","",IF(OR(GMQ37="IV",GMQ37="III"),"Aceptable",IF(GMQ37="II","No Aceptable o Aceptable con controles",IF(GMQ37="I","No Aceptable","Error"))))</f>
        <v>No Aceptable o Aceptable con controles</v>
      </c>
      <c r="GMS37" s="133" t="s">
        <v>264</v>
      </c>
      <c r="GMT37" s="178" t="s">
        <v>274</v>
      </c>
      <c r="GMU37" s="178" t="s">
        <v>284</v>
      </c>
      <c r="GMV37" s="178" t="s">
        <v>285</v>
      </c>
      <c r="GMW37" s="178" t="s">
        <v>261</v>
      </c>
      <c r="GMX37" s="178" t="s">
        <v>210</v>
      </c>
      <c r="GMY37" s="178" t="s">
        <v>260</v>
      </c>
      <c r="GMZ37" s="178" t="s">
        <v>262</v>
      </c>
      <c r="GNA37" s="179">
        <v>6</v>
      </c>
      <c r="GNB37" s="179">
        <v>3</v>
      </c>
      <c r="GNC37" s="180">
        <f t="shared" si="347"/>
        <v>18</v>
      </c>
      <c r="GND37" s="180" t="str">
        <f t="shared" si="348"/>
        <v>Alto</v>
      </c>
      <c r="GNE37" s="179">
        <v>25</v>
      </c>
      <c r="GNF37" s="180">
        <f t="shared" si="349"/>
        <v>450</v>
      </c>
      <c r="GNG37" s="180" t="str">
        <f t="shared" si="350"/>
        <v>II</v>
      </c>
      <c r="GNH37" s="269" t="str">
        <f>IF(GNG37="","",IF(OR(GNG37="IV",GNG37="III"),"Aceptable",IF(GNG37="II","No Aceptable o Aceptable con controles",IF(GNG37="I","No Aceptable","Error"))))</f>
        <v>No Aceptable o Aceptable con controles</v>
      </c>
      <c r="GNI37" s="133" t="s">
        <v>264</v>
      </c>
      <c r="GNJ37" s="178" t="s">
        <v>274</v>
      </c>
      <c r="GNK37" s="178" t="s">
        <v>284</v>
      </c>
      <c r="GNL37" s="178" t="s">
        <v>285</v>
      </c>
      <c r="GNM37" s="178" t="s">
        <v>261</v>
      </c>
      <c r="GNN37" s="178" t="s">
        <v>210</v>
      </c>
      <c r="GNO37" s="178" t="s">
        <v>260</v>
      </c>
      <c r="GNP37" s="178" t="s">
        <v>262</v>
      </c>
      <c r="GNQ37" s="179">
        <v>6</v>
      </c>
      <c r="GNR37" s="179">
        <v>3</v>
      </c>
      <c r="GNS37" s="180">
        <f t="shared" si="347"/>
        <v>18</v>
      </c>
      <c r="GNT37" s="180" t="str">
        <f t="shared" si="348"/>
        <v>Alto</v>
      </c>
      <c r="GNU37" s="179">
        <v>25</v>
      </c>
      <c r="GNV37" s="180">
        <f t="shared" si="349"/>
        <v>450</v>
      </c>
      <c r="GNW37" s="180" t="str">
        <f t="shared" si="350"/>
        <v>II</v>
      </c>
      <c r="GNX37" s="269" t="str">
        <f>IF(GNW37="","",IF(OR(GNW37="IV",GNW37="III"),"Aceptable",IF(GNW37="II","No Aceptable o Aceptable con controles",IF(GNW37="I","No Aceptable","Error"))))</f>
        <v>No Aceptable o Aceptable con controles</v>
      </c>
      <c r="GNY37" s="133" t="s">
        <v>264</v>
      </c>
      <c r="GNZ37" s="178" t="s">
        <v>274</v>
      </c>
      <c r="GOA37" s="178" t="s">
        <v>284</v>
      </c>
      <c r="GOB37" s="178" t="s">
        <v>285</v>
      </c>
      <c r="GOC37" s="178" t="s">
        <v>261</v>
      </c>
      <c r="GOD37" s="178" t="s">
        <v>210</v>
      </c>
      <c r="GOE37" s="178" t="s">
        <v>260</v>
      </c>
      <c r="GOF37" s="178" t="s">
        <v>262</v>
      </c>
      <c r="GOG37" s="179">
        <v>6</v>
      </c>
      <c r="GOH37" s="179">
        <v>3</v>
      </c>
      <c r="GOI37" s="180">
        <f t="shared" ref="GOI37:GQE37" si="351">IF(OR(GOG37="",GOH37=""),"",IF((GOG37*GOH37=0),"N/A",GOG37*GOH37))</f>
        <v>18</v>
      </c>
      <c r="GOJ37" s="180" t="str">
        <f t="shared" ref="GOJ37:GQF37" si="352">IF(GOI37="","",IF(ISTEXT(GOI37),"N/A",IF(OR(GOI37=2,GOI37=4),"Bajo",IF(OR(GOI37=6,GOI37=8),"Medio",IF(OR(GOI37=10,GOI37=12,GOI37=18,GOI37=20),"Alto",IF(OR(GOI37=24,GOI37=30,GOI37=40),"Muy Alto","Error"))))))</f>
        <v>Alto</v>
      </c>
      <c r="GOK37" s="179">
        <v>25</v>
      </c>
      <c r="GOL37" s="180">
        <f t="shared" ref="GOL37:GQH37" si="353">IF(OR(GOK37="",GOI37=""),"",IF(ISTEXT(GOI37),"N/A",GOI37*GOK37))</f>
        <v>450</v>
      </c>
      <c r="GOM37" s="180" t="str">
        <f t="shared" ref="GOM37:GQI37" si="354">IF(GOL37="","",IF(ISTEXT(GOL37),"IV",IF(GOL37=20,"IV",IF(AND(GOL37&gt;=40,GOL37&lt;=120),"III",IF(AND(GOL37&gt;=150,GOL37&lt;=500),"II",IF(AND(GOL37&gt;=600,GOL37&lt;=4000),"I","Error"))))))</f>
        <v>II</v>
      </c>
      <c r="GON37" s="269" t="str">
        <f>IF(GOM37="","",IF(OR(GOM37="IV",GOM37="III"),"Aceptable",IF(GOM37="II","No Aceptable o Aceptable con controles",IF(GOM37="I","No Aceptable","Error"))))</f>
        <v>No Aceptable o Aceptable con controles</v>
      </c>
      <c r="GOO37" s="133" t="s">
        <v>264</v>
      </c>
      <c r="GOP37" s="178" t="s">
        <v>274</v>
      </c>
      <c r="GOQ37" s="178" t="s">
        <v>284</v>
      </c>
      <c r="GOR37" s="178" t="s">
        <v>285</v>
      </c>
      <c r="GOS37" s="178" t="s">
        <v>261</v>
      </c>
      <c r="GOT37" s="178" t="s">
        <v>210</v>
      </c>
      <c r="GOU37" s="178" t="s">
        <v>260</v>
      </c>
      <c r="GOV37" s="178" t="s">
        <v>262</v>
      </c>
      <c r="GOW37" s="179">
        <v>6</v>
      </c>
      <c r="GOX37" s="179">
        <v>3</v>
      </c>
      <c r="GOY37" s="180">
        <f t="shared" si="351"/>
        <v>18</v>
      </c>
      <c r="GOZ37" s="180" t="str">
        <f t="shared" si="352"/>
        <v>Alto</v>
      </c>
      <c r="GPA37" s="179">
        <v>25</v>
      </c>
      <c r="GPB37" s="180">
        <f t="shared" si="353"/>
        <v>450</v>
      </c>
      <c r="GPC37" s="180" t="str">
        <f t="shared" si="354"/>
        <v>II</v>
      </c>
      <c r="GPD37" s="269" t="str">
        <f>IF(GPC37="","",IF(OR(GPC37="IV",GPC37="III"),"Aceptable",IF(GPC37="II","No Aceptable o Aceptable con controles",IF(GPC37="I","No Aceptable","Error"))))</f>
        <v>No Aceptable o Aceptable con controles</v>
      </c>
      <c r="GPE37" s="133" t="s">
        <v>264</v>
      </c>
      <c r="GPF37" s="178" t="s">
        <v>274</v>
      </c>
      <c r="GPG37" s="178" t="s">
        <v>284</v>
      </c>
      <c r="GPH37" s="178" t="s">
        <v>285</v>
      </c>
      <c r="GPI37" s="178" t="s">
        <v>261</v>
      </c>
      <c r="GPJ37" s="178" t="s">
        <v>210</v>
      </c>
      <c r="GPK37" s="178" t="s">
        <v>260</v>
      </c>
      <c r="GPL37" s="178" t="s">
        <v>262</v>
      </c>
      <c r="GPM37" s="179">
        <v>6</v>
      </c>
      <c r="GPN37" s="179">
        <v>3</v>
      </c>
      <c r="GPO37" s="180">
        <f t="shared" si="351"/>
        <v>18</v>
      </c>
      <c r="GPP37" s="180" t="str">
        <f t="shared" si="352"/>
        <v>Alto</v>
      </c>
      <c r="GPQ37" s="179">
        <v>25</v>
      </c>
      <c r="GPR37" s="180">
        <f t="shared" si="353"/>
        <v>450</v>
      </c>
      <c r="GPS37" s="180" t="str">
        <f t="shared" si="354"/>
        <v>II</v>
      </c>
      <c r="GPT37" s="269" t="str">
        <f>IF(GPS37="","",IF(OR(GPS37="IV",GPS37="III"),"Aceptable",IF(GPS37="II","No Aceptable o Aceptable con controles",IF(GPS37="I","No Aceptable","Error"))))</f>
        <v>No Aceptable o Aceptable con controles</v>
      </c>
      <c r="GPU37" s="133" t="s">
        <v>264</v>
      </c>
      <c r="GPV37" s="178" t="s">
        <v>274</v>
      </c>
      <c r="GPW37" s="178" t="s">
        <v>284</v>
      </c>
      <c r="GPX37" s="178" t="s">
        <v>285</v>
      </c>
      <c r="GPY37" s="178" t="s">
        <v>261</v>
      </c>
      <c r="GPZ37" s="178" t="s">
        <v>210</v>
      </c>
      <c r="GQA37" s="178" t="s">
        <v>260</v>
      </c>
      <c r="GQB37" s="178" t="s">
        <v>262</v>
      </c>
      <c r="GQC37" s="179">
        <v>6</v>
      </c>
      <c r="GQD37" s="179">
        <v>3</v>
      </c>
      <c r="GQE37" s="180">
        <f t="shared" si="351"/>
        <v>18</v>
      </c>
      <c r="GQF37" s="180" t="str">
        <f t="shared" si="352"/>
        <v>Alto</v>
      </c>
      <c r="GQG37" s="179">
        <v>25</v>
      </c>
      <c r="GQH37" s="180">
        <f t="shared" si="353"/>
        <v>450</v>
      </c>
      <c r="GQI37" s="180" t="str">
        <f t="shared" si="354"/>
        <v>II</v>
      </c>
      <c r="GQJ37" s="269" t="str">
        <f>IF(GQI37="","",IF(OR(GQI37="IV",GQI37="III"),"Aceptable",IF(GQI37="II","No Aceptable o Aceptable con controles",IF(GQI37="I","No Aceptable","Error"))))</f>
        <v>No Aceptable o Aceptable con controles</v>
      </c>
      <c r="GQK37" s="133" t="s">
        <v>264</v>
      </c>
      <c r="GQL37" s="178" t="s">
        <v>274</v>
      </c>
      <c r="GQM37" s="178" t="s">
        <v>284</v>
      </c>
      <c r="GQN37" s="178" t="s">
        <v>285</v>
      </c>
      <c r="GQO37" s="178" t="s">
        <v>261</v>
      </c>
      <c r="GQP37" s="178" t="s">
        <v>210</v>
      </c>
      <c r="GQQ37" s="178" t="s">
        <v>260</v>
      </c>
      <c r="GQR37" s="178" t="s">
        <v>262</v>
      </c>
      <c r="GQS37" s="179">
        <v>6</v>
      </c>
      <c r="GQT37" s="179">
        <v>3</v>
      </c>
      <c r="GQU37" s="180">
        <f t="shared" ref="GQU37:GSQ37" si="355">IF(OR(GQS37="",GQT37=""),"",IF((GQS37*GQT37=0),"N/A",GQS37*GQT37))</f>
        <v>18</v>
      </c>
      <c r="GQV37" s="180" t="str">
        <f t="shared" ref="GQV37:GSR37" si="356">IF(GQU37="","",IF(ISTEXT(GQU37),"N/A",IF(OR(GQU37=2,GQU37=4),"Bajo",IF(OR(GQU37=6,GQU37=8),"Medio",IF(OR(GQU37=10,GQU37=12,GQU37=18,GQU37=20),"Alto",IF(OR(GQU37=24,GQU37=30,GQU37=40),"Muy Alto","Error"))))))</f>
        <v>Alto</v>
      </c>
      <c r="GQW37" s="179">
        <v>25</v>
      </c>
      <c r="GQX37" s="180">
        <f t="shared" ref="GQX37:GST37" si="357">IF(OR(GQW37="",GQU37=""),"",IF(ISTEXT(GQU37),"N/A",GQU37*GQW37))</f>
        <v>450</v>
      </c>
      <c r="GQY37" s="180" t="str">
        <f t="shared" ref="GQY37:GSU37" si="358">IF(GQX37="","",IF(ISTEXT(GQX37),"IV",IF(GQX37=20,"IV",IF(AND(GQX37&gt;=40,GQX37&lt;=120),"III",IF(AND(GQX37&gt;=150,GQX37&lt;=500),"II",IF(AND(GQX37&gt;=600,GQX37&lt;=4000),"I","Error"))))))</f>
        <v>II</v>
      </c>
      <c r="GQZ37" s="269" t="str">
        <f>IF(GQY37="","",IF(OR(GQY37="IV",GQY37="III"),"Aceptable",IF(GQY37="II","No Aceptable o Aceptable con controles",IF(GQY37="I","No Aceptable","Error"))))</f>
        <v>No Aceptable o Aceptable con controles</v>
      </c>
      <c r="GRA37" s="133" t="s">
        <v>264</v>
      </c>
      <c r="GRB37" s="178" t="s">
        <v>274</v>
      </c>
      <c r="GRC37" s="178" t="s">
        <v>284</v>
      </c>
      <c r="GRD37" s="178" t="s">
        <v>285</v>
      </c>
      <c r="GRE37" s="178" t="s">
        <v>261</v>
      </c>
      <c r="GRF37" s="178" t="s">
        <v>210</v>
      </c>
      <c r="GRG37" s="178" t="s">
        <v>260</v>
      </c>
      <c r="GRH37" s="178" t="s">
        <v>262</v>
      </c>
      <c r="GRI37" s="179">
        <v>6</v>
      </c>
      <c r="GRJ37" s="179">
        <v>3</v>
      </c>
      <c r="GRK37" s="180">
        <f t="shared" si="355"/>
        <v>18</v>
      </c>
      <c r="GRL37" s="180" t="str">
        <f t="shared" si="356"/>
        <v>Alto</v>
      </c>
      <c r="GRM37" s="179">
        <v>25</v>
      </c>
      <c r="GRN37" s="180">
        <f t="shared" si="357"/>
        <v>450</v>
      </c>
      <c r="GRO37" s="180" t="str">
        <f t="shared" si="358"/>
        <v>II</v>
      </c>
      <c r="GRP37" s="269" t="str">
        <f>IF(GRO37="","",IF(OR(GRO37="IV",GRO37="III"),"Aceptable",IF(GRO37="II","No Aceptable o Aceptable con controles",IF(GRO37="I","No Aceptable","Error"))))</f>
        <v>No Aceptable o Aceptable con controles</v>
      </c>
      <c r="GRQ37" s="133" t="s">
        <v>264</v>
      </c>
      <c r="GRR37" s="178" t="s">
        <v>274</v>
      </c>
      <c r="GRS37" s="178" t="s">
        <v>284</v>
      </c>
      <c r="GRT37" s="178" t="s">
        <v>285</v>
      </c>
      <c r="GRU37" s="178" t="s">
        <v>261</v>
      </c>
      <c r="GRV37" s="178" t="s">
        <v>210</v>
      </c>
      <c r="GRW37" s="178" t="s">
        <v>260</v>
      </c>
      <c r="GRX37" s="178" t="s">
        <v>262</v>
      </c>
      <c r="GRY37" s="179">
        <v>6</v>
      </c>
      <c r="GRZ37" s="179">
        <v>3</v>
      </c>
      <c r="GSA37" s="180">
        <f t="shared" si="355"/>
        <v>18</v>
      </c>
      <c r="GSB37" s="180" t="str">
        <f t="shared" si="356"/>
        <v>Alto</v>
      </c>
      <c r="GSC37" s="179">
        <v>25</v>
      </c>
      <c r="GSD37" s="180">
        <f t="shared" si="357"/>
        <v>450</v>
      </c>
      <c r="GSE37" s="180" t="str">
        <f t="shared" si="358"/>
        <v>II</v>
      </c>
      <c r="GSF37" s="269" t="str">
        <f>IF(GSE37="","",IF(OR(GSE37="IV",GSE37="III"),"Aceptable",IF(GSE37="II","No Aceptable o Aceptable con controles",IF(GSE37="I","No Aceptable","Error"))))</f>
        <v>No Aceptable o Aceptable con controles</v>
      </c>
      <c r="GSG37" s="133" t="s">
        <v>264</v>
      </c>
      <c r="GSH37" s="178" t="s">
        <v>274</v>
      </c>
      <c r="GSI37" s="178" t="s">
        <v>284</v>
      </c>
      <c r="GSJ37" s="178" t="s">
        <v>285</v>
      </c>
      <c r="GSK37" s="178" t="s">
        <v>261</v>
      </c>
      <c r="GSL37" s="178" t="s">
        <v>210</v>
      </c>
      <c r="GSM37" s="178" t="s">
        <v>260</v>
      </c>
      <c r="GSN37" s="178" t="s">
        <v>262</v>
      </c>
      <c r="GSO37" s="179">
        <v>6</v>
      </c>
      <c r="GSP37" s="179">
        <v>3</v>
      </c>
      <c r="GSQ37" s="180">
        <f t="shared" si="355"/>
        <v>18</v>
      </c>
      <c r="GSR37" s="180" t="str">
        <f t="shared" si="356"/>
        <v>Alto</v>
      </c>
      <c r="GSS37" s="179">
        <v>25</v>
      </c>
      <c r="GST37" s="180">
        <f t="shared" si="357"/>
        <v>450</v>
      </c>
      <c r="GSU37" s="180" t="str">
        <f t="shared" si="358"/>
        <v>II</v>
      </c>
      <c r="GSV37" s="269" t="str">
        <f>IF(GSU37="","",IF(OR(GSU37="IV",GSU37="III"),"Aceptable",IF(GSU37="II","No Aceptable o Aceptable con controles",IF(GSU37="I","No Aceptable","Error"))))</f>
        <v>No Aceptable o Aceptable con controles</v>
      </c>
      <c r="GSW37" s="133" t="s">
        <v>264</v>
      </c>
      <c r="GSX37" s="178" t="s">
        <v>274</v>
      </c>
      <c r="GSY37" s="178" t="s">
        <v>284</v>
      </c>
      <c r="GSZ37" s="178" t="s">
        <v>285</v>
      </c>
      <c r="GTA37" s="178" t="s">
        <v>261</v>
      </c>
      <c r="GTB37" s="178" t="s">
        <v>210</v>
      </c>
      <c r="GTC37" s="178" t="s">
        <v>260</v>
      </c>
      <c r="GTD37" s="178" t="s">
        <v>262</v>
      </c>
      <c r="GTE37" s="179">
        <v>6</v>
      </c>
      <c r="GTF37" s="179">
        <v>3</v>
      </c>
      <c r="GTG37" s="180">
        <f t="shared" ref="GTG37:GVC37" si="359">IF(OR(GTE37="",GTF37=""),"",IF((GTE37*GTF37=0),"N/A",GTE37*GTF37))</f>
        <v>18</v>
      </c>
      <c r="GTH37" s="180" t="str">
        <f t="shared" ref="GTH37:GVD37" si="360">IF(GTG37="","",IF(ISTEXT(GTG37),"N/A",IF(OR(GTG37=2,GTG37=4),"Bajo",IF(OR(GTG37=6,GTG37=8),"Medio",IF(OR(GTG37=10,GTG37=12,GTG37=18,GTG37=20),"Alto",IF(OR(GTG37=24,GTG37=30,GTG37=40),"Muy Alto","Error"))))))</f>
        <v>Alto</v>
      </c>
      <c r="GTI37" s="179">
        <v>25</v>
      </c>
      <c r="GTJ37" s="180">
        <f t="shared" ref="GTJ37:GVF37" si="361">IF(OR(GTI37="",GTG37=""),"",IF(ISTEXT(GTG37),"N/A",GTG37*GTI37))</f>
        <v>450</v>
      </c>
      <c r="GTK37" s="180" t="str">
        <f t="shared" ref="GTK37:GVG37" si="362">IF(GTJ37="","",IF(ISTEXT(GTJ37),"IV",IF(GTJ37=20,"IV",IF(AND(GTJ37&gt;=40,GTJ37&lt;=120),"III",IF(AND(GTJ37&gt;=150,GTJ37&lt;=500),"II",IF(AND(GTJ37&gt;=600,GTJ37&lt;=4000),"I","Error"))))))</f>
        <v>II</v>
      </c>
      <c r="GTL37" s="269" t="str">
        <f>IF(GTK37="","",IF(OR(GTK37="IV",GTK37="III"),"Aceptable",IF(GTK37="II","No Aceptable o Aceptable con controles",IF(GTK37="I","No Aceptable","Error"))))</f>
        <v>No Aceptable o Aceptable con controles</v>
      </c>
      <c r="GTM37" s="133" t="s">
        <v>264</v>
      </c>
      <c r="GTN37" s="178" t="s">
        <v>274</v>
      </c>
      <c r="GTO37" s="178" t="s">
        <v>284</v>
      </c>
      <c r="GTP37" s="178" t="s">
        <v>285</v>
      </c>
      <c r="GTQ37" s="178" t="s">
        <v>261</v>
      </c>
      <c r="GTR37" s="178" t="s">
        <v>210</v>
      </c>
      <c r="GTS37" s="178" t="s">
        <v>260</v>
      </c>
      <c r="GTT37" s="178" t="s">
        <v>262</v>
      </c>
      <c r="GTU37" s="179">
        <v>6</v>
      </c>
      <c r="GTV37" s="179">
        <v>3</v>
      </c>
      <c r="GTW37" s="180">
        <f t="shared" si="359"/>
        <v>18</v>
      </c>
      <c r="GTX37" s="180" t="str">
        <f t="shared" si="360"/>
        <v>Alto</v>
      </c>
      <c r="GTY37" s="179">
        <v>25</v>
      </c>
      <c r="GTZ37" s="180">
        <f t="shared" si="361"/>
        <v>450</v>
      </c>
      <c r="GUA37" s="180" t="str">
        <f t="shared" si="362"/>
        <v>II</v>
      </c>
      <c r="GUB37" s="269" t="str">
        <f>IF(GUA37="","",IF(OR(GUA37="IV",GUA37="III"),"Aceptable",IF(GUA37="II","No Aceptable o Aceptable con controles",IF(GUA37="I","No Aceptable","Error"))))</f>
        <v>No Aceptable o Aceptable con controles</v>
      </c>
      <c r="GUC37" s="133" t="s">
        <v>264</v>
      </c>
      <c r="GUD37" s="178" t="s">
        <v>274</v>
      </c>
      <c r="GUE37" s="178" t="s">
        <v>284</v>
      </c>
      <c r="GUF37" s="178" t="s">
        <v>285</v>
      </c>
      <c r="GUG37" s="178" t="s">
        <v>261</v>
      </c>
      <c r="GUH37" s="178" t="s">
        <v>210</v>
      </c>
      <c r="GUI37" s="178" t="s">
        <v>260</v>
      </c>
      <c r="GUJ37" s="178" t="s">
        <v>262</v>
      </c>
      <c r="GUK37" s="179">
        <v>6</v>
      </c>
      <c r="GUL37" s="179">
        <v>3</v>
      </c>
      <c r="GUM37" s="180">
        <f t="shared" si="359"/>
        <v>18</v>
      </c>
      <c r="GUN37" s="180" t="str">
        <f t="shared" si="360"/>
        <v>Alto</v>
      </c>
      <c r="GUO37" s="179">
        <v>25</v>
      </c>
      <c r="GUP37" s="180">
        <f t="shared" si="361"/>
        <v>450</v>
      </c>
      <c r="GUQ37" s="180" t="str">
        <f t="shared" si="362"/>
        <v>II</v>
      </c>
      <c r="GUR37" s="269" t="str">
        <f>IF(GUQ37="","",IF(OR(GUQ37="IV",GUQ37="III"),"Aceptable",IF(GUQ37="II","No Aceptable o Aceptable con controles",IF(GUQ37="I","No Aceptable","Error"))))</f>
        <v>No Aceptable o Aceptable con controles</v>
      </c>
      <c r="GUS37" s="133" t="s">
        <v>264</v>
      </c>
      <c r="GUT37" s="178" t="s">
        <v>274</v>
      </c>
      <c r="GUU37" s="178" t="s">
        <v>284</v>
      </c>
      <c r="GUV37" s="178" t="s">
        <v>285</v>
      </c>
      <c r="GUW37" s="178" t="s">
        <v>261</v>
      </c>
      <c r="GUX37" s="178" t="s">
        <v>210</v>
      </c>
      <c r="GUY37" s="178" t="s">
        <v>260</v>
      </c>
      <c r="GUZ37" s="178" t="s">
        <v>262</v>
      </c>
      <c r="GVA37" s="179">
        <v>6</v>
      </c>
      <c r="GVB37" s="179">
        <v>3</v>
      </c>
      <c r="GVC37" s="180">
        <f t="shared" si="359"/>
        <v>18</v>
      </c>
      <c r="GVD37" s="180" t="str">
        <f t="shared" si="360"/>
        <v>Alto</v>
      </c>
      <c r="GVE37" s="179">
        <v>25</v>
      </c>
      <c r="GVF37" s="180">
        <f t="shared" si="361"/>
        <v>450</v>
      </c>
      <c r="GVG37" s="180" t="str">
        <f t="shared" si="362"/>
        <v>II</v>
      </c>
      <c r="GVH37" s="269" t="str">
        <f>IF(GVG37="","",IF(OR(GVG37="IV",GVG37="III"),"Aceptable",IF(GVG37="II","No Aceptable o Aceptable con controles",IF(GVG37="I","No Aceptable","Error"))))</f>
        <v>No Aceptable o Aceptable con controles</v>
      </c>
      <c r="GVI37" s="133" t="s">
        <v>264</v>
      </c>
      <c r="GVJ37" s="178" t="s">
        <v>274</v>
      </c>
      <c r="GVK37" s="178" t="s">
        <v>284</v>
      </c>
      <c r="GVL37" s="178" t="s">
        <v>285</v>
      </c>
      <c r="GVM37" s="178" t="s">
        <v>261</v>
      </c>
      <c r="GVN37" s="178" t="s">
        <v>210</v>
      </c>
      <c r="GVO37" s="178" t="s">
        <v>260</v>
      </c>
      <c r="GVP37" s="178" t="s">
        <v>262</v>
      </c>
      <c r="GVQ37" s="179">
        <v>6</v>
      </c>
      <c r="GVR37" s="179">
        <v>3</v>
      </c>
      <c r="GVS37" s="180">
        <f t="shared" ref="GVS37:GXO37" si="363">IF(OR(GVQ37="",GVR37=""),"",IF((GVQ37*GVR37=0),"N/A",GVQ37*GVR37))</f>
        <v>18</v>
      </c>
      <c r="GVT37" s="180" t="str">
        <f t="shared" ref="GVT37:GXP37" si="364">IF(GVS37="","",IF(ISTEXT(GVS37),"N/A",IF(OR(GVS37=2,GVS37=4),"Bajo",IF(OR(GVS37=6,GVS37=8),"Medio",IF(OR(GVS37=10,GVS37=12,GVS37=18,GVS37=20),"Alto",IF(OR(GVS37=24,GVS37=30,GVS37=40),"Muy Alto","Error"))))))</f>
        <v>Alto</v>
      </c>
      <c r="GVU37" s="179">
        <v>25</v>
      </c>
      <c r="GVV37" s="180">
        <f t="shared" ref="GVV37:GXR37" si="365">IF(OR(GVU37="",GVS37=""),"",IF(ISTEXT(GVS37),"N/A",GVS37*GVU37))</f>
        <v>450</v>
      </c>
      <c r="GVW37" s="180" t="str">
        <f t="shared" ref="GVW37:GXS37" si="366">IF(GVV37="","",IF(ISTEXT(GVV37),"IV",IF(GVV37=20,"IV",IF(AND(GVV37&gt;=40,GVV37&lt;=120),"III",IF(AND(GVV37&gt;=150,GVV37&lt;=500),"II",IF(AND(GVV37&gt;=600,GVV37&lt;=4000),"I","Error"))))))</f>
        <v>II</v>
      </c>
      <c r="GVX37" s="269" t="str">
        <f>IF(GVW37="","",IF(OR(GVW37="IV",GVW37="III"),"Aceptable",IF(GVW37="II","No Aceptable o Aceptable con controles",IF(GVW37="I","No Aceptable","Error"))))</f>
        <v>No Aceptable o Aceptable con controles</v>
      </c>
      <c r="GVY37" s="133" t="s">
        <v>264</v>
      </c>
      <c r="GVZ37" s="178" t="s">
        <v>274</v>
      </c>
      <c r="GWA37" s="178" t="s">
        <v>284</v>
      </c>
      <c r="GWB37" s="178" t="s">
        <v>285</v>
      </c>
      <c r="GWC37" s="178" t="s">
        <v>261</v>
      </c>
      <c r="GWD37" s="178" t="s">
        <v>210</v>
      </c>
      <c r="GWE37" s="178" t="s">
        <v>260</v>
      </c>
      <c r="GWF37" s="178" t="s">
        <v>262</v>
      </c>
      <c r="GWG37" s="179">
        <v>6</v>
      </c>
      <c r="GWH37" s="179">
        <v>3</v>
      </c>
      <c r="GWI37" s="180">
        <f t="shared" si="363"/>
        <v>18</v>
      </c>
      <c r="GWJ37" s="180" t="str">
        <f t="shared" si="364"/>
        <v>Alto</v>
      </c>
      <c r="GWK37" s="179">
        <v>25</v>
      </c>
      <c r="GWL37" s="180">
        <f t="shared" si="365"/>
        <v>450</v>
      </c>
      <c r="GWM37" s="180" t="str">
        <f t="shared" si="366"/>
        <v>II</v>
      </c>
      <c r="GWN37" s="269" t="str">
        <f>IF(GWM37="","",IF(OR(GWM37="IV",GWM37="III"),"Aceptable",IF(GWM37="II","No Aceptable o Aceptable con controles",IF(GWM37="I","No Aceptable","Error"))))</f>
        <v>No Aceptable o Aceptable con controles</v>
      </c>
      <c r="GWO37" s="133" t="s">
        <v>264</v>
      </c>
      <c r="GWP37" s="178" t="s">
        <v>274</v>
      </c>
      <c r="GWQ37" s="178" t="s">
        <v>284</v>
      </c>
      <c r="GWR37" s="178" t="s">
        <v>285</v>
      </c>
      <c r="GWS37" s="178" t="s">
        <v>261</v>
      </c>
      <c r="GWT37" s="178" t="s">
        <v>210</v>
      </c>
      <c r="GWU37" s="178" t="s">
        <v>260</v>
      </c>
      <c r="GWV37" s="178" t="s">
        <v>262</v>
      </c>
      <c r="GWW37" s="179">
        <v>6</v>
      </c>
      <c r="GWX37" s="179">
        <v>3</v>
      </c>
      <c r="GWY37" s="180">
        <f t="shared" si="363"/>
        <v>18</v>
      </c>
      <c r="GWZ37" s="180" t="str">
        <f t="shared" si="364"/>
        <v>Alto</v>
      </c>
      <c r="GXA37" s="179">
        <v>25</v>
      </c>
      <c r="GXB37" s="180">
        <f t="shared" si="365"/>
        <v>450</v>
      </c>
      <c r="GXC37" s="180" t="str">
        <f t="shared" si="366"/>
        <v>II</v>
      </c>
      <c r="GXD37" s="269" t="str">
        <f>IF(GXC37="","",IF(OR(GXC37="IV",GXC37="III"),"Aceptable",IF(GXC37="II","No Aceptable o Aceptable con controles",IF(GXC37="I","No Aceptable","Error"))))</f>
        <v>No Aceptable o Aceptable con controles</v>
      </c>
      <c r="GXE37" s="133" t="s">
        <v>264</v>
      </c>
      <c r="GXF37" s="178" t="s">
        <v>274</v>
      </c>
      <c r="GXG37" s="178" t="s">
        <v>284</v>
      </c>
      <c r="GXH37" s="178" t="s">
        <v>285</v>
      </c>
      <c r="GXI37" s="178" t="s">
        <v>261</v>
      </c>
      <c r="GXJ37" s="178" t="s">
        <v>210</v>
      </c>
      <c r="GXK37" s="178" t="s">
        <v>260</v>
      </c>
      <c r="GXL37" s="178" t="s">
        <v>262</v>
      </c>
      <c r="GXM37" s="179">
        <v>6</v>
      </c>
      <c r="GXN37" s="179">
        <v>3</v>
      </c>
      <c r="GXO37" s="180">
        <f t="shared" si="363"/>
        <v>18</v>
      </c>
      <c r="GXP37" s="180" t="str">
        <f t="shared" si="364"/>
        <v>Alto</v>
      </c>
      <c r="GXQ37" s="179">
        <v>25</v>
      </c>
      <c r="GXR37" s="180">
        <f t="shared" si="365"/>
        <v>450</v>
      </c>
      <c r="GXS37" s="180" t="str">
        <f t="shared" si="366"/>
        <v>II</v>
      </c>
      <c r="GXT37" s="269" t="str">
        <f>IF(GXS37="","",IF(OR(GXS37="IV",GXS37="III"),"Aceptable",IF(GXS37="II","No Aceptable o Aceptable con controles",IF(GXS37="I","No Aceptable","Error"))))</f>
        <v>No Aceptable o Aceptable con controles</v>
      </c>
      <c r="GXU37" s="133" t="s">
        <v>264</v>
      </c>
      <c r="GXV37" s="178" t="s">
        <v>274</v>
      </c>
      <c r="GXW37" s="178" t="s">
        <v>284</v>
      </c>
      <c r="GXX37" s="178" t="s">
        <v>285</v>
      </c>
      <c r="GXY37" s="178" t="s">
        <v>261</v>
      </c>
      <c r="GXZ37" s="178" t="s">
        <v>210</v>
      </c>
      <c r="GYA37" s="178" t="s">
        <v>260</v>
      </c>
      <c r="GYB37" s="178" t="s">
        <v>262</v>
      </c>
      <c r="GYC37" s="179">
        <v>6</v>
      </c>
      <c r="GYD37" s="179">
        <v>3</v>
      </c>
      <c r="GYE37" s="180">
        <f t="shared" ref="GYE37:HAA37" si="367">IF(OR(GYC37="",GYD37=""),"",IF((GYC37*GYD37=0),"N/A",GYC37*GYD37))</f>
        <v>18</v>
      </c>
      <c r="GYF37" s="180" t="str">
        <f t="shared" ref="GYF37:HAB37" si="368">IF(GYE37="","",IF(ISTEXT(GYE37),"N/A",IF(OR(GYE37=2,GYE37=4),"Bajo",IF(OR(GYE37=6,GYE37=8),"Medio",IF(OR(GYE37=10,GYE37=12,GYE37=18,GYE37=20),"Alto",IF(OR(GYE37=24,GYE37=30,GYE37=40),"Muy Alto","Error"))))))</f>
        <v>Alto</v>
      </c>
      <c r="GYG37" s="179">
        <v>25</v>
      </c>
      <c r="GYH37" s="180">
        <f t="shared" ref="GYH37:HAD37" si="369">IF(OR(GYG37="",GYE37=""),"",IF(ISTEXT(GYE37),"N/A",GYE37*GYG37))</f>
        <v>450</v>
      </c>
      <c r="GYI37" s="180" t="str">
        <f t="shared" ref="GYI37:HAE37" si="370">IF(GYH37="","",IF(ISTEXT(GYH37),"IV",IF(GYH37=20,"IV",IF(AND(GYH37&gt;=40,GYH37&lt;=120),"III",IF(AND(GYH37&gt;=150,GYH37&lt;=500),"II",IF(AND(GYH37&gt;=600,GYH37&lt;=4000),"I","Error"))))))</f>
        <v>II</v>
      </c>
      <c r="GYJ37" s="269" t="str">
        <f>IF(GYI37="","",IF(OR(GYI37="IV",GYI37="III"),"Aceptable",IF(GYI37="II","No Aceptable o Aceptable con controles",IF(GYI37="I","No Aceptable","Error"))))</f>
        <v>No Aceptable o Aceptable con controles</v>
      </c>
      <c r="GYK37" s="133" t="s">
        <v>264</v>
      </c>
      <c r="GYL37" s="178" t="s">
        <v>274</v>
      </c>
      <c r="GYM37" s="178" t="s">
        <v>284</v>
      </c>
      <c r="GYN37" s="178" t="s">
        <v>285</v>
      </c>
      <c r="GYO37" s="178" t="s">
        <v>261</v>
      </c>
      <c r="GYP37" s="178" t="s">
        <v>210</v>
      </c>
      <c r="GYQ37" s="178" t="s">
        <v>260</v>
      </c>
      <c r="GYR37" s="178" t="s">
        <v>262</v>
      </c>
      <c r="GYS37" s="179">
        <v>6</v>
      </c>
      <c r="GYT37" s="179">
        <v>3</v>
      </c>
      <c r="GYU37" s="180">
        <f t="shared" si="367"/>
        <v>18</v>
      </c>
      <c r="GYV37" s="180" t="str">
        <f t="shared" si="368"/>
        <v>Alto</v>
      </c>
      <c r="GYW37" s="179">
        <v>25</v>
      </c>
      <c r="GYX37" s="180">
        <f t="shared" si="369"/>
        <v>450</v>
      </c>
      <c r="GYY37" s="180" t="str">
        <f t="shared" si="370"/>
        <v>II</v>
      </c>
      <c r="GYZ37" s="269" t="str">
        <f>IF(GYY37="","",IF(OR(GYY37="IV",GYY37="III"),"Aceptable",IF(GYY37="II","No Aceptable o Aceptable con controles",IF(GYY37="I","No Aceptable","Error"))))</f>
        <v>No Aceptable o Aceptable con controles</v>
      </c>
      <c r="GZA37" s="133" t="s">
        <v>264</v>
      </c>
      <c r="GZB37" s="178" t="s">
        <v>274</v>
      </c>
      <c r="GZC37" s="178" t="s">
        <v>284</v>
      </c>
      <c r="GZD37" s="178" t="s">
        <v>285</v>
      </c>
      <c r="GZE37" s="178" t="s">
        <v>261</v>
      </c>
      <c r="GZF37" s="178" t="s">
        <v>210</v>
      </c>
      <c r="GZG37" s="178" t="s">
        <v>260</v>
      </c>
      <c r="GZH37" s="178" t="s">
        <v>262</v>
      </c>
      <c r="GZI37" s="179">
        <v>6</v>
      </c>
      <c r="GZJ37" s="179">
        <v>3</v>
      </c>
      <c r="GZK37" s="180">
        <f t="shared" si="367"/>
        <v>18</v>
      </c>
      <c r="GZL37" s="180" t="str">
        <f t="shared" si="368"/>
        <v>Alto</v>
      </c>
      <c r="GZM37" s="179">
        <v>25</v>
      </c>
      <c r="GZN37" s="180">
        <f t="shared" si="369"/>
        <v>450</v>
      </c>
      <c r="GZO37" s="180" t="str">
        <f t="shared" si="370"/>
        <v>II</v>
      </c>
      <c r="GZP37" s="269" t="str">
        <f>IF(GZO37="","",IF(OR(GZO37="IV",GZO37="III"),"Aceptable",IF(GZO37="II","No Aceptable o Aceptable con controles",IF(GZO37="I","No Aceptable","Error"))))</f>
        <v>No Aceptable o Aceptable con controles</v>
      </c>
      <c r="GZQ37" s="133" t="s">
        <v>264</v>
      </c>
      <c r="GZR37" s="178" t="s">
        <v>274</v>
      </c>
      <c r="GZS37" s="178" t="s">
        <v>284</v>
      </c>
      <c r="GZT37" s="178" t="s">
        <v>285</v>
      </c>
      <c r="GZU37" s="178" t="s">
        <v>261</v>
      </c>
      <c r="GZV37" s="178" t="s">
        <v>210</v>
      </c>
      <c r="GZW37" s="178" t="s">
        <v>260</v>
      </c>
      <c r="GZX37" s="178" t="s">
        <v>262</v>
      </c>
      <c r="GZY37" s="179">
        <v>6</v>
      </c>
      <c r="GZZ37" s="179">
        <v>3</v>
      </c>
      <c r="HAA37" s="180">
        <f t="shared" si="367"/>
        <v>18</v>
      </c>
      <c r="HAB37" s="180" t="str">
        <f t="shared" si="368"/>
        <v>Alto</v>
      </c>
      <c r="HAC37" s="179">
        <v>25</v>
      </c>
      <c r="HAD37" s="180">
        <f t="shared" si="369"/>
        <v>450</v>
      </c>
      <c r="HAE37" s="180" t="str">
        <f t="shared" si="370"/>
        <v>II</v>
      </c>
      <c r="HAF37" s="269" t="str">
        <f>IF(HAE37="","",IF(OR(HAE37="IV",HAE37="III"),"Aceptable",IF(HAE37="II","No Aceptable o Aceptable con controles",IF(HAE37="I","No Aceptable","Error"))))</f>
        <v>No Aceptable o Aceptable con controles</v>
      </c>
      <c r="HAG37" s="133" t="s">
        <v>264</v>
      </c>
      <c r="HAH37" s="178" t="s">
        <v>274</v>
      </c>
      <c r="HAI37" s="178" t="s">
        <v>284</v>
      </c>
      <c r="HAJ37" s="178" t="s">
        <v>285</v>
      </c>
      <c r="HAK37" s="178" t="s">
        <v>261</v>
      </c>
      <c r="HAL37" s="178" t="s">
        <v>210</v>
      </c>
      <c r="HAM37" s="178" t="s">
        <v>260</v>
      </c>
      <c r="HAN37" s="178" t="s">
        <v>262</v>
      </c>
      <c r="HAO37" s="179">
        <v>6</v>
      </c>
      <c r="HAP37" s="179">
        <v>3</v>
      </c>
      <c r="HAQ37" s="180">
        <f t="shared" ref="HAQ37:HCM37" si="371">IF(OR(HAO37="",HAP37=""),"",IF((HAO37*HAP37=0),"N/A",HAO37*HAP37))</f>
        <v>18</v>
      </c>
      <c r="HAR37" s="180" t="str">
        <f t="shared" ref="HAR37:HCN37" si="372">IF(HAQ37="","",IF(ISTEXT(HAQ37),"N/A",IF(OR(HAQ37=2,HAQ37=4),"Bajo",IF(OR(HAQ37=6,HAQ37=8),"Medio",IF(OR(HAQ37=10,HAQ37=12,HAQ37=18,HAQ37=20),"Alto",IF(OR(HAQ37=24,HAQ37=30,HAQ37=40),"Muy Alto","Error"))))))</f>
        <v>Alto</v>
      </c>
      <c r="HAS37" s="179">
        <v>25</v>
      </c>
      <c r="HAT37" s="180">
        <f t="shared" ref="HAT37:HCP37" si="373">IF(OR(HAS37="",HAQ37=""),"",IF(ISTEXT(HAQ37),"N/A",HAQ37*HAS37))</f>
        <v>450</v>
      </c>
      <c r="HAU37" s="180" t="str">
        <f t="shared" ref="HAU37:HCQ37" si="374">IF(HAT37="","",IF(ISTEXT(HAT37),"IV",IF(HAT37=20,"IV",IF(AND(HAT37&gt;=40,HAT37&lt;=120),"III",IF(AND(HAT37&gt;=150,HAT37&lt;=500),"II",IF(AND(HAT37&gt;=600,HAT37&lt;=4000),"I","Error"))))))</f>
        <v>II</v>
      </c>
      <c r="HAV37" s="269" t="str">
        <f>IF(HAU37="","",IF(OR(HAU37="IV",HAU37="III"),"Aceptable",IF(HAU37="II","No Aceptable o Aceptable con controles",IF(HAU37="I","No Aceptable","Error"))))</f>
        <v>No Aceptable o Aceptable con controles</v>
      </c>
      <c r="HAW37" s="133" t="s">
        <v>264</v>
      </c>
      <c r="HAX37" s="178" t="s">
        <v>274</v>
      </c>
      <c r="HAY37" s="178" t="s">
        <v>284</v>
      </c>
      <c r="HAZ37" s="178" t="s">
        <v>285</v>
      </c>
      <c r="HBA37" s="178" t="s">
        <v>261</v>
      </c>
      <c r="HBB37" s="178" t="s">
        <v>210</v>
      </c>
      <c r="HBC37" s="178" t="s">
        <v>260</v>
      </c>
      <c r="HBD37" s="178" t="s">
        <v>262</v>
      </c>
      <c r="HBE37" s="179">
        <v>6</v>
      </c>
      <c r="HBF37" s="179">
        <v>3</v>
      </c>
      <c r="HBG37" s="180">
        <f t="shared" si="371"/>
        <v>18</v>
      </c>
      <c r="HBH37" s="180" t="str">
        <f t="shared" si="372"/>
        <v>Alto</v>
      </c>
      <c r="HBI37" s="179">
        <v>25</v>
      </c>
      <c r="HBJ37" s="180">
        <f t="shared" si="373"/>
        <v>450</v>
      </c>
      <c r="HBK37" s="180" t="str">
        <f t="shared" si="374"/>
        <v>II</v>
      </c>
      <c r="HBL37" s="269" t="str">
        <f>IF(HBK37="","",IF(OR(HBK37="IV",HBK37="III"),"Aceptable",IF(HBK37="II","No Aceptable o Aceptable con controles",IF(HBK37="I","No Aceptable","Error"))))</f>
        <v>No Aceptable o Aceptable con controles</v>
      </c>
      <c r="HBM37" s="133" t="s">
        <v>264</v>
      </c>
      <c r="HBN37" s="178" t="s">
        <v>274</v>
      </c>
      <c r="HBO37" s="178" t="s">
        <v>284</v>
      </c>
      <c r="HBP37" s="178" t="s">
        <v>285</v>
      </c>
      <c r="HBQ37" s="178" t="s">
        <v>261</v>
      </c>
      <c r="HBR37" s="178" t="s">
        <v>210</v>
      </c>
      <c r="HBS37" s="178" t="s">
        <v>260</v>
      </c>
      <c r="HBT37" s="178" t="s">
        <v>262</v>
      </c>
      <c r="HBU37" s="179">
        <v>6</v>
      </c>
      <c r="HBV37" s="179">
        <v>3</v>
      </c>
      <c r="HBW37" s="180">
        <f t="shared" si="371"/>
        <v>18</v>
      </c>
      <c r="HBX37" s="180" t="str">
        <f t="shared" si="372"/>
        <v>Alto</v>
      </c>
      <c r="HBY37" s="179">
        <v>25</v>
      </c>
      <c r="HBZ37" s="180">
        <f t="shared" si="373"/>
        <v>450</v>
      </c>
      <c r="HCA37" s="180" t="str">
        <f t="shared" si="374"/>
        <v>II</v>
      </c>
      <c r="HCB37" s="269" t="str">
        <f>IF(HCA37="","",IF(OR(HCA37="IV",HCA37="III"),"Aceptable",IF(HCA37="II","No Aceptable o Aceptable con controles",IF(HCA37="I","No Aceptable","Error"))))</f>
        <v>No Aceptable o Aceptable con controles</v>
      </c>
      <c r="HCC37" s="133" t="s">
        <v>264</v>
      </c>
      <c r="HCD37" s="178" t="s">
        <v>274</v>
      </c>
      <c r="HCE37" s="178" t="s">
        <v>284</v>
      </c>
      <c r="HCF37" s="178" t="s">
        <v>285</v>
      </c>
      <c r="HCG37" s="178" t="s">
        <v>261</v>
      </c>
      <c r="HCH37" s="178" t="s">
        <v>210</v>
      </c>
      <c r="HCI37" s="178" t="s">
        <v>260</v>
      </c>
      <c r="HCJ37" s="178" t="s">
        <v>262</v>
      </c>
      <c r="HCK37" s="179">
        <v>6</v>
      </c>
      <c r="HCL37" s="179">
        <v>3</v>
      </c>
      <c r="HCM37" s="180">
        <f t="shared" si="371"/>
        <v>18</v>
      </c>
      <c r="HCN37" s="180" t="str">
        <f t="shared" si="372"/>
        <v>Alto</v>
      </c>
      <c r="HCO37" s="179">
        <v>25</v>
      </c>
      <c r="HCP37" s="180">
        <f t="shared" si="373"/>
        <v>450</v>
      </c>
      <c r="HCQ37" s="180" t="str">
        <f t="shared" si="374"/>
        <v>II</v>
      </c>
      <c r="HCR37" s="269" t="str">
        <f>IF(HCQ37="","",IF(OR(HCQ37="IV",HCQ37="III"),"Aceptable",IF(HCQ37="II","No Aceptable o Aceptable con controles",IF(HCQ37="I","No Aceptable","Error"))))</f>
        <v>No Aceptable o Aceptable con controles</v>
      </c>
      <c r="HCS37" s="133" t="s">
        <v>264</v>
      </c>
      <c r="HCT37" s="178" t="s">
        <v>274</v>
      </c>
      <c r="HCU37" s="178" t="s">
        <v>284</v>
      </c>
      <c r="HCV37" s="178" t="s">
        <v>285</v>
      </c>
      <c r="HCW37" s="178" t="s">
        <v>261</v>
      </c>
      <c r="HCX37" s="178" t="s">
        <v>210</v>
      </c>
      <c r="HCY37" s="178" t="s">
        <v>260</v>
      </c>
      <c r="HCZ37" s="178" t="s">
        <v>262</v>
      </c>
      <c r="HDA37" s="179">
        <v>6</v>
      </c>
      <c r="HDB37" s="179">
        <v>3</v>
      </c>
      <c r="HDC37" s="180">
        <f t="shared" ref="HDC37:HEY37" si="375">IF(OR(HDA37="",HDB37=""),"",IF((HDA37*HDB37=0),"N/A",HDA37*HDB37))</f>
        <v>18</v>
      </c>
      <c r="HDD37" s="180" t="str">
        <f t="shared" ref="HDD37:HEZ37" si="376">IF(HDC37="","",IF(ISTEXT(HDC37),"N/A",IF(OR(HDC37=2,HDC37=4),"Bajo",IF(OR(HDC37=6,HDC37=8),"Medio",IF(OR(HDC37=10,HDC37=12,HDC37=18,HDC37=20),"Alto",IF(OR(HDC37=24,HDC37=30,HDC37=40),"Muy Alto","Error"))))))</f>
        <v>Alto</v>
      </c>
      <c r="HDE37" s="179">
        <v>25</v>
      </c>
      <c r="HDF37" s="180">
        <f t="shared" ref="HDF37:HFB37" si="377">IF(OR(HDE37="",HDC37=""),"",IF(ISTEXT(HDC37),"N/A",HDC37*HDE37))</f>
        <v>450</v>
      </c>
      <c r="HDG37" s="180" t="str">
        <f t="shared" ref="HDG37:HFC37" si="378">IF(HDF37="","",IF(ISTEXT(HDF37),"IV",IF(HDF37=20,"IV",IF(AND(HDF37&gt;=40,HDF37&lt;=120),"III",IF(AND(HDF37&gt;=150,HDF37&lt;=500),"II",IF(AND(HDF37&gt;=600,HDF37&lt;=4000),"I","Error"))))))</f>
        <v>II</v>
      </c>
      <c r="HDH37" s="269" t="str">
        <f>IF(HDG37="","",IF(OR(HDG37="IV",HDG37="III"),"Aceptable",IF(HDG37="II","No Aceptable o Aceptable con controles",IF(HDG37="I","No Aceptable","Error"))))</f>
        <v>No Aceptable o Aceptable con controles</v>
      </c>
      <c r="HDI37" s="133" t="s">
        <v>264</v>
      </c>
      <c r="HDJ37" s="178" t="s">
        <v>274</v>
      </c>
      <c r="HDK37" s="178" t="s">
        <v>284</v>
      </c>
      <c r="HDL37" s="178" t="s">
        <v>285</v>
      </c>
      <c r="HDM37" s="178" t="s">
        <v>261</v>
      </c>
      <c r="HDN37" s="178" t="s">
        <v>210</v>
      </c>
      <c r="HDO37" s="178" t="s">
        <v>260</v>
      </c>
      <c r="HDP37" s="178" t="s">
        <v>262</v>
      </c>
      <c r="HDQ37" s="179">
        <v>6</v>
      </c>
      <c r="HDR37" s="179">
        <v>3</v>
      </c>
      <c r="HDS37" s="180">
        <f t="shared" si="375"/>
        <v>18</v>
      </c>
      <c r="HDT37" s="180" t="str">
        <f t="shared" si="376"/>
        <v>Alto</v>
      </c>
      <c r="HDU37" s="179">
        <v>25</v>
      </c>
      <c r="HDV37" s="180">
        <f t="shared" si="377"/>
        <v>450</v>
      </c>
      <c r="HDW37" s="180" t="str">
        <f t="shared" si="378"/>
        <v>II</v>
      </c>
      <c r="HDX37" s="269" t="str">
        <f>IF(HDW37="","",IF(OR(HDW37="IV",HDW37="III"),"Aceptable",IF(HDW37="II","No Aceptable o Aceptable con controles",IF(HDW37="I","No Aceptable","Error"))))</f>
        <v>No Aceptable o Aceptable con controles</v>
      </c>
      <c r="HDY37" s="133" t="s">
        <v>264</v>
      </c>
      <c r="HDZ37" s="178" t="s">
        <v>274</v>
      </c>
      <c r="HEA37" s="178" t="s">
        <v>284</v>
      </c>
      <c r="HEB37" s="178" t="s">
        <v>285</v>
      </c>
      <c r="HEC37" s="178" t="s">
        <v>261</v>
      </c>
      <c r="HED37" s="178" t="s">
        <v>210</v>
      </c>
      <c r="HEE37" s="178" t="s">
        <v>260</v>
      </c>
      <c r="HEF37" s="178" t="s">
        <v>262</v>
      </c>
      <c r="HEG37" s="179">
        <v>6</v>
      </c>
      <c r="HEH37" s="179">
        <v>3</v>
      </c>
      <c r="HEI37" s="180">
        <f t="shared" si="375"/>
        <v>18</v>
      </c>
      <c r="HEJ37" s="180" t="str">
        <f t="shared" si="376"/>
        <v>Alto</v>
      </c>
      <c r="HEK37" s="179">
        <v>25</v>
      </c>
      <c r="HEL37" s="180">
        <f t="shared" si="377"/>
        <v>450</v>
      </c>
      <c r="HEM37" s="180" t="str">
        <f t="shared" si="378"/>
        <v>II</v>
      </c>
      <c r="HEN37" s="269" t="str">
        <f>IF(HEM37="","",IF(OR(HEM37="IV",HEM37="III"),"Aceptable",IF(HEM37="II","No Aceptable o Aceptable con controles",IF(HEM37="I","No Aceptable","Error"))))</f>
        <v>No Aceptable o Aceptable con controles</v>
      </c>
      <c r="HEO37" s="133" t="s">
        <v>264</v>
      </c>
      <c r="HEP37" s="178" t="s">
        <v>274</v>
      </c>
      <c r="HEQ37" s="178" t="s">
        <v>284</v>
      </c>
      <c r="HER37" s="178" t="s">
        <v>285</v>
      </c>
      <c r="HES37" s="178" t="s">
        <v>261</v>
      </c>
      <c r="HET37" s="178" t="s">
        <v>210</v>
      </c>
      <c r="HEU37" s="178" t="s">
        <v>260</v>
      </c>
      <c r="HEV37" s="178" t="s">
        <v>262</v>
      </c>
      <c r="HEW37" s="179">
        <v>6</v>
      </c>
      <c r="HEX37" s="179">
        <v>3</v>
      </c>
      <c r="HEY37" s="180">
        <f t="shared" si="375"/>
        <v>18</v>
      </c>
      <c r="HEZ37" s="180" t="str">
        <f t="shared" si="376"/>
        <v>Alto</v>
      </c>
      <c r="HFA37" s="179">
        <v>25</v>
      </c>
      <c r="HFB37" s="180">
        <f t="shared" si="377"/>
        <v>450</v>
      </c>
      <c r="HFC37" s="180" t="str">
        <f t="shared" si="378"/>
        <v>II</v>
      </c>
      <c r="HFD37" s="269" t="str">
        <f>IF(HFC37="","",IF(OR(HFC37="IV",HFC37="III"),"Aceptable",IF(HFC37="II","No Aceptable o Aceptable con controles",IF(HFC37="I","No Aceptable","Error"))))</f>
        <v>No Aceptable o Aceptable con controles</v>
      </c>
      <c r="HFE37" s="133" t="s">
        <v>264</v>
      </c>
      <c r="HFF37" s="178" t="s">
        <v>274</v>
      </c>
      <c r="HFG37" s="178" t="s">
        <v>284</v>
      </c>
      <c r="HFH37" s="178" t="s">
        <v>285</v>
      </c>
      <c r="HFI37" s="178" t="s">
        <v>261</v>
      </c>
      <c r="HFJ37" s="178" t="s">
        <v>210</v>
      </c>
      <c r="HFK37" s="178" t="s">
        <v>260</v>
      </c>
      <c r="HFL37" s="178" t="s">
        <v>262</v>
      </c>
      <c r="HFM37" s="179">
        <v>6</v>
      </c>
      <c r="HFN37" s="179">
        <v>3</v>
      </c>
      <c r="HFO37" s="180">
        <f t="shared" ref="HFO37:HHK37" si="379">IF(OR(HFM37="",HFN37=""),"",IF((HFM37*HFN37=0),"N/A",HFM37*HFN37))</f>
        <v>18</v>
      </c>
      <c r="HFP37" s="180" t="str">
        <f t="shared" ref="HFP37:HHL37" si="380">IF(HFO37="","",IF(ISTEXT(HFO37),"N/A",IF(OR(HFO37=2,HFO37=4),"Bajo",IF(OR(HFO37=6,HFO37=8),"Medio",IF(OR(HFO37=10,HFO37=12,HFO37=18,HFO37=20),"Alto",IF(OR(HFO37=24,HFO37=30,HFO37=40),"Muy Alto","Error"))))))</f>
        <v>Alto</v>
      </c>
      <c r="HFQ37" s="179">
        <v>25</v>
      </c>
      <c r="HFR37" s="180">
        <f t="shared" ref="HFR37:HHN37" si="381">IF(OR(HFQ37="",HFO37=""),"",IF(ISTEXT(HFO37),"N/A",HFO37*HFQ37))</f>
        <v>450</v>
      </c>
      <c r="HFS37" s="180" t="str">
        <f t="shared" ref="HFS37:HHO37" si="382">IF(HFR37="","",IF(ISTEXT(HFR37),"IV",IF(HFR37=20,"IV",IF(AND(HFR37&gt;=40,HFR37&lt;=120),"III",IF(AND(HFR37&gt;=150,HFR37&lt;=500),"II",IF(AND(HFR37&gt;=600,HFR37&lt;=4000),"I","Error"))))))</f>
        <v>II</v>
      </c>
      <c r="HFT37" s="269" t="str">
        <f>IF(HFS37="","",IF(OR(HFS37="IV",HFS37="III"),"Aceptable",IF(HFS37="II","No Aceptable o Aceptable con controles",IF(HFS37="I","No Aceptable","Error"))))</f>
        <v>No Aceptable o Aceptable con controles</v>
      </c>
      <c r="HFU37" s="133" t="s">
        <v>264</v>
      </c>
      <c r="HFV37" s="178" t="s">
        <v>274</v>
      </c>
      <c r="HFW37" s="178" t="s">
        <v>284</v>
      </c>
      <c r="HFX37" s="178" t="s">
        <v>285</v>
      </c>
      <c r="HFY37" s="178" t="s">
        <v>261</v>
      </c>
      <c r="HFZ37" s="178" t="s">
        <v>210</v>
      </c>
      <c r="HGA37" s="178" t="s">
        <v>260</v>
      </c>
      <c r="HGB37" s="178" t="s">
        <v>262</v>
      </c>
      <c r="HGC37" s="179">
        <v>6</v>
      </c>
      <c r="HGD37" s="179">
        <v>3</v>
      </c>
      <c r="HGE37" s="180">
        <f t="shared" si="379"/>
        <v>18</v>
      </c>
      <c r="HGF37" s="180" t="str">
        <f t="shared" si="380"/>
        <v>Alto</v>
      </c>
      <c r="HGG37" s="179">
        <v>25</v>
      </c>
      <c r="HGH37" s="180">
        <f t="shared" si="381"/>
        <v>450</v>
      </c>
      <c r="HGI37" s="180" t="str">
        <f t="shared" si="382"/>
        <v>II</v>
      </c>
      <c r="HGJ37" s="269" t="str">
        <f>IF(HGI37="","",IF(OR(HGI37="IV",HGI37="III"),"Aceptable",IF(HGI37="II","No Aceptable o Aceptable con controles",IF(HGI37="I","No Aceptable","Error"))))</f>
        <v>No Aceptable o Aceptable con controles</v>
      </c>
      <c r="HGK37" s="133" t="s">
        <v>264</v>
      </c>
      <c r="HGL37" s="178" t="s">
        <v>274</v>
      </c>
      <c r="HGM37" s="178" t="s">
        <v>284</v>
      </c>
      <c r="HGN37" s="178" t="s">
        <v>285</v>
      </c>
      <c r="HGO37" s="178" t="s">
        <v>261</v>
      </c>
      <c r="HGP37" s="178" t="s">
        <v>210</v>
      </c>
      <c r="HGQ37" s="178" t="s">
        <v>260</v>
      </c>
      <c r="HGR37" s="178" t="s">
        <v>262</v>
      </c>
      <c r="HGS37" s="179">
        <v>6</v>
      </c>
      <c r="HGT37" s="179">
        <v>3</v>
      </c>
      <c r="HGU37" s="180">
        <f t="shared" si="379"/>
        <v>18</v>
      </c>
      <c r="HGV37" s="180" t="str">
        <f t="shared" si="380"/>
        <v>Alto</v>
      </c>
      <c r="HGW37" s="179">
        <v>25</v>
      </c>
      <c r="HGX37" s="180">
        <f t="shared" si="381"/>
        <v>450</v>
      </c>
      <c r="HGY37" s="180" t="str">
        <f t="shared" si="382"/>
        <v>II</v>
      </c>
      <c r="HGZ37" s="269" t="str">
        <f>IF(HGY37="","",IF(OR(HGY37="IV",HGY37="III"),"Aceptable",IF(HGY37="II","No Aceptable o Aceptable con controles",IF(HGY37="I","No Aceptable","Error"))))</f>
        <v>No Aceptable o Aceptable con controles</v>
      </c>
      <c r="HHA37" s="133" t="s">
        <v>264</v>
      </c>
      <c r="HHB37" s="178" t="s">
        <v>274</v>
      </c>
      <c r="HHC37" s="178" t="s">
        <v>284</v>
      </c>
      <c r="HHD37" s="178" t="s">
        <v>285</v>
      </c>
      <c r="HHE37" s="178" t="s">
        <v>261</v>
      </c>
      <c r="HHF37" s="178" t="s">
        <v>210</v>
      </c>
      <c r="HHG37" s="178" t="s">
        <v>260</v>
      </c>
      <c r="HHH37" s="178" t="s">
        <v>262</v>
      </c>
      <c r="HHI37" s="179">
        <v>6</v>
      </c>
      <c r="HHJ37" s="179">
        <v>3</v>
      </c>
      <c r="HHK37" s="180">
        <f t="shared" si="379"/>
        <v>18</v>
      </c>
      <c r="HHL37" s="180" t="str">
        <f t="shared" si="380"/>
        <v>Alto</v>
      </c>
      <c r="HHM37" s="179">
        <v>25</v>
      </c>
      <c r="HHN37" s="180">
        <f t="shared" si="381"/>
        <v>450</v>
      </c>
      <c r="HHO37" s="180" t="str">
        <f t="shared" si="382"/>
        <v>II</v>
      </c>
      <c r="HHP37" s="269" t="str">
        <f>IF(HHO37="","",IF(OR(HHO37="IV",HHO37="III"),"Aceptable",IF(HHO37="II","No Aceptable o Aceptable con controles",IF(HHO37="I","No Aceptable","Error"))))</f>
        <v>No Aceptable o Aceptable con controles</v>
      </c>
      <c r="HHQ37" s="133" t="s">
        <v>264</v>
      </c>
      <c r="HHR37" s="178" t="s">
        <v>274</v>
      </c>
      <c r="HHS37" s="178" t="s">
        <v>284</v>
      </c>
      <c r="HHT37" s="178" t="s">
        <v>285</v>
      </c>
      <c r="HHU37" s="178" t="s">
        <v>261</v>
      </c>
      <c r="HHV37" s="178" t="s">
        <v>210</v>
      </c>
      <c r="HHW37" s="178" t="s">
        <v>260</v>
      </c>
      <c r="HHX37" s="178" t="s">
        <v>262</v>
      </c>
      <c r="HHY37" s="179">
        <v>6</v>
      </c>
      <c r="HHZ37" s="179">
        <v>3</v>
      </c>
      <c r="HIA37" s="180">
        <f t="shared" ref="HIA37:HJW37" si="383">IF(OR(HHY37="",HHZ37=""),"",IF((HHY37*HHZ37=0),"N/A",HHY37*HHZ37))</f>
        <v>18</v>
      </c>
      <c r="HIB37" s="180" t="str">
        <f t="shared" ref="HIB37:HJX37" si="384">IF(HIA37="","",IF(ISTEXT(HIA37),"N/A",IF(OR(HIA37=2,HIA37=4),"Bajo",IF(OR(HIA37=6,HIA37=8),"Medio",IF(OR(HIA37=10,HIA37=12,HIA37=18,HIA37=20),"Alto",IF(OR(HIA37=24,HIA37=30,HIA37=40),"Muy Alto","Error"))))))</f>
        <v>Alto</v>
      </c>
      <c r="HIC37" s="179">
        <v>25</v>
      </c>
      <c r="HID37" s="180">
        <f t="shared" ref="HID37:HJZ37" si="385">IF(OR(HIC37="",HIA37=""),"",IF(ISTEXT(HIA37),"N/A",HIA37*HIC37))</f>
        <v>450</v>
      </c>
      <c r="HIE37" s="180" t="str">
        <f t="shared" ref="HIE37:HKA37" si="386">IF(HID37="","",IF(ISTEXT(HID37),"IV",IF(HID37=20,"IV",IF(AND(HID37&gt;=40,HID37&lt;=120),"III",IF(AND(HID37&gt;=150,HID37&lt;=500),"II",IF(AND(HID37&gt;=600,HID37&lt;=4000),"I","Error"))))))</f>
        <v>II</v>
      </c>
      <c r="HIF37" s="269" t="str">
        <f>IF(HIE37="","",IF(OR(HIE37="IV",HIE37="III"),"Aceptable",IF(HIE37="II","No Aceptable o Aceptable con controles",IF(HIE37="I","No Aceptable","Error"))))</f>
        <v>No Aceptable o Aceptable con controles</v>
      </c>
      <c r="HIG37" s="133" t="s">
        <v>264</v>
      </c>
      <c r="HIH37" s="178" t="s">
        <v>274</v>
      </c>
      <c r="HII37" s="178" t="s">
        <v>284</v>
      </c>
      <c r="HIJ37" s="178" t="s">
        <v>285</v>
      </c>
      <c r="HIK37" s="178" t="s">
        <v>261</v>
      </c>
      <c r="HIL37" s="178" t="s">
        <v>210</v>
      </c>
      <c r="HIM37" s="178" t="s">
        <v>260</v>
      </c>
      <c r="HIN37" s="178" t="s">
        <v>262</v>
      </c>
      <c r="HIO37" s="179">
        <v>6</v>
      </c>
      <c r="HIP37" s="179">
        <v>3</v>
      </c>
      <c r="HIQ37" s="180">
        <f t="shared" si="383"/>
        <v>18</v>
      </c>
      <c r="HIR37" s="180" t="str">
        <f t="shared" si="384"/>
        <v>Alto</v>
      </c>
      <c r="HIS37" s="179">
        <v>25</v>
      </c>
      <c r="HIT37" s="180">
        <f t="shared" si="385"/>
        <v>450</v>
      </c>
      <c r="HIU37" s="180" t="str">
        <f t="shared" si="386"/>
        <v>II</v>
      </c>
      <c r="HIV37" s="269" t="str">
        <f>IF(HIU37="","",IF(OR(HIU37="IV",HIU37="III"),"Aceptable",IF(HIU37="II","No Aceptable o Aceptable con controles",IF(HIU37="I","No Aceptable","Error"))))</f>
        <v>No Aceptable o Aceptable con controles</v>
      </c>
      <c r="HIW37" s="133" t="s">
        <v>264</v>
      </c>
      <c r="HIX37" s="178" t="s">
        <v>274</v>
      </c>
      <c r="HIY37" s="178" t="s">
        <v>284</v>
      </c>
      <c r="HIZ37" s="178" t="s">
        <v>285</v>
      </c>
      <c r="HJA37" s="178" t="s">
        <v>261</v>
      </c>
      <c r="HJB37" s="178" t="s">
        <v>210</v>
      </c>
      <c r="HJC37" s="178" t="s">
        <v>260</v>
      </c>
      <c r="HJD37" s="178" t="s">
        <v>262</v>
      </c>
      <c r="HJE37" s="179">
        <v>6</v>
      </c>
      <c r="HJF37" s="179">
        <v>3</v>
      </c>
      <c r="HJG37" s="180">
        <f t="shared" si="383"/>
        <v>18</v>
      </c>
      <c r="HJH37" s="180" t="str">
        <f t="shared" si="384"/>
        <v>Alto</v>
      </c>
      <c r="HJI37" s="179">
        <v>25</v>
      </c>
      <c r="HJJ37" s="180">
        <f t="shared" si="385"/>
        <v>450</v>
      </c>
      <c r="HJK37" s="180" t="str">
        <f t="shared" si="386"/>
        <v>II</v>
      </c>
      <c r="HJL37" s="269" t="str">
        <f>IF(HJK37="","",IF(OR(HJK37="IV",HJK37="III"),"Aceptable",IF(HJK37="II","No Aceptable o Aceptable con controles",IF(HJK37="I","No Aceptable","Error"))))</f>
        <v>No Aceptable o Aceptable con controles</v>
      </c>
      <c r="HJM37" s="133" t="s">
        <v>264</v>
      </c>
      <c r="HJN37" s="178" t="s">
        <v>274</v>
      </c>
      <c r="HJO37" s="178" t="s">
        <v>284</v>
      </c>
      <c r="HJP37" s="178" t="s">
        <v>285</v>
      </c>
      <c r="HJQ37" s="178" t="s">
        <v>261</v>
      </c>
      <c r="HJR37" s="178" t="s">
        <v>210</v>
      </c>
      <c r="HJS37" s="178" t="s">
        <v>260</v>
      </c>
      <c r="HJT37" s="178" t="s">
        <v>262</v>
      </c>
      <c r="HJU37" s="179">
        <v>6</v>
      </c>
      <c r="HJV37" s="179">
        <v>3</v>
      </c>
      <c r="HJW37" s="180">
        <f t="shared" si="383"/>
        <v>18</v>
      </c>
      <c r="HJX37" s="180" t="str">
        <f t="shared" si="384"/>
        <v>Alto</v>
      </c>
      <c r="HJY37" s="179">
        <v>25</v>
      </c>
      <c r="HJZ37" s="180">
        <f t="shared" si="385"/>
        <v>450</v>
      </c>
      <c r="HKA37" s="180" t="str">
        <f t="shared" si="386"/>
        <v>II</v>
      </c>
      <c r="HKB37" s="269" t="str">
        <f>IF(HKA37="","",IF(OR(HKA37="IV",HKA37="III"),"Aceptable",IF(HKA37="II","No Aceptable o Aceptable con controles",IF(HKA37="I","No Aceptable","Error"))))</f>
        <v>No Aceptable o Aceptable con controles</v>
      </c>
      <c r="HKC37" s="133" t="s">
        <v>264</v>
      </c>
      <c r="HKD37" s="178" t="s">
        <v>274</v>
      </c>
      <c r="HKE37" s="178" t="s">
        <v>284</v>
      </c>
      <c r="HKF37" s="178" t="s">
        <v>285</v>
      </c>
      <c r="HKG37" s="178" t="s">
        <v>261</v>
      </c>
      <c r="HKH37" s="178" t="s">
        <v>210</v>
      </c>
      <c r="HKI37" s="178" t="s">
        <v>260</v>
      </c>
      <c r="HKJ37" s="178" t="s">
        <v>262</v>
      </c>
      <c r="HKK37" s="179">
        <v>6</v>
      </c>
      <c r="HKL37" s="179">
        <v>3</v>
      </c>
      <c r="HKM37" s="180">
        <f t="shared" ref="HKM37:HMI37" si="387">IF(OR(HKK37="",HKL37=""),"",IF((HKK37*HKL37=0),"N/A",HKK37*HKL37))</f>
        <v>18</v>
      </c>
      <c r="HKN37" s="180" t="str">
        <f t="shared" ref="HKN37:HMJ37" si="388">IF(HKM37="","",IF(ISTEXT(HKM37),"N/A",IF(OR(HKM37=2,HKM37=4),"Bajo",IF(OR(HKM37=6,HKM37=8),"Medio",IF(OR(HKM37=10,HKM37=12,HKM37=18,HKM37=20),"Alto",IF(OR(HKM37=24,HKM37=30,HKM37=40),"Muy Alto","Error"))))))</f>
        <v>Alto</v>
      </c>
      <c r="HKO37" s="179">
        <v>25</v>
      </c>
      <c r="HKP37" s="180">
        <f t="shared" ref="HKP37:HML37" si="389">IF(OR(HKO37="",HKM37=""),"",IF(ISTEXT(HKM37),"N/A",HKM37*HKO37))</f>
        <v>450</v>
      </c>
      <c r="HKQ37" s="180" t="str">
        <f t="shared" ref="HKQ37:HMM37" si="390">IF(HKP37="","",IF(ISTEXT(HKP37),"IV",IF(HKP37=20,"IV",IF(AND(HKP37&gt;=40,HKP37&lt;=120),"III",IF(AND(HKP37&gt;=150,HKP37&lt;=500),"II",IF(AND(HKP37&gt;=600,HKP37&lt;=4000),"I","Error"))))))</f>
        <v>II</v>
      </c>
      <c r="HKR37" s="269" t="str">
        <f>IF(HKQ37="","",IF(OR(HKQ37="IV",HKQ37="III"),"Aceptable",IF(HKQ37="II","No Aceptable o Aceptable con controles",IF(HKQ37="I","No Aceptable","Error"))))</f>
        <v>No Aceptable o Aceptable con controles</v>
      </c>
      <c r="HKS37" s="133" t="s">
        <v>264</v>
      </c>
      <c r="HKT37" s="178" t="s">
        <v>274</v>
      </c>
      <c r="HKU37" s="178" t="s">
        <v>284</v>
      </c>
      <c r="HKV37" s="178" t="s">
        <v>285</v>
      </c>
      <c r="HKW37" s="178" t="s">
        <v>261</v>
      </c>
      <c r="HKX37" s="178" t="s">
        <v>210</v>
      </c>
      <c r="HKY37" s="178" t="s">
        <v>260</v>
      </c>
      <c r="HKZ37" s="178" t="s">
        <v>262</v>
      </c>
      <c r="HLA37" s="179">
        <v>6</v>
      </c>
      <c r="HLB37" s="179">
        <v>3</v>
      </c>
      <c r="HLC37" s="180">
        <f t="shared" si="387"/>
        <v>18</v>
      </c>
      <c r="HLD37" s="180" t="str">
        <f t="shared" si="388"/>
        <v>Alto</v>
      </c>
      <c r="HLE37" s="179">
        <v>25</v>
      </c>
      <c r="HLF37" s="180">
        <f t="shared" si="389"/>
        <v>450</v>
      </c>
      <c r="HLG37" s="180" t="str">
        <f t="shared" si="390"/>
        <v>II</v>
      </c>
      <c r="HLH37" s="269" t="str">
        <f>IF(HLG37="","",IF(OR(HLG37="IV",HLG37="III"),"Aceptable",IF(HLG37="II","No Aceptable o Aceptable con controles",IF(HLG37="I","No Aceptable","Error"))))</f>
        <v>No Aceptable o Aceptable con controles</v>
      </c>
      <c r="HLI37" s="133" t="s">
        <v>264</v>
      </c>
      <c r="HLJ37" s="178" t="s">
        <v>274</v>
      </c>
      <c r="HLK37" s="178" t="s">
        <v>284</v>
      </c>
      <c r="HLL37" s="178" t="s">
        <v>285</v>
      </c>
      <c r="HLM37" s="178" t="s">
        <v>261</v>
      </c>
      <c r="HLN37" s="178" t="s">
        <v>210</v>
      </c>
      <c r="HLO37" s="178" t="s">
        <v>260</v>
      </c>
      <c r="HLP37" s="178" t="s">
        <v>262</v>
      </c>
      <c r="HLQ37" s="179">
        <v>6</v>
      </c>
      <c r="HLR37" s="179">
        <v>3</v>
      </c>
      <c r="HLS37" s="180">
        <f t="shared" si="387"/>
        <v>18</v>
      </c>
      <c r="HLT37" s="180" t="str">
        <f t="shared" si="388"/>
        <v>Alto</v>
      </c>
      <c r="HLU37" s="179">
        <v>25</v>
      </c>
      <c r="HLV37" s="180">
        <f t="shared" si="389"/>
        <v>450</v>
      </c>
      <c r="HLW37" s="180" t="str">
        <f t="shared" si="390"/>
        <v>II</v>
      </c>
      <c r="HLX37" s="269" t="str">
        <f>IF(HLW37="","",IF(OR(HLW37="IV",HLW37="III"),"Aceptable",IF(HLW37="II","No Aceptable o Aceptable con controles",IF(HLW37="I","No Aceptable","Error"))))</f>
        <v>No Aceptable o Aceptable con controles</v>
      </c>
      <c r="HLY37" s="133" t="s">
        <v>264</v>
      </c>
      <c r="HLZ37" s="178" t="s">
        <v>274</v>
      </c>
      <c r="HMA37" s="178" t="s">
        <v>284</v>
      </c>
      <c r="HMB37" s="178" t="s">
        <v>285</v>
      </c>
      <c r="HMC37" s="178" t="s">
        <v>261</v>
      </c>
      <c r="HMD37" s="178" t="s">
        <v>210</v>
      </c>
      <c r="HME37" s="178" t="s">
        <v>260</v>
      </c>
      <c r="HMF37" s="178" t="s">
        <v>262</v>
      </c>
      <c r="HMG37" s="179">
        <v>6</v>
      </c>
      <c r="HMH37" s="179">
        <v>3</v>
      </c>
      <c r="HMI37" s="180">
        <f t="shared" si="387"/>
        <v>18</v>
      </c>
      <c r="HMJ37" s="180" t="str">
        <f t="shared" si="388"/>
        <v>Alto</v>
      </c>
      <c r="HMK37" s="179">
        <v>25</v>
      </c>
      <c r="HML37" s="180">
        <f t="shared" si="389"/>
        <v>450</v>
      </c>
      <c r="HMM37" s="180" t="str">
        <f t="shared" si="390"/>
        <v>II</v>
      </c>
      <c r="HMN37" s="269" t="str">
        <f>IF(HMM37="","",IF(OR(HMM37="IV",HMM37="III"),"Aceptable",IF(HMM37="II","No Aceptable o Aceptable con controles",IF(HMM37="I","No Aceptable","Error"))))</f>
        <v>No Aceptable o Aceptable con controles</v>
      </c>
      <c r="HMO37" s="133" t="s">
        <v>264</v>
      </c>
      <c r="HMP37" s="178" t="s">
        <v>274</v>
      </c>
      <c r="HMQ37" s="178" t="s">
        <v>284</v>
      </c>
      <c r="HMR37" s="178" t="s">
        <v>285</v>
      </c>
      <c r="HMS37" s="178" t="s">
        <v>261</v>
      </c>
      <c r="HMT37" s="178" t="s">
        <v>210</v>
      </c>
      <c r="HMU37" s="178" t="s">
        <v>260</v>
      </c>
      <c r="HMV37" s="178" t="s">
        <v>262</v>
      </c>
      <c r="HMW37" s="179">
        <v>6</v>
      </c>
      <c r="HMX37" s="179">
        <v>3</v>
      </c>
      <c r="HMY37" s="180">
        <f t="shared" ref="HMY37:HOU37" si="391">IF(OR(HMW37="",HMX37=""),"",IF((HMW37*HMX37=0),"N/A",HMW37*HMX37))</f>
        <v>18</v>
      </c>
      <c r="HMZ37" s="180" t="str">
        <f t="shared" ref="HMZ37:HOV37" si="392">IF(HMY37="","",IF(ISTEXT(HMY37),"N/A",IF(OR(HMY37=2,HMY37=4),"Bajo",IF(OR(HMY37=6,HMY37=8),"Medio",IF(OR(HMY37=10,HMY37=12,HMY37=18,HMY37=20),"Alto",IF(OR(HMY37=24,HMY37=30,HMY37=40),"Muy Alto","Error"))))))</f>
        <v>Alto</v>
      </c>
      <c r="HNA37" s="179">
        <v>25</v>
      </c>
      <c r="HNB37" s="180">
        <f t="shared" ref="HNB37:HOX37" si="393">IF(OR(HNA37="",HMY37=""),"",IF(ISTEXT(HMY37),"N/A",HMY37*HNA37))</f>
        <v>450</v>
      </c>
      <c r="HNC37" s="180" t="str">
        <f t="shared" ref="HNC37:HOY37" si="394">IF(HNB37="","",IF(ISTEXT(HNB37),"IV",IF(HNB37=20,"IV",IF(AND(HNB37&gt;=40,HNB37&lt;=120),"III",IF(AND(HNB37&gt;=150,HNB37&lt;=500),"II",IF(AND(HNB37&gt;=600,HNB37&lt;=4000),"I","Error"))))))</f>
        <v>II</v>
      </c>
      <c r="HND37" s="269" t="str">
        <f>IF(HNC37="","",IF(OR(HNC37="IV",HNC37="III"),"Aceptable",IF(HNC37="II","No Aceptable o Aceptable con controles",IF(HNC37="I","No Aceptable","Error"))))</f>
        <v>No Aceptable o Aceptable con controles</v>
      </c>
      <c r="HNE37" s="133" t="s">
        <v>264</v>
      </c>
      <c r="HNF37" s="178" t="s">
        <v>274</v>
      </c>
      <c r="HNG37" s="178" t="s">
        <v>284</v>
      </c>
      <c r="HNH37" s="178" t="s">
        <v>285</v>
      </c>
      <c r="HNI37" s="178" t="s">
        <v>261</v>
      </c>
      <c r="HNJ37" s="178" t="s">
        <v>210</v>
      </c>
      <c r="HNK37" s="178" t="s">
        <v>260</v>
      </c>
      <c r="HNL37" s="178" t="s">
        <v>262</v>
      </c>
      <c r="HNM37" s="179">
        <v>6</v>
      </c>
      <c r="HNN37" s="179">
        <v>3</v>
      </c>
      <c r="HNO37" s="180">
        <f t="shared" si="391"/>
        <v>18</v>
      </c>
      <c r="HNP37" s="180" t="str">
        <f t="shared" si="392"/>
        <v>Alto</v>
      </c>
      <c r="HNQ37" s="179">
        <v>25</v>
      </c>
      <c r="HNR37" s="180">
        <f t="shared" si="393"/>
        <v>450</v>
      </c>
      <c r="HNS37" s="180" t="str">
        <f t="shared" si="394"/>
        <v>II</v>
      </c>
      <c r="HNT37" s="269" t="str">
        <f>IF(HNS37="","",IF(OR(HNS37="IV",HNS37="III"),"Aceptable",IF(HNS37="II","No Aceptable o Aceptable con controles",IF(HNS37="I","No Aceptable","Error"))))</f>
        <v>No Aceptable o Aceptable con controles</v>
      </c>
      <c r="HNU37" s="133" t="s">
        <v>264</v>
      </c>
      <c r="HNV37" s="178" t="s">
        <v>274</v>
      </c>
      <c r="HNW37" s="178" t="s">
        <v>284</v>
      </c>
      <c r="HNX37" s="178" t="s">
        <v>285</v>
      </c>
      <c r="HNY37" s="178" t="s">
        <v>261</v>
      </c>
      <c r="HNZ37" s="178" t="s">
        <v>210</v>
      </c>
      <c r="HOA37" s="178" t="s">
        <v>260</v>
      </c>
      <c r="HOB37" s="178" t="s">
        <v>262</v>
      </c>
      <c r="HOC37" s="179">
        <v>6</v>
      </c>
      <c r="HOD37" s="179">
        <v>3</v>
      </c>
      <c r="HOE37" s="180">
        <f t="shared" si="391"/>
        <v>18</v>
      </c>
      <c r="HOF37" s="180" t="str">
        <f t="shared" si="392"/>
        <v>Alto</v>
      </c>
      <c r="HOG37" s="179">
        <v>25</v>
      </c>
      <c r="HOH37" s="180">
        <f t="shared" si="393"/>
        <v>450</v>
      </c>
      <c r="HOI37" s="180" t="str">
        <f t="shared" si="394"/>
        <v>II</v>
      </c>
      <c r="HOJ37" s="269" t="str">
        <f>IF(HOI37="","",IF(OR(HOI37="IV",HOI37="III"),"Aceptable",IF(HOI37="II","No Aceptable o Aceptable con controles",IF(HOI37="I","No Aceptable","Error"))))</f>
        <v>No Aceptable o Aceptable con controles</v>
      </c>
      <c r="HOK37" s="133" t="s">
        <v>264</v>
      </c>
      <c r="HOL37" s="178" t="s">
        <v>274</v>
      </c>
      <c r="HOM37" s="178" t="s">
        <v>284</v>
      </c>
      <c r="HON37" s="178" t="s">
        <v>285</v>
      </c>
      <c r="HOO37" s="178" t="s">
        <v>261</v>
      </c>
      <c r="HOP37" s="178" t="s">
        <v>210</v>
      </c>
      <c r="HOQ37" s="178" t="s">
        <v>260</v>
      </c>
      <c r="HOR37" s="178" t="s">
        <v>262</v>
      </c>
      <c r="HOS37" s="179">
        <v>6</v>
      </c>
      <c r="HOT37" s="179">
        <v>3</v>
      </c>
      <c r="HOU37" s="180">
        <f t="shared" si="391"/>
        <v>18</v>
      </c>
      <c r="HOV37" s="180" t="str">
        <f t="shared" si="392"/>
        <v>Alto</v>
      </c>
      <c r="HOW37" s="179">
        <v>25</v>
      </c>
      <c r="HOX37" s="180">
        <f t="shared" si="393"/>
        <v>450</v>
      </c>
      <c r="HOY37" s="180" t="str">
        <f t="shared" si="394"/>
        <v>II</v>
      </c>
      <c r="HOZ37" s="269" t="str">
        <f>IF(HOY37="","",IF(OR(HOY37="IV",HOY37="III"),"Aceptable",IF(HOY37="II","No Aceptable o Aceptable con controles",IF(HOY37="I","No Aceptable","Error"))))</f>
        <v>No Aceptable o Aceptable con controles</v>
      </c>
      <c r="HPA37" s="133" t="s">
        <v>264</v>
      </c>
      <c r="HPB37" s="178" t="s">
        <v>274</v>
      </c>
      <c r="HPC37" s="178" t="s">
        <v>284</v>
      </c>
      <c r="HPD37" s="178" t="s">
        <v>285</v>
      </c>
      <c r="HPE37" s="178" t="s">
        <v>261</v>
      </c>
      <c r="HPF37" s="178" t="s">
        <v>210</v>
      </c>
      <c r="HPG37" s="178" t="s">
        <v>260</v>
      </c>
      <c r="HPH37" s="178" t="s">
        <v>262</v>
      </c>
      <c r="HPI37" s="179">
        <v>6</v>
      </c>
      <c r="HPJ37" s="179">
        <v>3</v>
      </c>
      <c r="HPK37" s="180">
        <f t="shared" ref="HPK37:HRG37" si="395">IF(OR(HPI37="",HPJ37=""),"",IF((HPI37*HPJ37=0),"N/A",HPI37*HPJ37))</f>
        <v>18</v>
      </c>
      <c r="HPL37" s="180" t="str">
        <f t="shared" ref="HPL37:HRH37" si="396">IF(HPK37="","",IF(ISTEXT(HPK37),"N/A",IF(OR(HPK37=2,HPK37=4),"Bajo",IF(OR(HPK37=6,HPK37=8),"Medio",IF(OR(HPK37=10,HPK37=12,HPK37=18,HPK37=20),"Alto",IF(OR(HPK37=24,HPK37=30,HPK37=40),"Muy Alto","Error"))))))</f>
        <v>Alto</v>
      </c>
      <c r="HPM37" s="179">
        <v>25</v>
      </c>
      <c r="HPN37" s="180">
        <f t="shared" ref="HPN37:HRJ37" si="397">IF(OR(HPM37="",HPK37=""),"",IF(ISTEXT(HPK37),"N/A",HPK37*HPM37))</f>
        <v>450</v>
      </c>
      <c r="HPO37" s="180" t="str">
        <f t="shared" ref="HPO37:HRK37" si="398">IF(HPN37="","",IF(ISTEXT(HPN37),"IV",IF(HPN37=20,"IV",IF(AND(HPN37&gt;=40,HPN37&lt;=120),"III",IF(AND(HPN37&gt;=150,HPN37&lt;=500),"II",IF(AND(HPN37&gt;=600,HPN37&lt;=4000),"I","Error"))))))</f>
        <v>II</v>
      </c>
      <c r="HPP37" s="269" t="str">
        <f>IF(HPO37="","",IF(OR(HPO37="IV",HPO37="III"),"Aceptable",IF(HPO37="II","No Aceptable o Aceptable con controles",IF(HPO37="I","No Aceptable","Error"))))</f>
        <v>No Aceptable o Aceptable con controles</v>
      </c>
      <c r="HPQ37" s="133" t="s">
        <v>264</v>
      </c>
      <c r="HPR37" s="178" t="s">
        <v>274</v>
      </c>
      <c r="HPS37" s="178" t="s">
        <v>284</v>
      </c>
      <c r="HPT37" s="178" t="s">
        <v>285</v>
      </c>
      <c r="HPU37" s="178" t="s">
        <v>261</v>
      </c>
      <c r="HPV37" s="178" t="s">
        <v>210</v>
      </c>
      <c r="HPW37" s="178" t="s">
        <v>260</v>
      </c>
      <c r="HPX37" s="178" t="s">
        <v>262</v>
      </c>
      <c r="HPY37" s="179">
        <v>6</v>
      </c>
      <c r="HPZ37" s="179">
        <v>3</v>
      </c>
      <c r="HQA37" s="180">
        <f t="shared" si="395"/>
        <v>18</v>
      </c>
      <c r="HQB37" s="180" t="str">
        <f t="shared" si="396"/>
        <v>Alto</v>
      </c>
      <c r="HQC37" s="179">
        <v>25</v>
      </c>
      <c r="HQD37" s="180">
        <f t="shared" si="397"/>
        <v>450</v>
      </c>
      <c r="HQE37" s="180" t="str">
        <f t="shared" si="398"/>
        <v>II</v>
      </c>
      <c r="HQF37" s="269" t="str">
        <f>IF(HQE37="","",IF(OR(HQE37="IV",HQE37="III"),"Aceptable",IF(HQE37="II","No Aceptable o Aceptable con controles",IF(HQE37="I","No Aceptable","Error"))))</f>
        <v>No Aceptable o Aceptable con controles</v>
      </c>
      <c r="HQG37" s="133" t="s">
        <v>264</v>
      </c>
      <c r="HQH37" s="178" t="s">
        <v>274</v>
      </c>
      <c r="HQI37" s="178" t="s">
        <v>284</v>
      </c>
      <c r="HQJ37" s="178" t="s">
        <v>285</v>
      </c>
      <c r="HQK37" s="178" t="s">
        <v>261</v>
      </c>
      <c r="HQL37" s="178" t="s">
        <v>210</v>
      </c>
      <c r="HQM37" s="178" t="s">
        <v>260</v>
      </c>
      <c r="HQN37" s="178" t="s">
        <v>262</v>
      </c>
      <c r="HQO37" s="179">
        <v>6</v>
      </c>
      <c r="HQP37" s="179">
        <v>3</v>
      </c>
      <c r="HQQ37" s="180">
        <f t="shared" si="395"/>
        <v>18</v>
      </c>
      <c r="HQR37" s="180" t="str">
        <f t="shared" si="396"/>
        <v>Alto</v>
      </c>
      <c r="HQS37" s="179">
        <v>25</v>
      </c>
      <c r="HQT37" s="180">
        <f t="shared" si="397"/>
        <v>450</v>
      </c>
      <c r="HQU37" s="180" t="str">
        <f t="shared" si="398"/>
        <v>II</v>
      </c>
      <c r="HQV37" s="269" t="str">
        <f>IF(HQU37="","",IF(OR(HQU37="IV",HQU37="III"),"Aceptable",IF(HQU37="II","No Aceptable o Aceptable con controles",IF(HQU37="I","No Aceptable","Error"))))</f>
        <v>No Aceptable o Aceptable con controles</v>
      </c>
      <c r="HQW37" s="133" t="s">
        <v>264</v>
      </c>
      <c r="HQX37" s="178" t="s">
        <v>274</v>
      </c>
      <c r="HQY37" s="178" t="s">
        <v>284</v>
      </c>
      <c r="HQZ37" s="178" t="s">
        <v>285</v>
      </c>
      <c r="HRA37" s="178" t="s">
        <v>261</v>
      </c>
      <c r="HRB37" s="178" t="s">
        <v>210</v>
      </c>
      <c r="HRC37" s="178" t="s">
        <v>260</v>
      </c>
      <c r="HRD37" s="178" t="s">
        <v>262</v>
      </c>
      <c r="HRE37" s="179">
        <v>6</v>
      </c>
      <c r="HRF37" s="179">
        <v>3</v>
      </c>
      <c r="HRG37" s="180">
        <f t="shared" si="395"/>
        <v>18</v>
      </c>
      <c r="HRH37" s="180" t="str">
        <f t="shared" si="396"/>
        <v>Alto</v>
      </c>
      <c r="HRI37" s="179">
        <v>25</v>
      </c>
      <c r="HRJ37" s="180">
        <f t="shared" si="397"/>
        <v>450</v>
      </c>
      <c r="HRK37" s="180" t="str">
        <f t="shared" si="398"/>
        <v>II</v>
      </c>
      <c r="HRL37" s="269" t="str">
        <f>IF(HRK37="","",IF(OR(HRK37="IV",HRK37="III"),"Aceptable",IF(HRK37="II","No Aceptable o Aceptable con controles",IF(HRK37="I","No Aceptable","Error"))))</f>
        <v>No Aceptable o Aceptable con controles</v>
      </c>
      <c r="HRM37" s="133" t="s">
        <v>264</v>
      </c>
      <c r="HRN37" s="178" t="s">
        <v>274</v>
      </c>
      <c r="HRO37" s="178" t="s">
        <v>284</v>
      </c>
      <c r="HRP37" s="178" t="s">
        <v>285</v>
      </c>
      <c r="HRQ37" s="178" t="s">
        <v>261</v>
      </c>
      <c r="HRR37" s="178" t="s">
        <v>210</v>
      </c>
      <c r="HRS37" s="178" t="s">
        <v>260</v>
      </c>
      <c r="HRT37" s="178" t="s">
        <v>262</v>
      </c>
      <c r="HRU37" s="179">
        <v>6</v>
      </c>
      <c r="HRV37" s="179">
        <v>3</v>
      </c>
      <c r="HRW37" s="180">
        <f t="shared" ref="HRW37:HTS37" si="399">IF(OR(HRU37="",HRV37=""),"",IF((HRU37*HRV37=0),"N/A",HRU37*HRV37))</f>
        <v>18</v>
      </c>
      <c r="HRX37" s="180" t="str">
        <f t="shared" ref="HRX37:HTT37" si="400">IF(HRW37="","",IF(ISTEXT(HRW37),"N/A",IF(OR(HRW37=2,HRW37=4),"Bajo",IF(OR(HRW37=6,HRW37=8),"Medio",IF(OR(HRW37=10,HRW37=12,HRW37=18,HRW37=20),"Alto",IF(OR(HRW37=24,HRW37=30,HRW37=40),"Muy Alto","Error"))))))</f>
        <v>Alto</v>
      </c>
      <c r="HRY37" s="179">
        <v>25</v>
      </c>
      <c r="HRZ37" s="180">
        <f t="shared" ref="HRZ37:HTV37" si="401">IF(OR(HRY37="",HRW37=""),"",IF(ISTEXT(HRW37),"N/A",HRW37*HRY37))</f>
        <v>450</v>
      </c>
      <c r="HSA37" s="180" t="str">
        <f t="shared" ref="HSA37:HTW37" si="402">IF(HRZ37="","",IF(ISTEXT(HRZ37),"IV",IF(HRZ37=20,"IV",IF(AND(HRZ37&gt;=40,HRZ37&lt;=120),"III",IF(AND(HRZ37&gt;=150,HRZ37&lt;=500),"II",IF(AND(HRZ37&gt;=600,HRZ37&lt;=4000),"I","Error"))))))</f>
        <v>II</v>
      </c>
      <c r="HSB37" s="269" t="str">
        <f>IF(HSA37="","",IF(OR(HSA37="IV",HSA37="III"),"Aceptable",IF(HSA37="II","No Aceptable o Aceptable con controles",IF(HSA37="I","No Aceptable","Error"))))</f>
        <v>No Aceptable o Aceptable con controles</v>
      </c>
      <c r="HSC37" s="133" t="s">
        <v>264</v>
      </c>
      <c r="HSD37" s="178" t="s">
        <v>274</v>
      </c>
      <c r="HSE37" s="178" t="s">
        <v>284</v>
      </c>
      <c r="HSF37" s="178" t="s">
        <v>285</v>
      </c>
      <c r="HSG37" s="178" t="s">
        <v>261</v>
      </c>
      <c r="HSH37" s="178" t="s">
        <v>210</v>
      </c>
      <c r="HSI37" s="178" t="s">
        <v>260</v>
      </c>
      <c r="HSJ37" s="178" t="s">
        <v>262</v>
      </c>
      <c r="HSK37" s="179">
        <v>6</v>
      </c>
      <c r="HSL37" s="179">
        <v>3</v>
      </c>
      <c r="HSM37" s="180">
        <f t="shared" si="399"/>
        <v>18</v>
      </c>
      <c r="HSN37" s="180" t="str">
        <f t="shared" si="400"/>
        <v>Alto</v>
      </c>
      <c r="HSO37" s="179">
        <v>25</v>
      </c>
      <c r="HSP37" s="180">
        <f t="shared" si="401"/>
        <v>450</v>
      </c>
      <c r="HSQ37" s="180" t="str">
        <f t="shared" si="402"/>
        <v>II</v>
      </c>
      <c r="HSR37" s="269" t="str">
        <f>IF(HSQ37="","",IF(OR(HSQ37="IV",HSQ37="III"),"Aceptable",IF(HSQ37="II","No Aceptable o Aceptable con controles",IF(HSQ37="I","No Aceptable","Error"))))</f>
        <v>No Aceptable o Aceptable con controles</v>
      </c>
      <c r="HSS37" s="133" t="s">
        <v>264</v>
      </c>
      <c r="HST37" s="178" t="s">
        <v>274</v>
      </c>
      <c r="HSU37" s="178" t="s">
        <v>284</v>
      </c>
      <c r="HSV37" s="178" t="s">
        <v>285</v>
      </c>
      <c r="HSW37" s="178" t="s">
        <v>261</v>
      </c>
      <c r="HSX37" s="178" t="s">
        <v>210</v>
      </c>
      <c r="HSY37" s="178" t="s">
        <v>260</v>
      </c>
      <c r="HSZ37" s="178" t="s">
        <v>262</v>
      </c>
      <c r="HTA37" s="179">
        <v>6</v>
      </c>
      <c r="HTB37" s="179">
        <v>3</v>
      </c>
      <c r="HTC37" s="180">
        <f t="shared" si="399"/>
        <v>18</v>
      </c>
      <c r="HTD37" s="180" t="str">
        <f t="shared" si="400"/>
        <v>Alto</v>
      </c>
      <c r="HTE37" s="179">
        <v>25</v>
      </c>
      <c r="HTF37" s="180">
        <f t="shared" si="401"/>
        <v>450</v>
      </c>
      <c r="HTG37" s="180" t="str">
        <f t="shared" si="402"/>
        <v>II</v>
      </c>
      <c r="HTH37" s="269" t="str">
        <f>IF(HTG37="","",IF(OR(HTG37="IV",HTG37="III"),"Aceptable",IF(HTG37="II","No Aceptable o Aceptable con controles",IF(HTG37="I","No Aceptable","Error"))))</f>
        <v>No Aceptable o Aceptable con controles</v>
      </c>
      <c r="HTI37" s="133" t="s">
        <v>264</v>
      </c>
      <c r="HTJ37" s="178" t="s">
        <v>274</v>
      </c>
      <c r="HTK37" s="178" t="s">
        <v>284</v>
      </c>
      <c r="HTL37" s="178" t="s">
        <v>285</v>
      </c>
      <c r="HTM37" s="178" t="s">
        <v>261</v>
      </c>
      <c r="HTN37" s="178" t="s">
        <v>210</v>
      </c>
      <c r="HTO37" s="178" t="s">
        <v>260</v>
      </c>
      <c r="HTP37" s="178" t="s">
        <v>262</v>
      </c>
      <c r="HTQ37" s="179">
        <v>6</v>
      </c>
      <c r="HTR37" s="179">
        <v>3</v>
      </c>
      <c r="HTS37" s="180">
        <f t="shared" si="399"/>
        <v>18</v>
      </c>
      <c r="HTT37" s="180" t="str">
        <f t="shared" si="400"/>
        <v>Alto</v>
      </c>
      <c r="HTU37" s="179">
        <v>25</v>
      </c>
      <c r="HTV37" s="180">
        <f t="shared" si="401"/>
        <v>450</v>
      </c>
      <c r="HTW37" s="180" t="str">
        <f t="shared" si="402"/>
        <v>II</v>
      </c>
      <c r="HTX37" s="269" t="str">
        <f>IF(HTW37="","",IF(OR(HTW37="IV",HTW37="III"),"Aceptable",IF(HTW37="II","No Aceptable o Aceptable con controles",IF(HTW37="I","No Aceptable","Error"))))</f>
        <v>No Aceptable o Aceptable con controles</v>
      </c>
      <c r="HTY37" s="133" t="s">
        <v>264</v>
      </c>
      <c r="HTZ37" s="178" t="s">
        <v>274</v>
      </c>
      <c r="HUA37" s="178" t="s">
        <v>284</v>
      </c>
      <c r="HUB37" s="178" t="s">
        <v>285</v>
      </c>
      <c r="HUC37" s="178" t="s">
        <v>261</v>
      </c>
      <c r="HUD37" s="178" t="s">
        <v>210</v>
      </c>
      <c r="HUE37" s="178" t="s">
        <v>260</v>
      </c>
      <c r="HUF37" s="178" t="s">
        <v>262</v>
      </c>
      <c r="HUG37" s="179">
        <v>6</v>
      </c>
      <c r="HUH37" s="179">
        <v>3</v>
      </c>
      <c r="HUI37" s="180">
        <f t="shared" ref="HUI37:HWE37" si="403">IF(OR(HUG37="",HUH37=""),"",IF((HUG37*HUH37=0),"N/A",HUG37*HUH37))</f>
        <v>18</v>
      </c>
      <c r="HUJ37" s="180" t="str">
        <f t="shared" ref="HUJ37:HWF37" si="404">IF(HUI37="","",IF(ISTEXT(HUI37),"N/A",IF(OR(HUI37=2,HUI37=4),"Bajo",IF(OR(HUI37=6,HUI37=8),"Medio",IF(OR(HUI37=10,HUI37=12,HUI37=18,HUI37=20),"Alto",IF(OR(HUI37=24,HUI37=30,HUI37=40),"Muy Alto","Error"))))))</f>
        <v>Alto</v>
      </c>
      <c r="HUK37" s="179">
        <v>25</v>
      </c>
      <c r="HUL37" s="180">
        <f t="shared" ref="HUL37:HWH37" si="405">IF(OR(HUK37="",HUI37=""),"",IF(ISTEXT(HUI37),"N/A",HUI37*HUK37))</f>
        <v>450</v>
      </c>
      <c r="HUM37" s="180" t="str">
        <f t="shared" ref="HUM37:HWI37" si="406">IF(HUL37="","",IF(ISTEXT(HUL37),"IV",IF(HUL37=20,"IV",IF(AND(HUL37&gt;=40,HUL37&lt;=120),"III",IF(AND(HUL37&gt;=150,HUL37&lt;=500),"II",IF(AND(HUL37&gt;=600,HUL37&lt;=4000),"I","Error"))))))</f>
        <v>II</v>
      </c>
      <c r="HUN37" s="269" t="str">
        <f>IF(HUM37="","",IF(OR(HUM37="IV",HUM37="III"),"Aceptable",IF(HUM37="II","No Aceptable o Aceptable con controles",IF(HUM37="I","No Aceptable","Error"))))</f>
        <v>No Aceptable o Aceptable con controles</v>
      </c>
      <c r="HUO37" s="133" t="s">
        <v>264</v>
      </c>
      <c r="HUP37" s="178" t="s">
        <v>274</v>
      </c>
      <c r="HUQ37" s="178" t="s">
        <v>284</v>
      </c>
      <c r="HUR37" s="178" t="s">
        <v>285</v>
      </c>
      <c r="HUS37" s="178" t="s">
        <v>261</v>
      </c>
      <c r="HUT37" s="178" t="s">
        <v>210</v>
      </c>
      <c r="HUU37" s="178" t="s">
        <v>260</v>
      </c>
      <c r="HUV37" s="178" t="s">
        <v>262</v>
      </c>
      <c r="HUW37" s="179">
        <v>6</v>
      </c>
      <c r="HUX37" s="179">
        <v>3</v>
      </c>
      <c r="HUY37" s="180">
        <f t="shared" si="403"/>
        <v>18</v>
      </c>
      <c r="HUZ37" s="180" t="str">
        <f t="shared" si="404"/>
        <v>Alto</v>
      </c>
      <c r="HVA37" s="179">
        <v>25</v>
      </c>
      <c r="HVB37" s="180">
        <f t="shared" si="405"/>
        <v>450</v>
      </c>
      <c r="HVC37" s="180" t="str">
        <f t="shared" si="406"/>
        <v>II</v>
      </c>
      <c r="HVD37" s="269" t="str">
        <f>IF(HVC37="","",IF(OR(HVC37="IV",HVC37="III"),"Aceptable",IF(HVC37="II","No Aceptable o Aceptable con controles",IF(HVC37="I","No Aceptable","Error"))))</f>
        <v>No Aceptable o Aceptable con controles</v>
      </c>
      <c r="HVE37" s="133" t="s">
        <v>264</v>
      </c>
      <c r="HVF37" s="178" t="s">
        <v>274</v>
      </c>
      <c r="HVG37" s="178" t="s">
        <v>284</v>
      </c>
      <c r="HVH37" s="178" t="s">
        <v>285</v>
      </c>
      <c r="HVI37" s="178" t="s">
        <v>261</v>
      </c>
      <c r="HVJ37" s="178" t="s">
        <v>210</v>
      </c>
      <c r="HVK37" s="178" t="s">
        <v>260</v>
      </c>
      <c r="HVL37" s="178" t="s">
        <v>262</v>
      </c>
      <c r="HVM37" s="179">
        <v>6</v>
      </c>
      <c r="HVN37" s="179">
        <v>3</v>
      </c>
      <c r="HVO37" s="180">
        <f t="shared" si="403"/>
        <v>18</v>
      </c>
      <c r="HVP37" s="180" t="str">
        <f t="shared" si="404"/>
        <v>Alto</v>
      </c>
      <c r="HVQ37" s="179">
        <v>25</v>
      </c>
      <c r="HVR37" s="180">
        <f t="shared" si="405"/>
        <v>450</v>
      </c>
      <c r="HVS37" s="180" t="str">
        <f t="shared" si="406"/>
        <v>II</v>
      </c>
      <c r="HVT37" s="269" t="str">
        <f>IF(HVS37="","",IF(OR(HVS37="IV",HVS37="III"),"Aceptable",IF(HVS37="II","No Aceptable o Aceptable con controles",IF(HVS37="I","No Aceptable","Error"))))</f>
        <v>No Aceptable o Aceptable con controles</v>
      </c>
      <c r="HVU37" s="133" t="s">
        <v>264</v>
      </c>
      <c r="HVV37" s="178" t="s">
        <v>274</v>
      </c>
      <c r="HVW37" s="178" t="s">
        <v>284</v>
      </c>
      <c r="HVX37" s="178" t="s">
        <v>285</v>
      </c>
      <c r="HVY37" s="178" t="s">
        <v>261</v>
      </c>
      <c r="HVZ37" s="178" t="s">
        <v>210</v>
      </c>
      <c r="HWA37" s="178" t="s">
        <v>260</v>
      </c>
      <c r="HWB37" s="178" t="s">
        <v>262</v>
      </c>
      <c r="HWC37" s="179">
        <v>6</v>
      </c>
      <c r="HWD37" s="179">
        <v>3</v>
      </c>
      <c r="HWE37" s="180">
        <f t="shared" si="403"/>
        <v>18</v>
      </c>
      <c r="HWF37" s="180" t="str">
        <f t="shared" si="404"/>
        <v>Alto</v>
      </c>
      <c r="HWG37" s="179">
        <v>25</v>
      </c>
      <c r="HWH37" s="180">
        <f t="shared" si="405"/>
        <v>450</v>
      </c>
      <c r="HWI37" s="180" t="str">
        <f t="shared" si="406"/>
        <v>II</v>
      </c>
      <c r="HWJ37" s="269" t="str">
        <f>IF(HWI37="","",IF(OR(HWI37="IV",HWI37="III"),"Aceptable",IF(HWI37="II","No Aceptable o Aceptable con controles",IF(HWI37="I","No Aceptable","Error"))))</f>
        <v>No Aceptable o Aceptable con controles</v>
      </c>
      <c r="HWK37" s="133" t="s">
        <v>264</v>
      </c>
      <c r="HWL37" s="178" t="s">
        <v>274</v>
      </c>
      <c r="HWM37" s="178" t="s">
        <v>284</v>
      </c>
      <c r="HWN37" s="178" t="s">
        <v>285</v>
      </c>
      <c r="HWO37" s="178" t="s">
        <v>261</v>
      </c>
      <c r="HWP37" s="178" t="s">
        <v>210</v>
      </c>
      <c r="HWQ37" s="178" t="s">
        <v>260</v>
      </c>
      <c r="HWR37" s="178" t="s">
        <v>262</v>
      </c>
      <c r="HWS37" s="179">
        <v>6</v>
      </c>
      <c r="HWT37" s="179">
        <v>3</v>
      </c>
      <c r="HWU37" s="180">
        <f t="shared" ref="HWU37:HYQ37" si="407">IF(OR(HWS37="",HWT37=""),"",IF((HWS37*HWT37=0),"N/A",HWS37*HWT37))</f>
        <v>18</v>
      </c>
      <c r="HWV37" s="180" t="str">
        <f t="shared" ref="HWV37:HYR37" si="408">IF(HWU37="","",IF(ISTEXT(HWU37),"N/A",IF(OR(HWU37=2,HWU37=4),"Bajo",IF(OR(HWU37=6,HWU37=8),"Medio",IF(OR(HWU37=10,HWU37=12,HWU37=18,HWU37=20),"Alto",IF(OR(HWU37=24,HWU37=30,HWU37=40),"Muy Alto","Error"))))))</f>
        <v>Alto</v>
      </c>
      <c r="HWW37" s="179">
        <v>25</v>
      </c>
      <c r="HWX37" s="180">
        <f t="shared" ref="HWX37:HYT37" si="409">IF(OR(HWW37="",HWU37=""),"",IF(ISTEXT(HWU37),"N/A",HWU37*HWW37))</f>
        <v>450</v>
      </c>
      <c r="HWY37" s="180" t="str">
        <f t="shared" ref="HWY37:HYU37" si="410">IF(HWX37="","",IF(ISTEXT(HWX37),"IV",IF(HWX37=20,"IV",IF(AND(HWX37&gt;=40,HWX37&lt;=120),"III",IF(AND(HWX37&gt;=150,HWX37&lt;=500),"II",IF(AND(HWX37&gt;=600,HWX37&lt;=4000),"I","Error"))))))</f>
        <v>II</v>
      </c>
      <c r="HWZ37" s="269" t="str">
        <f>IF(HWY37="","",IF(OR(HWY37="IV",HWY37="III"),"Aceptable",IF(HWY37="II","No Aceptable o Aceptable con controles",IF(HWY37="I","No Aceptable","Error"))))</f>
        <v>No Aceptable o Aceptable con controles</v>
      </c>
      <c r="HXA37" s="133" t="s">
        <v>264</v>
      </c>
      <c r="HXB37" s="178" t="s">
        <v>274</v>
      </c>
      <c r="HXC37" s="178" t="s">
        <v>284</v>
      </c>
      <c r="HXD37" s="178" t="s">
        <v>285</v>
      </c>
      <c r="HXE37" s="178" t="s">
        <v>261</v>
      </c>
      <c r="HXF37" s="178" t="s">
        <v>210</v>
      </c>
      <c r="HXG37" s="178" t="s">
        <v>260</v>
      </c>
      <c r="HXH37" s="178" t="s">
        <v>262</v>
      </c>
      <c r="HXI37" s="179">
        <v>6</v>
      </c>
      <c r="HXJ37" s="179">
        <v>3</v>
      </c>
      <c r="HXK37" s="180">
        <f t="shared" si="407"/>
        <v>18</v>
      </c>
      <c r="HXL37" s="180" t="str">
        <f t="shared" si="408"/>
        <v>Alto</v>
      </c>
      <c r="HXM37" s="179">
        <v>25</v>
      </c>
      <c r="HXN37" s="180">
        <f t="shared" si="409"/>
        <v>450</v>
      </c>
      <c r="HXO37" s="180" t="str">
        <f t="shared" si="410"/>
        <v>II</v>
      </c>
      <c r="HXP37" s="269" t="str">
        <f>IF(HXO37="","",IF(OR(HXO37="IV",HXO37="III"),"Aceptable",IF(HXO37="II","No Aceptable o Aceptable con controles",IF(HXO37="I","No Aceptable","Error"))))</f>
        <v>No Aceptable o Aceptable con controles</v>
      </c>
      <c r="HXQ37" s="133" t="s">
        <v>264</v>
      </c>
      <c r="HXR37" s="178" t="s">
        <v>274</v>
      </c>
      <c r="HXS37" s="178" t="s">
        <v>284</v>
      </c>
      <c r="HXT37" s="178" t="s">
        <v>285</v>
      </c>
      <c r="HXU37" s="178" t="s">
        <v>261</v>
      </c>
      <c r="HXV37" s="178" t="s">
        <v>210</v>
      </c>
      <c r="HXW37" s="178" t="s">
        <v>260</v>
      </c>
      <c r="HXX37" s="178" t="s">
        <v>262</v>
      </c>
      <c r="HXY37" s="179">
        <v>6</v>
      </c>
      <c r="HXZ37" s="179">
        <v>3</v>
      </c>
      <c r="HYA37" s="180">
        <f t="shared" si="407"/>
        <v>18</v>
      </c>
      <c r="HYB37" s="180" t="str">
        <f t="shared" si="408"/>
        <v>Alto</v>
      </c>
      <c r="HYC37" s="179">
        <v>25</v>
      </c>
      <c r="HYD37" s="180">
        <f t="shared" si="409"/>
        <v>450</v>
      </c>
      <c r="HYE37" s="180" t="str">
        <f t="shared" si="410"/>
        <v>II</v>
      </c>
      <c r="HYF37" s="269" t="str">
        <f>IF(HYE37="","",IF(OR(HYE37="IV",HYE37="III"),"Aceptable",IF(HYE37="II","No Aceptable o Aceptable con controles",IF(HYE37="I","No Aceptable","Error"))))</f>
        <v>No Aceptable o Aceptable con controles</v>
      </c>
      <c r="HYG37" s="133" t="s">
        <v>264</v>
      </c>
      <c r="HYH37" s="178" t="s">
        <v>274</v>
      </c>
      <c r="HYI37" s="178" t="s">
        <v>284</v>
      </c>
      <c r="HYJ37" s="178" t="s">
        <v>285</v>
      </c>
      <c r="HYK37" s="178" t="s">
        <v>261</v>
      </c>
      <c r="HYL37" s="178" t="s">
        <v>210</v>
      </c>
      <c r="HYM37" s="178" t="s">
        <v>260</v>
      </c>
      <c r="HYN37" s="178" t="s">
        <v>262</v>
      </c>
      <c r="HYO37" s="179">
        <v>6</v>
      </c>
      <c r="HYP37" s="179">
        <v>3</v>
      </c>
      <c r="HYQ37" s="180">
        <f t="shared" si="407"/>
        <v>18</v>
      </c>
      <c r="HYR37" s="180" t="str">
        <f t="shared" si="408"/>
        <v>Alto</v>
      </c>
      <c r="HYS37" s="179">
        <v>25</v>
      </c>
      <c r="HYT37" s="180">
        <f t="shared" si="409"/>
        <v>450</v>
      </c>
      <c r="HYU37" s="180" t="str">
        <f t="shared" si="410"/>
        <v>II</v>
      </c>
      <c r="HYV37" s="269" t="str">
        <f>IF(HYU37="","",IF(OR(HYU37="IV",HYU37="III"),"Aceptable",IF(HYU37="II","No Aceptable o Aceptable con controles",IF(HYU37="I","No Aceptable","Error"))))</f>
        <v>No Aceptable o Aceptable con controles</v>
      </c>
      <c r="HYW37" s="133" t="s">
        <v>264</v>
      </c>
      <c r="HYX37" s="178" t="s">
        <v>274</v>
      </c>
      <c r="HYY37" s="178" t="s">
        <v>284</v>
      </c>
      <c r="HYZ37" s="178" t="s">
        <v>285</v>
      </c>
      <c r="HZA37" s="178" t="s">
        <v>261</v>
      </c>
      <c r="HZB37" s="178" t="s">
        <v>210</v>
      </c>
      <c r="HZC37" s="178" t="s">
        <v>260</v>
      </c>
      <c r="HZD37" s="178" t="s">
        <v>262</v>
      </c>
      <c r="HZE37" s="179">
        <v>6</v>
      </c>
      <c r="HZF37" s="179">
        <v>3</v>
      </c>
      <c r="HZG37" s="180">
        <f t="shared" ref="HZG37:IBC37" si="411">IF(OR(HZE37="",HZF37=""),"",IF((HZE37*HZF37=0),"N/A",HZE37*HZF37))</f>
        <v>18</v>
      </c>
      <c r="HZH37" s="180" t="str">
        <f t="shared" ref="HZH37:IBD37" si="412">IF(HZG37="","",IF(ISTEXT(HZG37),"N/A",IF(OR(HZG37=2,HZG37=4),"Bajo",IF(OR(HZG37=6,HZG37=8),"Medio",IF(OR(HZG37=10,HZG37=12,HZG37=18,HZG37=20),"Alto",IF(OR(HZG37=24,HZG37=30,HZG37=40),"Muy Alto","Error"))))))</f>
        <v>Alto</v>
      </c>
      <c r="HZI37" s="179">
        <v>25</v>
      </c>
      <c r="HZJ37" s="180">
        <f t="shared" ref="HZJ37:IBF37" si="413">IF(OR(HZI37="",HZG37=""),"",IF(ISTEXT(HZG37),"N/A",HZG37*HZI37))</f>
        <v>450</v>
      </c>
      <c r="HZK37" s="180" t="str">
        <f t="shared" ref="HZK37:IBG37" si="414">IF(HZJ37="","",IF(ISTEXT(HZJ37),"IV",IF(HZJ37=20,"IV",IF(AND(HZJ37&gt;=40,HZJ37&lt;=120),"III",IF(AND(HZJ37&gt;=150,HZJ37&lt;=500),"II",IF(AND(HZJ37&gt;=600,HZJ37&lt;=4000),"I","Error"))))))</f>
        <v>II</v>
      </c>
      <c r="HZL37" s="269" t="str">
        <f>IF(HZK37="","",IF(OR(HZK37="IV",HZK37="III"),"Aceptable",IF(HZK37="II","No Aceptable o Aceptable con controles",IF(HZK37="I","No Aceptable","Error"))))</f>
        <v>No Aceptable o Aceptable con controles</v>
      </c>
      <c r="HZM37" s="133" t="s">
        <v>264</v>
      </c>
      <c r="HZN37" s="178" t="s">
        <v>274</v>
      </c>
      <c r="HZO37" s="178" t="s">
        <v>284</v>
      </c>
      <c r="HZP37" s="178" t="s">
        <v>285</v>
      </c>
      <c r="HZQ37" s="178" t="s">
        <v>261</v>
      </c>
      <c r="HZR37" s="178" t="s">
        <v>210</v>
      </c>
      <c r="HZS37" s="178" t="s">
        <v>260</v>
      </c>
      <c r="HZT37" s="178" t="s">
        <v>262</v>
      </c>
      <c r="HZU37" s="179">
        <v>6</v>
      </c>
      <c r="HZV37" s="179">
        <v>3</v>
      </c>
      <c r="HZW37" s="180">
        <f t="shared" si="411"/>
        <v>18</v>
      </c>
      <c r="HZX37" s="180" t="str">
        <f t="shared" si="412"/>
        <v>Alto</v>
      </c>
      <c r="HZY37" s="179">
        <v>25</v>
      </c>
      <c r="HZZ37" s="180">
        <f t="shared" si="413"/>
        <v>450</v>
      </c>
      <c r="IAA37" s="180" t="str">
        <f t="shared" si="414"/>
        <v>II</v>
      </c>
      <c r="IAB37" s="269" t="str">
        <f>IF(IAA37="","",IF(OR(IAA37="IV",IAA37="III"),"Aceptable",IF(IAA37="II","No Aceptable o Aceptable con controles",IF(IAA37="I","No Aceptable","Error"))))</f>
        <v>No Aceptable o Aceptable con controles</v>
      </c>
      <c r="IAC37" s="133" t="s">
        <v>264</v>
      </c>
      <c r="IAD37" s="178" t="s">
        <v>274</v>
      </c>
      <c r="IAE37" s="178" t="s">
        <v>284</v>
      </c>
      <c r="IAF37" s="178" t="s">
        <v>285</v>
      </c>
      <c r="IAG37" s="178" t="s">
        <v>261</v>
      </c>
      <c r="IAH37" s="178" t="s">
        <v>210</v>
      </c>
      <c r="IAI37" s="178" t="s">
        <v>260</v>
      </c>
      <c r="IAJ37" s="178" t="s">
        <v>262</v>
      </c>
      <c r="IAK37" s="179">
        <v>6</v>
      </c>
      <c r="IAL37" s="179">
        <v>3</v>
      </c>
      <c r="IAM37" s="180">
        <f t="shared" si="411"/>
        <v>18</v>
      </c>
      <c r="IAN37" s="180" t="str">
        <f t="shared" si="412"/>
        <v>Alto</v>
      </c>
      <c r="IAO37" s="179">
        <v>25</v>
      </c>
      <c r="IAP37" s="180">
        <f t="shared" si="413"/>
        <v>450</v>
      </c>
      <c r="IAQ37" s="180" t="str">
        <f t="shared" si="414"/>
        <v>II</v>
      </c>
      <c r="IAR37" s="269" t="str">
        <f>IF(IAQ37="","",IF(OR(IAQ37="IV",IAQ37="III"),"Aceptable",IF(IAQ37="II","No Aceptable o Aceptable con controles",IF(IAQ37="I","No Aceptable","Error"))))</f>
        <v>No Aceptable o Aceptable con controles</v>
      </c>
      <c r="IAS37" s="133" t="s">
        <v>264</v>
      </c>
      <c r="IAT37" s="178" t="s">
        <v>274</v>
      </c>
      <c r="IAU37" s="178" t="s">
        <v>284</v>
      </c>
      <c r="IAV37" s="178" t="s">
        <v>285</v>
      </c>
      <c r="IAW37" s="178" t="s">
        <v>261</v>
      </c>
      <c r="IAX37" s="178" t="s">
        <v>210</v>
      </c>
      <c r="IAY37" s="178" t="s">
        <v>260</v>
      </c>
      <c r="IAZ37" s="178" t="s">
        <v>262</v>
      </c>
      <c r="IBA37" s="179">
        <v>6</v>
      </c>
      <c r="IBB37" s="179">
        <v>3</v>
      </c>
      <c r="IBC37" s="180">
        <f t="shared" si="411"/>
        <v>18</v>
      </c>
      <c r="IBD37" s="180" t="str">
        <f t="shared" si="412"/>
        <v>Alto</v>
      </c>
      <c r="IBE37" s="179">
        <v>25</v>
      </c>
      <c r="IBF37" s="180">
        <f t="shared" si="413"/>
        <v>450</v>
      </c>
      <c r="IBG37" s="180" t="str">
        <f t="shared" si="414"/>
        <v>II</v>
      </c>
      <c r="IBH37" s="269" t="str">
        <f>IF(IBG37="","",IF(OR(IBG37="IV",IBG37="III"),"Aceptable",IF(IBG37="II","No Aceptable o Aceptable con controles",IF(IBG37="I","No Aceptable","Error"))))</f>
        <v>No Aceptable o Aceptable con controles</v>
      </c>
      <c r="IBI37" s="133" t="s">
        <v>264</v>
      </c>
      <c r="IBJ37" s="178" t="s">
        <v>274</v>
      </c>
      <c r="IBK37" s="178" t="s">
        <v>284</v>
      </c>
      <c r="IBL37" s="178" t="s">
        <v>285</v>
      </c>
      <c r="IBM37" s="178" t="s">
        <v>261</v>
      </c>
      <c r="IBN37" s="178" t="s">
        <v>210</v>
      </c>
      <c r="IBO37" s="178" t="s">
        <v>260</v>
      </c>
      <c r="IBP37" s="178" t="s">
        <v>262</v>
      </c>
      <c r="IBQ37" s="179">
        <v>6</v>
      </c>
      <c r="IBR37" s="179">
        <v>3</v>
      </c>
      <c r="IBS37" s="180">
        <f t="shared" ref="IBS37:IDO37" si="415">IF(OR(IBQ37="",IBR37=""),"",IF((IBQ37*IBR37=0),"N/A",IBQ37*IBR37))</f>
        <v>18</v>
      </c>
      <c r="IBT37" s="180" t="str">
        <f t="shared" ref="IBT37:IDP37" si="416">IF(IBS37="","",IF(ISTEXT(IBS37),"N/A",IF(OR(IBS37=2,IBS37=4),"Bajo",IF(OR(IBS37=6,IBS37=8),"Medio",IF(OR(IBS37=10,IBS37=12,IBS37=18,IBS37=20),"Alto",IF(OR(IBS37=24,IBS37=30,IBS37=40),"Muy Alto","Error"))))))</f>
        <v>Alto</v>
      </c>
      <c r="IBU37" s="179">
        <v>25</v>
      </c>
      <c r="IBV37" s="180">
        <f t="shared" ref="IBV37:IDR37" si="417">IF(OR(IBU37="",IBS37=""),"",IF(ISTEXT(IBS37),"N/A",IBS37*IBU37))</f>
        <v>450</v>
      </c>
      <c r="IBW37" s="180" t="str">
        <f t="shared" ref="IBW37:IDS37" si="418">IF(IBV37="","",IF(ISTEXT(IBV37),"IV",IF(IBV37=20,"IV",IF(AND(IBV37&gt;=40,IBV37&lt;=120),"III",IF(AND(IBV37&gt;=150,IBV37&lt;=500),"II",IF(AND(IBV37&gt;=600,IBV37&lt;=4000),"I","Error"))))))</f>
        <v>II</v>
      </c>
      <c r="IBX37" s="269" t="str">
        <f>IF(IBW37="","",IF(OR(IBW37="IV",IBW37="III"),"Aceptable",IF(IBW37="II","No Aceptable o Aceptable con controles",IF(IBW37="I","No Aceptable","Error"))))</f>
        <v>No Aceptable o Aceptable con controles</v>
      </c>
      <c r="IBY37" s="133" t="s">
        <v>264</v>
      </c>
      <c r="IBZ37" s="178" t="s">
        <v>274</v>
      </c>
      <c r="ICA37" s="178" t="s">
        <v>284</v>
      </c>
      <c r="ICB37" s="178" t="s">
        <v>285</v>
      </c>
      <c r="ICC37" s="178" t="s">
        <v>261</v>
      </c>
      <c r="ICD37" s="178" t="s">
        <v>210</v>
      </c>
      <c r="ICE37" s="178" t="s">
        <v>260</v>
      </c>
      <c r="ICF37" s="178" t="s">
        <v>262</v>
      </c>
      <c r="ICG37" s="179">
        <v>6</v>
      </c>
      <c r="ICH37" s="179">
        <v>3</v>
      </c>
      <c r="ICI37" s="180">
        <f t="shared" si="415"/>
        <v>18</v>
      </c>
      <c r="ICJ37" s="180" t="str">
        <f t="shared" si="416"/>
        <v>Alto</v>
      </c>
      <c r="ICK37" s="179">
        <v>25</v>
      </c>
      <c r="ICL37" s="180">
        <f t="shared" si="417"/>
        <v>450</v>
      </c>
      <c r="ICM37" s="180" t="str">
        <f t="shared" si="418"/>
        <v>II</v>
      </c>
      <c r="ICN37" s="269" t="str">
        <f>IF(ICM37="","",IF(OR(ICM37="IV",ICM37="III"),"Aceptable",IF(ICM37="II","No Aceptable o Aceptable con controles",IF(ICM37="I","No Aceptable","Error"))))</f>
        <v>No Aceptable o Aceptable con controles</v>
      </c>
      <c r="ICO37" s="133" t="s">
        <v>264</v>
      </c>
      <c r="ICP37" s="178" t="s">
        <v>274</v>
      </c>
      <c r="ICQ37" s="178" t="s">
        <v>284</v>
      </c>
      <c r="ICR37" s="178" t="s">
        <v>285</v>
      </c>
      <c r="ICS37" s="178" t="s">
        <v>261</v>
      </c>
      <c r="ICT37" s="178" t="s">
        <v>210</v>
      </c>
      <c r="ICU37" s="178" t="s">
        <v>260</v>
      </c>
      <c r="ICV37" s="178" t="s">
        <v>262</v>
      </c>
      <c r="ICW37" s="179">
        <v>6</v>
      </c>
      <c r="ICX37" s="179">
        <v>3</v>
      </c>
      <c r="ICY37" s="180">
        <f t="shared" si="415"/>
        <v>18</v>
      </c>
      <c r="ICZ37" s="180" t="str">
        <f t="shared" si="416"/>
        <v>Alto</v>
      </c>
      <c r="IDA37" s="179">
        <v>25</v>
      </c>
      <c r="IDB37" s="180">
        <f t="shared" si="417"/>
        <v>450</v>
      </c>
      <c r="IDC37" s="180" t="str">
        <f t="shared" si="418"/>
        <v>II</v>
      </c>
      <c r="IDD37" s="269" t="str">
        <f>IF(IDC37="","",IF(OR(IDC37="IV",IDC37="III"),"Aceptable",IF(IDC37="II","No Aceptable o Aceptable con controles",IF(IDC37="I","No Aceptable","Error"))))</f>
        <v>No Aceptable o Aceptable con controles</v>
      </c>
      <c r="IDE37" s="133" t="s">
        <v>264</v>
      </c>
      <c r="IDF37" s="178" t="s">
        <v>274</v>
      </c>
      <c r="IDG37" s="178" t="s">
        <v>284</v>
      </c>
      <c r="IDH37" s="178" t="s">
        <v>285</v>
      </c>
      <c r="IDI37" s="178" t="s">
        <v>261</v>
      </c>
      <c r="IDJ37" s="178" t="s">
        <v>210</v>
      </c>
      <c r="IDK37" s="178" t="s">
        <v>260</v>
      </c>
      <c r="IDL37" s="178" t="s">
        <v>262</v>
      </c>
      <c r="IDM37" s="179">
        <v>6</v>
      </c>
      <c r="IDN37" s="179">
        <v>3</v>
      </c>
      <c r="IDO37" s="180">
        <f t="shared" si="415"/>
        <v>18</v>
      </c>
      <c r="IDP37" s="180" t="str">
        <f t="shared" si="416"/>
        <v>Alto</v>
      </c>
      <c r="IDQ37" s="179">
        <v>25</v>
      </c>
      <c r="IDR37" s="180">
        <f t="shared" si="417"/>
        <v>450</v>
      </c>
      <c r="IDS37" s="180" t="str">
        <f t="shared" si="418"/>
        <v>II</v>
      </c>
      <c r="IDT37" s="269" t="str">
        <f>IF(IDS37="","",IF(OR(IDS37="IV",IDS37="III"),"Aceptable",IF(IDS37="II","No Aceptable o Aceptable con controles",IF(IDS37="I","No Aceptable","Error"))))</f>
        <v>No Aceptable o Aceptable con controles</v>
      </c>
      <c r="IDU37" s="133" t="s">
        <v>264</v>
      </c>
      <c r="IDV37" s="178" t="s">
        <v>274</v>
      </c>
      <c r="IDW37" s="178" t="s">
        <v>284</v>
      </c>
      <c r="IDX37" s="178" t="s">
        <v>285</v>
      </c>
      <c r="IDY37" s="178" t="s">
        <v>261</v>
      </c>
      <c r="IDZ37" s="178" t="s">
        <v>210</v>
      </c>
      <c r="IEA37" s="178" t="s">
        <v>260</v>
      </c>
      <c r="IEB37" s="178" t="s">
        <v>262</v>
      </c>
      <c r="IEC37" s="179">
        <v>6</v>
      </c>
      <c r="IED37" s="179">
        <v>3</v>
      </c>
      <c r="IEE37" s="180">
        <f t="shared" ref="IEE37:IGA37" si="419">IF(OR(IEC37="",IED37=""),"",IF((IEC37*IED37=0),"N/A",IEC37*IED37))</f>
        <v>18</v>
      </c>
      <c r="IEF37" s="180" t="str">
        <f t="shared" ref="IEF37:IGB37" si="420">IF(IEE37="","",IF(ISTEXT(IEE37),"N/A",IF(OR(IEE37=2,IEE37=4),"Bajo",IF(OR(IEE37=6,IEE37=8),"Medio",IF(OR(IEE37=10,IEE37=12,IEE37=18,IEE37=20),"Alto",IF(OR(IEE37=24,IEE37=30,IEE37=40),"Muy Alto","Error"))))))</f>
        <v>Alto</v>
      </c>
      <c r="IEG37" s="179">
        <v>25</v>
      </c>
      <c r="IEH37" s="180">
        <f t="shared" ref="IEH37:IGD37" si="421">IF(OR(IEG37="",IEE37=""),"",IF(ISTEXT(IEE37),"N/A",IEE37*IEG37))</f>
        <v>450</v>
      </c>
      <c r="IEI37" s="180" t="str">
        <f t="shared" ref="IEI37:IGE37" si="422">IF(IEH37="","",IF(ISTEXT(IEH37),"IV",IF(IEH37=20,"IV",IF(AND(IEH37&gt;=40,IEH37&lt;=120),"III",IF(AND(IEH37&gt;=150,IEH37&lt;=500),"II",IF(AND(IEH37&gt;=600,IEH37&lt;=4000),"I","Error"))))))</f>
        <v>II</v>
      </c>
      <c r="IEJ37" s="269" t="str">
        <f>IF(IEI37="","",IF(OR(IEI37="IV",IEI37="III"),"Aceptable",IF(IEI37="II","No Aceptable o Aceptable con controles",IF(IEI37="I","No Aceptable","Error"))))</f>
        <v>No Aceptable o Aceptable con controles</v>
      </c>
      <c r="IEK37" s="133" t="s">
        <v>264</v>
      </c>
      <c r="IEL37" s="178" t="s">
        <v>274</v>
      </c>
      <c r="IEM37" s="178" t="s">
        <v>284</v>
      </c>
      <c r="IEN37" s="178" t="s">
        <v>285</v>
      </c>
      <c r="IEO37" s="178" t="s">
        <v>261</v>
      </c>
      <c r="IEP37" s="178" t="s">
        <v>210</v>
      </c>
      <c r="IEQ37" s="178" t="s">
        <v>260</v>
      </c>
      <c r="IER37" s="178" t="s">
        <v>262</v>
      </c>
      <c r="IES37" s="179">
        <v>6</v>
      </c>
      <c r="IET37" s="179">
        <v>3</v>
      </c>
      <c r="IEU37" s="180">
        <f t="shared" si="419"/>
        <v>18</v>
      </c>
      <c r="IEV37" s="180" t="str">
        <f t="shared" si="420"/>
        <v>Alto</v>
      </c>
      <c r="IEW37" s="179">
        <v>25</v>
      </c>
      <c r="IEX37" s="180">
        <f t="shared" si="421"/>
        <v>450</v>
      </c>
      <c r="IEY37" s="180" t="str">
        <f t="shared" si="422"/>
        <v>II</v>
      </c>
      <c r="IEZ37" s="269" t="str">
        <f>IF(IEY37="","",IF(OR(IEY37="IV",IEY37="III"),"Aceptable",IF(IEY37="II","No Aceptable o Aceptable con controles",IF(IEY37="I","No Aceptable","Error"))))</f>
        <v>No Aceptable o Aceptable con controles</v>
      </c>
      <c r="IFA37" s="133" t="s">
        <v>264</v>
      </c>
      <c r="IFB37" s="178" t="s">
        <v>274</v>
      </c>
      <c r="IFC37" s="178" t="s">
        <v>284</v>
      </c>
      <c r="IFD37" s="178" t="s">
        <v>285</v>
      </c>
      <c r="IFE37" s="178" t="s">
        <v>261</v>
      </c>
      <c r="IFF37" s="178" t="s">
        <v>210</v>
      </c>
      <c r="IFG37" s="178" t="s">
        <v>260</v>
      </c>
      <c r="IFH37" s="178" t="s">
        <v>262</v>
      </c>
      <c r="IFI37" s="179">
        <v>6</v>
      </c>
      <c r="IFJ37" s="179">
        <v>3</v>
      </c>
      <c r="IFK37" s="180">
        <f t="shared" si="419"/>
        <v>18</v>
      </c>
      <c r="IFL37" s="180" t="str">
        <f t="shared" si="420"/>
        <v>Alto</v>
      </c>
      <c r="IFM37" s="179">
        <v>25</v>
      </c>
      <c r="IFN37" s="180">
        <f t="shared" si="421"/>
        <v>450</v>
      </c>
      <c r="IFO37" s="180" t="str">
        <f t="shared" si="422"/>
        <v>II</v>
      </c>
      <c r="IFP37" s="269" t="str">
        <f>IF(IFO37="","",IF(OR(IFO37="IV",IFO37="III"),"Aceptable",IF(IFO37="II","No Aceptable o Aceptable con controles",IF(IFO37="I","No Aceptable","Error"))))</f>
        <v>No Aceptable o Aceptable con controles</v>
      </c>
      <c r="IFQ37" s="133" t="s">
        <v>264</v>
      </c>
      <c r="IFR37" s="178" t="s">
        <v>274</v>
      </c>
      <c r="IFS37" s="178" t="s">
        <v>284</v>
      </c>
      <c r="IFT37" s="178" t="s">
        <v>285</v>
      </c>
      <c r="IFU37" s="178" t="s">
        <v>261</v>
      </c>
      <c r="IFV37" s="178" t="s">
        <v>210</v>
      </c>
      <c r="IFW37" s="178" t="s">
        <v>260</v>
      </c>
      <c r="IFX37" s="178" t="s">
        <v>262</v>
      </c>
      <c r="IFY37" s="179">
        <v>6</v>
      </c>
      <c r="IFZ37" s="179">
        <v>3</v>
      </c>
      <c r="IGA37" s="180">
        <f t="shared" si="419"/>
        <v>18</v>
      </c>
      <c r="IGB37" s="180" t="str">
        <f t="shared" si="420"/>
        <v>Alto</v>
      </c>
      <c r="IGC37" s="179">
        <v>25</v>
      </c>
      <c r="IGD37" s="180">
        <f t="shared" si="421"/>
        <v>450</v>
      </c>
      <c r="IGE37" s="180" t="str">
        <f t="shared" si="422"/>
        <v>II</v>
      </c>
      <c r="IGF37" s="269" t="str">
        <f>IF(IGE37="","",IF(OR(IGE37="IV",IGE37="III"),"Aceptable",IF(IGE37="II","No Aceptable o Aceptable con controles",IF(IGE37="I","No Aceptable","Error"))))</f>
        <v>No Aceptable o Aceptable con controles</v>
      </c>
      <c r="IGG37" s="133" t="s">
        <v>264</v>
      </c>
      <c r="IGH37" s="178" t="s">
        <v>274</v>
      </c>
      <c r="IGI37" s="178" t="s">
        <v>284</v>
      </c>
      <c r="IGJ37" s="178" t="s">
        <v>285</v>
      </c>
      <c r="IGK37" s="178" t="s">
        <v>261</v>
      </c>
      <c r="IGL37" s="178" t="s">
        <v>210</v>
      </c>
      <c r="IGM37" s="178" t="s">
        <v>260</v>
      </c>
      <c r="IGN37" s="178" t="s">
        <v>262</v>
      </c>
      <c r="IGO37" s="179">
        <v>6</v>
      </c>
      <c r="IGP37" s="179">
        <v>3</v>
      </c>
      <c r="IGQ37" s="180">
        <f t="shared" ref="IGQ37:IIM37" si="423">IF(OR(IGO37="",IGP37=""),"",IF((IGO37*IGP37=0),"N/A",IGO37*IGP37))</f>
        <v>18</v>
      </c>
      <c r="IGR37" s="180" t="str">
        <f t="shared" ref="IGR37:IIN37" si="424">IF(IGQ37="","",IF(ISTEXT(IGQ37),"N/A",IF(OR(IGQ37=2,IGQ37=4),"Bajo",IF(OR(IGQ37=6,IGQ37=8),"Medio",IF(OR(IGQ37=10,IGQ37=12,IGQ37=18,IGQ37=20),"Alto",IF(OR(IGQ37=24,IGQ37=30,IGQ37=40),"Muy Alto","Error"))))))</f>
        <v>Alto</v>
      </c>
      <c r="IGS37" s="179">
        <v>25</v>
      </c>
      <c r="IGT37" s="180">
        <f t="shared" ref="IGT37:IIP37" si="425">IF(OR(IGS37="",IGQ37=""),"",IF(ISTEXT(IGQ37),"N/A",IGQ37*IGS37))</f>
        <v>450</v>
      </c>
      <c r="IGU37" s="180" t="str">
        <f t="shared" ref="IGU37:IIQ37" si="426">IF(IGT37="","",IF(ISTEXT(IGT37),"IV",IF(IGT37=20,"IV",IF(AND(IGT37&gt;=40,IGT37&lt;=120),"III",IF(AND(IGT37&gt;=150,IGT37&lt;=500),"II",IF(AND(IGT37&gt;=600,IGT37&lt;=4000),"I","Error"))))))</f>
        <v>II</v>
      </c>
      <c r="IGV37" s="269" t="str">
        <f>IF(IGU37="","",IF(OR(IGU37="IV",IGU37="III"),"Aceptable",IF(IGU37="II","No Aceptable o Aceptable con controles",IF(IGU37="I","No Aceptable","Error"))))</f>
        <v>No Aceptable o Aceptable con controles</v>
      </c>
      <c r="IGW37" s="133" t="s">
        <v>264</v>
      </c>
      <c r="IGX37" s="178" t="s">
        <v>274</v>
      </c>
      <c r="IGY37" s="178" t="s">
        <v>284</v>
      </c>
      <c r="IGZ37" s="178" t="s">
        <v>285</v>
      </c>
      <c r="IHA37" s="178" t="s">
        <v>261</v>
      </c>
      <c r="IHB37" s="178" t="s">
        <v>210</v>
      </c>
      <c r="IHC37" s="178" t="s">
        <v>260</v>
      </c>
      <c r="IHD37" s="178" t="s">
        <v>262</v>
      </c>
      <c r="IHE37" s="179">
        <v>6</v>
      </c>
      <c r="IHF37" s="179">
        <v>3</v>
      </c>
      <c r="IHG37" s="180">
        <f t="shared" si="423"/>
        <v>18</v>
      </c>
      <c r="IHH37" s="180" t="str">
        <f t="shared" si="424"/>
        <v>Alto</v>
      </c>
      <c r="IHI37" s="179">
        <v>25</v>
      </c>
      <c r="IHJ37" s="180">
        <f t="shared" si="425"/>
        <v>450</v>
      </c>
      <c r="IHK37" s="180" t="str">
        <f t="shared" si="426"/>
        <v>II</v>
      </c>
      <c r="IHL37" s="269" t="str">
        <f>IF(IHK37="","",IF(OR(IHK37="IV",IHK37="III"),"Aceptable",IF(IHK37="II","No Aceptable o Aceptable con controles",IF(IHK37="I","No Aceptable","Error"))))</f>
        <v>No Aceptable o Aceptable con controles</v>
      </c>
      <c r="IHM37" s="133" t="s">
        <v>264</v>
      </c>
      <c r="IHN37" s="178" t="s">
        <v>274</v>
      </c>
      <c r="IHO37" s="178" t="s">
        <v>284</v>
      </c>
      <c r="IHP37" s="178" t="s">
        <v>285</v>
      </c>
      <c r="IHQ37" s="178" t="s">
        <v>261</v>
      </c>
      <c r="IHR37" s="178" t="s">
        <v>210</v>
      </c>
      <c r="IHS37" s="178" t="s">
        <v>260</v>
      </c>
      <c r="IHT37" s="178" t="s">
        <v>262</v>
      </c>
      <c r="IHU37" s="179">
        <v>6</v>
      </c>
      <c r="IHV37" s="179">
        <v>3</v>
      </c>
      <c r="IHW37" s="180">
        <f t="shared" si="423"/>
        <v>18</v>
      </c>
      <c r="IHX37" s="180" t="str">
        <f t="shared" si="424"/>
        <v>Alto</v>
      </c>
      <c r="IHY37" s="179">
        <v>25</v>
      </c>
      <c r="IHZ37" s="180">
        <f t="shared" si="425"/>
        <v>450</v>
      </c>
      <c r="IIA37" s="180" t="str">
        <f t="shared" si="426"/>
        <v>II</v>
      </c>
      <c r="IIB37" s="269" t="str">
        <f>IF(IIA37="","",IF(OR(IIA37="IV",IIA37="III"),"Aceptable",IF(IIA37="II","No Aceptable o Aceptable con controles",IF(IIA37="I","No Aceptable","Error"))))</f>
        <v>No Aceptable o Aceptable con controles</v>
      </c>
      <c r="IIC37" s="133" t="s">
        <v>264</v>
      </c>
      <c r="IID37" s="178" t="s">
        <v>274</v>
      </c>
      <c r="IIE37" s="178" t="s">
        <v>284</v>
      </c>
      <c r="IIF37" s="178" t="s">
        <v>285</v>
      </c>
      <c r="IIG37" s="178" t="s">
        <v>261</v>
      </c>
      <c r="IIH37" s="178" t="s">
        <v>210</v>
      </c>
      <c r="III37" s="178" t="s">
        <v>260</v>
      </c>
      <c r="IIJ37" s="178" t="s">
        <v>262</v>
      </c>
      <c r="IIK37" s="179">
        <v>6</v>
      </c>
      <c r="IIL37" s="179">
        <v>3</v>
      </c>
      <c r="IIM37" s="180">
        <f t="shared" si="423"/>
        <v>18</v>
      </c>
      <c r="IIN37" s="180" t="str">
        <f t="shared" si="424"/>
        <v>Alto</v>
      </c>
      <c r="IIO37" s="179">
        <v>25</v>
      </c>
      <c r="IIP37" s="180">
        <f t="shared" si="425"/>
        <v>450</v>
      </c>
      <c r="IIQ37" s="180" t="str">
        <f t="shared" si="426"/>
        <v>II</v>
      </c>
      <c r="IIR37" s="269" t="str">
        <f>IF(IIQ37="","",IF(OR(IIQ37="IV",IIQ37="III"),"Aceptable",IF(IIQ37="II","No Aceptable o Aceptable con controles",IF(IIQ37="I","No Aceptable","Error"))))</f>
        <v>No Aceptable o Aceptable con controles</v>
      </c>
      <c r="IIS37" s="133" t="s">
        <v>264</v>
      </c>
      <c r="IIT37" s="178" t="s">
        <v>274</v>
      </c>
      <c r="IIU37" s="178" t="s">
        <v>284</v>
      </c>
      <c r="IIV37" s="178" t="s">
        <v>285</v>
      </c>
      <c r="IIW37" s="178" t="s">
        <v>261</v>
      </c>
      <c r="IIX37" s="178" t="s">
        <v>210</v>
      </c>
      <c r="IIY37" s="178" t="s">
        <v>260</v>
      </c>
      <c r="IIZ37" s="178" t="s">
        <v>262</v>
      </c>
      <c r="IJA37" s="179">
        <v>6</v>
      </c>
      <c r="IJB37" s="179">
        <v>3</v>
      </c>
      <c r="IJC37" s="180">
        <f t="shared" ref="IJC37:IKY37" si="427">IF(OR(IJA37="",IJB37=""),"",IF((IJA37*IJB37=0),"N/A",IJA37*IJB37))</f>
        <v>18</v>
      </c>
      <c r="IJD37" s="180" t="str">
        <f t="shared" ref="IJD37:IKZ37" si="428">IF(IJC37="","",IF(ISTEXT(IJC37),"N/A",IF(OR(IJC37=2,IJC37=4),"Bajo",IF(OR(IJC37=6,IJC37=8),"Medio",IF(OR(IJC37=10,IJC37=12,IJC37=18,IJC37=20),"Alto",IF(OR(IJC37=24,IJC37=30,IJC37=40),"Muy Alto","Error"))))))</f>
        <v>Alto</v>
      </c>
      <c r="IJE37" s="179">
        <v>25</v>
      </c>
      <c r="IJF37" s="180">
        <f t="shared" ref="IJF37:ILB37" si="429">IF(OR(IJE37="",IJC37=""),"",IF(ISTEXT(IJC37),"N/A",IJC37*IJE37))</f>
        <v>450</v>
      </c>
      <c r="IJG37" s="180" t="str">
        <f t="shared" ref="IJG37:ILC37" si="430">IF(IJF37="","",IF(ISTEXT(IJF37),"IV",IF(IJF37=20,"IV",IF(AND(IJF37&gt;=40,IJF37&lt;=120),"III",IF(AND(IJF37&gt;=150,IJF37&lt;=500),"II",IF(AND(IJF37&gt;=600,IJF37&lt;=4000),"I","Error"))))))</f>
        <v>II</v>
      </c>
      <c r="IJH37" s="269" t="str">
        <f>IF(IJG37="","",IF(OR(IJG37="IV",IJG37="III"),"Aceptable",IF(IJG37="II","No Aceptable o Aceptable con controles",IF(IJG37="I","No Aceptable","Error"))))</f>
        <v>No Aceptable o Aceptable con controles</v>
      </c>
      <c r="IJI37" s="133" t="s">
        <v>264</v>
      </c>
      <c r="IJJ37" s="178" t="s">
        <v>274</v>
      </c>
      <c r="IJK37" s="178" t="s">
        <v>284</v>
      </c>
      <c r="IJL37" s="178" t="s">
        <v>285</v>
      </c>
      <c r="IJM37" s="178" t="s">
        <v>261</v>
      </c>
      <c r="IJN37" s="178" t="s">
        <v>210</v>
      </c>
      <c r="IJO37" s="178" t="s">
        <v>260</v>
      </c>
      <c r="IJP37" s="178" t="s">
        <v>262</v>
      </c>
      <c r="IJQ37" s="179">
        <v>6</v>
      </c>
      <c r="IJR37" s="179">
        <v>3</v>
      </c>
      <c r="IJS37" s="180">
        <f t="shared" si="427"/>
        <v>18</v>
      </c>
      <c r="IJT37" s="180" t="str">
        <f t="shared" si="428"/>
        <v>Alto</v>
      </c>
      <c r="IJU37" s="179">
        <v>25</v>
      </c>
      <c r="IJV37" s="180">
        <f t="shared" si="429"/>
        <v>450</v>
      </c>
      <c r="IJW37" s="180" t="str">
        <f t="shared" si="430"/>
        <v>II</v>
      </c>
      <c r="IJX37" s="269" t="str">
        <f>IF(IJW37="","",IF(OR(IJW37="IV",IJW37="III"),"Aceptable",IF(IJW37="II","No Aceptable o Aceptable con controles",IF(IJW37="I","No Aceptable","Error"))))</f>
        <v>No Aceptable o Aceptable con controles</v>
      </c>
      <c r="IJY37" s="133" t="s">
        <v>264</v>
      </c>
      <c r="IJZ37" s="178" t="s">
        <v>274</v>
      </c>
      <c r="IKA37" s="178" t="s">
        <v>284</v>
      </c>
      <c r="IKB37" s="178" t="s">
        <v>285</v>
      </c>
      <c r="IKC37" s="178" t="s">
        <v>261</v>
      </c>
      <c r="IKD37" s="178" t="s">
        <v>210</v>
      </c>
      <c r="IKE37" s="178" t="s">
        <v>260</v>
      </c>
      <c r="IKF37" s="178" t="s">
        <v>262</v>
      </c>
      <c r="IKG37" s="179">
        <v>6</v>
      </c>
      <c r="IKH37" s="179">
        <v>3</v>
      </c>
      <c r="IKI37" s="180">
        <f t="shared" si="427"/>
        <v>18</v>
      </c>
      <c r="IKJ37" s="180" t="str">
        <f t="shared" si="428"/>
        <v>Alto</v>
      </c>
      <c r="IKK37" s="179">
        <v>25</v>
      </c>
      <c r="IKL37" s="180">
        <f t="shared" si="429"/>
        <v>450</v>
      </c>
      <c r="IKM37" s="180" t="str">
        <f t="shared" si="430"/>
        <v>II</v>
      </c>
      <c r="IKN37" s="269" t="str">
        <f>IF(IKM37="","",IF(OR(IKM37="IV",IKM37="III"),"Aceptable",IF(IKM37="II","No Aceptable o Aceptable con controles",IF(IKM37="I","No Aceptable","Error"))))</f>
        <v>No Aceptable o Aceptable con controles</v>
      </c>
      <c r="IKO37" s="133" t="s">
        <v>264</v>
      </c>
      <c r="IKP37" s="178" t="s">
        <v>274</v>
      </c>
      <c r="IKQ37" s="178" t="s">
        <v>284</v>
      </c>
      <c r="IKR37" s="178" t="s">
        <v>285</v>
      </c>
      <c r="IKS37" s="178" t="s">
        <v>261</v>
      </c>
      <c r="IKT37" s="178" t="s">
        <v>210</v>
      </c>
      <c r="IKU37" s="178" t="s">
        <v>260</v>
      </c>
      <c r="IKV37" s="178" t="s">
        <v>262</v>
      </c>
      <c r="IKW37" s="179">
        <v>6</v>
      </c>
      <c r="IKX37" s="179">
        <v>3</v>
      </c>
      <c r="IKY37" s="180">
        <f t="shared" si="427"/>
        <v>18</v>
      </c>
      <c r="IKZ37" s="180" t="str">
        <f t="shared" si="428"/>
        <v>Alto</v>
      </c>
      <c r="ILA37" s="179">
        <v>25</v>
      </c>
      <c r="ILB37" s="180">
        <f t="shared" si="429"/>
        <v>450</v>
      </c>
      <c r="ILC37" s="180" t="str">
        <f t="shared" si="430"/>
        <v>II</v>
      </c>
      <c r="ILD37" s="269" t="str">
        <f>IF(ILC37="","",IF(OR(ILC37="IV",ILC37="III"),"Aceptable",IF(ILC37="II","No Aceptable o Aceptable con controles",IF(ILC37="I","No Aceptable","Error"))))</f>
        <v>No Aceptable o Aceptable con controles</v>
      </c>
      <c r="ILE37" s="133" t="s">
        <v>264</v>
      </c>
      <c r="ILF37" s="178" t="s">
        <v>274</v>
      </c>
      <c r="ILG37" s="178" t="s">
        <v>284</v>
      </c>
      <c r="ILH37" s="178" t="s">
        <v>285</v>
      </c>
      <c r="ILI37" s="178" t="s">
        <v>261</v>
      </c>
      <c r="ILJ37" s="178" t="s">
        <v>210</v>
      </c>
      <c r="ILK37" s="178" t="s">
        <v>260</v>
      </c>
      <c r="ILL37" s="178" t="s">
        <v>262</v>
      </c>
      <c r="ILM37" s="179">
        <v>6</v>
      </c>
      <c r="ILN37" s="179">
        <v>3</v>
      </c>
      <c r="ILO37" s="180">
        <f t="shared" ref="ILO37:INK37" si="431">IF(OR(ILM37="",ILN37=""),"",IF((ILM37*ILN37=0),"N/A",ILM37*ILN37))</f>
        <v>18</v>
      </c>
      <c r="ILP37" s="180" t="str">
        <f t="shared" ref="ILP37:INL37" si="432">IF(ILO37="","",IF(ISTEXT(ILO37),"N/A",IF(OR(ILO37=2,ILO37=4),"Bajo",IF(OR(ILO37=6,ILO37=8),"Medio",IF(OR(ILO37=10,ILO37=12,ILO37=18,ILO37=20),"Alto",IF(OR(ILO37=24,ILO37=30,ILO37=40),"Muy Alto","Error"))))))</f>
        <v>Alto</v>
      </c>
      <c r="ILQ37" s="179">
        <v>25</v>
      </c>
      <c r="ILR37" s="180">
        <f t="shared" ref="ILR37:INN37" si="433">IF(OR(ILQ37="",ILO37=""),"",IF(ISTEXT(ILO37),"N/A",ILO37*ILQ37))</f>
        <v>450</v>
      </c>
      <c r="ILS37" s="180" t="str">
        <f t="shared" ref="ILS37:INO37" si="434">IF(ILR37="","",IF(ISTEXT(ILR37),"IV",IF(ILR37=20,"IV",IF(AND(ILR37&gt;=40,ILR37&lt;=120),"III",IF(AND(ILR37&gt;=150,ILR37&lt;=500),"II",IF(AND(ILR37&gt;=600,ILR37&lt;=4000),"I","Error"))))))</f>
        <v>II</v>
      </c>
      <c r="ILT37" s="269" t="str">
        <f>IF(ILS37="","",IF(OR(ILS37="IV",ILS37="III"),"Aceptable",IF(ILS37="II","No Aceptable o Aceptable con controles",IF(ILS37="I","No Aceptable","Error"))))</f>
        <v>No Aceptable o Aceptable con controles</v>
      </c>
      <c r="ILU37" s="133" t="s">
        <v>264</v>
      </c>
      <c r="ILV37" s="178" t="s">
        <v>274</v>
      </c>
      <c r="ILW37" s="178" t="s">
        <v>284</v>
      </c>
      <c r="ILX37" s="178" t="s">
        <v>285</v>
      </c>
      <c r="ILY37" s="178" t="s">
        <v>261</v>
      </c>
      <c r="ILZ37" s="178" t="s">
        <v>210</v>
      </c>
      <c r="IMA37" s="178" t="s">
        <v>260</v>
      </c>
      <c r="IMB37" s="178" t="s">
        <v>262</v>
      </c>
      <c r="IMC37" s="179">
        <v>6</v>
      </c>
      <c r="IMD37" s="179">
        <v>3</v>
      </c>
      <c r="IME37" s="180">
        <f t="shared" si="431"/>
        <v>18</v>
      </c>
      <c r="IMF37" s="180" t="str">
        <f t="shared" si="432"/>
        <v>Alto</v>
      </c>
      <c r="IMG37" s="179">
        <v>25</v>
      </c>
      <c r="IMH37" s="180">
        <f t="shared" si="433"/>
        <v>450</v>
      </c>
      <c r="IMI37" s="180" t="str">
        <f t="shared" si="434"/>
        <v>II</v>
      </c>
      <c r="IMJ37" s="269" t="str">
        <f>IF(IMI37="","",IF(OR(IMI37="IV",IMI37="III"),"Aceptable",IF(IMI37="II","No Aceptable o Aceptable con controles",IF(IMI37="I","No Aceptable","Error"))))</f>
        <v>No Aceptable o Aceptable con controles</v>
      </c>
      <c r="IMK37" s="133" t="s">
        <v>264</v>
      </c>
      <c r="IML37" s="178" t="s">
        <v>274</v>
      </c>
      <c r="IMM37" s="178" t="s">
        <v>284</v>
      </c>
      <c r="IMN37" s="178" t="s">
        <v>285</v>
      </c>
      <c r="IMO37" s="178" t="s">
        <v>261</v>
      </c>
      <c r="IMP37" s="178" t="s">
        <v>210</v>
      </c>
      <c r="IMQ37" s="178" t="s">
        <v>260</v>
      </c>
      <c r="IMR37" s="178" t="s">
        <v>262</v>
      </c>
      <c r="IMS37" s="179">
        <v>6</v>
      </c>
      <c r="IMT37" s="179">
        <v>3</v>
      </c>
      <c r="IMU37" s="180">
        <f t="shared" si="431"/>
        <v>18</v>
      </c>
      <c r="IMV37" s="180" t="str">
        <f t="shared" si="432"/>
        <v>Alto</v>
      </c>
      <c r="IMW37" s="179">
        <v>25</v>
      </c>
      <c r="IMX37" s="180">
        <f t="shared" si="433"/>
        <v>450</v>
      </c>
      <c r="IMY37" s="180" t="str">
        <f t="shared" si="434"/>
        <v>II</v>
      </c>
      <c r="IMZ37" s="269" t="str">
        <f>IF(IMY37="","",IF(OR(IMY37="IV",IMY37="III"),"Aceptable",IF(IMY37="II","No Aceptable o Aceptable con controles",IF(IMY37="I","No Aceptable","Error"))))</f>
        <v>No Aceptable o Aceptable con controles</v>
      </c>
      <c r="INA37" s="133" t="s">
        <v>264</v>
      </c>
      <c r="INB37" s="178" t="s">
        <v>274</v>
      </c>
      <c r="INC37" s="178" t="s">
        <v>284</v>
      </c>
      <c r="IND37" s="178" t="s">
        <v>285</v>
      </c>
      <c r="INE37" s="178" t="s">
        <v>261</v>
      </c>
      <c r="INF37" s="178" t="s">
        <v>210</v>
      </c>
      <c r="ING37" s="178" t="s">
        <v>260</v>
      </c>
      <c r="INH37" s="178" t="s">
        <v>262</v>
      </c>
      <c r="INI37" s="179">
        <v>6</v>
      </c>
      <c r="INJ37" s="179">
        <v>3</v>
      </c>
      <c r="INK37" s="180">
        <f t="shared" si="431"/>
        <v>18</v>
      </c>
      <c r="INL37" s="180" t="str">
        <f t="shared" si="432"/>
        <v>Alto</v>
      </c>
      <c r="INM37" s="179">
        <v>25</v>
      </c>
      <c r="INN37" s="180">
        <f t="shared" si="433"/>
        <v>450</v>
      </c>
      <c r="INO37" s="180" t="str">
        <f t="shared" si="434"/>
        <v>II</v>
      </c>
      <c r="INP37" s="269" t="str">
        <f>IF(INO37="","",IF(OR(INO37="IV",INO37="III"),"Aceptable",IF(INO37="II","No Aceptable o Aceptable con controles",IF(INO37="I","No Aceptable","Error"))))</f>
        <v>No Aceptable o Aceptable con controles</v>
      </c>
      <c r="INQ37" s="133" t="s">
        <v>264</v>
      </c>
      <c r="INR37" s="178" t="s">
        <v>274</v>
      </c>
      <c r="INS37" s="178" t="s">
        <v>284</v>
      </c>
      <c r="INT37" s="178" t="s">
        <v>285</v>
      </c>
      <c r="INU37" s="178" t="s">
        <v>261</v>
      </c>
      <c r="INV37" s="178" t="s">
        <v>210</v>
      </c>
      <c r="INW37" s="178" t="s">
        <v>260</v>
      </c>
      <c r="INX37" s="178" t="s">
        <v>262</v>
      </c>
      <c r="INY37" s="179">
        <v>6</v>
      </c>
      <c r="INZ37" s="179">
        <v>3</v>
      </c>
      <c r="IOA37" s="180">
        <f t="shared" ref="IOA37:IPW37" si="435">IF(OR(INY37="",INZ37=""),"",IF((INY37*INZ37=0),"N/A",INY37*INZ37))</f>
        <v>18</v>
      </c>
      <c r="IOB37" s="180" t="str">
        <f t="shared" ref="IOB37:IPX37" si="436">IF(IOA37="","",IF(ISTEXT(IOA37),"N/A",IF(OR(IOA37=2,IOA37=4),"Bajo",IF(OR(IOA37=6,IOA37=8),"Medio",IF(OR(IOA37=10,IOA37=12,IOA37=18,IOA37=20),"Alto",IF(OR(IOA37=24,IOA37=30,IOA37=40),"Muy Alto","Error"))))))</f>
        <v>Alto</v>
      </c>
      <c r="IOC37" s="179">
        <v>25</v>
      </c>
      <c r="IOD37" s="180">
        <f t="shared" ref="IOD37:IPZ37" si="437">IF(OR(IOC37="",IOA37=""),"",IF(ISTEXT(IOA37),"N/A",IOA37*IOC37))</f>
        <v>450</v>
      </c>
      <c r="IOE37" s="180" t="str">
        <f t="shared" ref="IOE37:IQA37" si="438">IF(IOD37="","",IF(ISTEXT(IOD37),"IV",IF(IOD37=20,"IV",IF(AND(IOD37&gt;=40,IOD37&lt;=120),"III",IF(AND(IOD37&gt;=150,IOD37&lt;=500),"II",IF(AND(IOD37&gt;=600,IOD37&lt;=4000),"I","Error"))))))</f>
        <v>II</v>
      </c>
      <c r="IOF37" s="269" t="str">
        <f>IF(IOE37="","",IF(OR(IOE37="IV",IOE37="III"),"Aceptable",IF(IOE37="II","No Aceptable o Aceptable con controles",IF(IOE37="I","No Aceptable","Error"))))</f>
        <v>No Aceptable o Aceptable con controles</v>
      </c>
      <c r="IOG37" s="133" t="s">
        <v>264</v>
      </c>
      <c r="IOH37" s="178" t="s">
        <v>274</v>
      </c>
      <c r="IOI37" s="178" t="s">
        <v>284</v>
      </c>
      <c r="IOJ37" s="178" t="s">
        <v>285</v>
      </c>
      <c r="IOK37" s="178" t="s">
        <v>261</v>
      </c>
      <c r="IOL37" s="178" t="s">
        <v>210</v>
      </c>
      <c r="IOM37" s="178" t="s">
        <v>260</v>
      </c>
      <c r="ION37" s="178" t="s">
        <v>262</v>
      </c>
      <c r="IOO37" s="179">
        <v>6</v>
      </c>
      <c r="IOP37" s="179">
        <v>3</v>
      </c>
      <c r="IOQ37" s="180">
        <f t="shared" si="435"/>
        <v>18</v>
      </c>
      <c r="IOR37" s="180" t="str">
        <f t="shared" si="436"/>
        <v>Alto</v>
      </c>
      <c r="IOS37" s="179">
        <v>25</v>
      </c>
      <c r="IOT37" s="180">
        <f t="shared" si="437"/>
        <v>450</v>
      </c>
      <c r="IOU37" s="180" t="str">
        <f t="shared" si="438"/>
        <v>II</v>
      </c>
      <c r="IOV37" s="269" t="str">
        <f>IF(IOU37="","",IF(OR(IOU37="IV",IOU37="III"),"Aceptable",IF(IOU37="II","No Aceptable o Aceptable con controles",IF(IOU37="I","No Aceptable","Error"))))</f>
        <v>No Aceptable o Aceptable con controles</v>
      </c>
      <c r="IOW37" s="133" t="s">
        <v>264</v>
      </c>
      <c r="IOX37" s="178" t="s">
        <v>274</v>
      </c>
      <c r="IOY37" s="178" t="s">
        <v>284</v>
      </c>
      <c r="IOZ37" s="178" t="s">
        <v>285</v>
      </c>
      <c r="IPA37" s="178" t="s">
        <v>261</v>
      </c>
      <c r="IPB37" s="178" t="s">
        <v>210</v>
      </c>
      <c r="IPC37" s="178" t="s">
        <v>260</v>
      </c>
      <c r="IPD37" s="178" t="s">
        <v>262</v>
      </c>
      <c r="IPE37" s="179">
        <v>6</v>
      </c>
      <c r="IPF37" s="179">
        <v>3</v>
      </c>
      <c r="IPG37" s="180">
        <f t="shared" si="435"/>
        <v>18</v>
      </c>
      <c r="IPH37" s="180" t="str">
        <f t="shared" si="436"/>
        <v>Alto</v>
      </c>
      <c r="IPI37" s="179">
        <v>25</v>
      </c>
      <c r="IPJ37" s="180">
        <f t="shared" si="437"/>
        <v>450</v>
      </c>
      <c r="IPK37" s="180" t="str">
        <f t="shared" si="438"/>
        <v>II</v>
      </c>
      <c r="IPL37" s="269" t="str">
        <f>IF(IPK37="","",IF(OR(IPK37="IV",IPK37="III"),"Aceptable",IF(IPK37="II","No Aceptable o Aceptable con controles",IF(IPK37="I","No Aceptable","Error"))))</f>
        <v>No Aceptable o Aceptable con controles</v>
      </c>
      <c r="IPM37" s="133" t="s">
        <v>264</v>
      </c>
      <c r="IPN37" s="178" t="s">
        <v>274</v>
      </c>
      <c r="IPO37" s="178" t="s">
        <v>284</v>
      </c>
      <c r="IPP37" s="178" t="s">
        <v>285</v>
      </c>
      <c r="IPQ37" s="178" t="s">
        <v>261</v>
      </c>
      <c r="IPR37" s="178" t="s">
        <v>210</v>
      </c>
      <c r="IPS37" s="178" t="s">
        <v>260</v>
      </c>
      <c r="IPT37" s="178" t="s">
        <v>262</v>
      </c>
      <c r="IPU37" s="179">
        <v>6</v>
      </c>
      <c r="IPV37" s="179">
        <v>3</v>
      </c>
      <c r="IPW37" s="180">
        <f t="shared" si="435"/>
        <v>18</v>
      </c>
      <c r="IPX37" s="180" t="str">
        <f t="shared" si="436"/>
        <v>Alto</v>
      </c>
      <c r="IPY37" s="179">
        <v>25</v>
      </c>
      <c r="IPZ37" s="180">
        <f t="shared" si="437"/>
        <v>450</v>
      </c>
      <c r="IQA37" s="180" t="str">
        <f t="shared" si="438"/>
        <v>II</v>
      </c>
      <c r="IQB37" s="269" t="str">
        <f>IF(IQA37="","",IF(OR(IQA37="IV",IQA37="III"),"Aceptable",IF(IQA37="II","No Aceptable o Aceptable con controles",IF(IQA37="I","No Aceptable","Error"))))</f>
        <v>No Aceptable o Aceptable con controles</v>
      </c>
      <c r="IQC37" s="133" t="s">
        <v>264</v>
      </c>
      <c r="IQD37" s="178" t="s">
        <v>274</v>
      </c>
      <c r="IQE37" s="178" t="s">
        <v>284</v>
      </c>
      <c r="IQF37" s="178" t="s">
        <v>285</v>
      </c>
      <c r="IQG37" s="178" t="s">
        <v>261</v>
      </c>
      <c r="IQH37" s="178" t="s">
        <v>210</v>
      </c>
      <c r="IQI37" s="178" t="s">
        <v>260</v>
      </c>
      <c r="IQJ37" s="178" t="s">
        <v>262</v>
      </c>
      <c r="IQK37" s="179">
        <v>6</v>
      </c>
      <c r="IQL37" s="179">
        <v>3</v>
      </c>
      <c r="IQM37" s="180">
        <f t="shared" ref="IQM37:ISI37" si="439">IF(OR(IQK37="",IQL37=""),"",IF((IQK37*IQL37=0),"N/A",IQK37*IQL37))</f>
        <v>18</v>
      </c>
      <c r="IQN37" s="180" t="str">
        <f t="shared" ref="IQN37:ISJ37" si="440">IF(IQM37="","",IF(ISTEXT(IQM37),"N/A",IF(OR(IQM37=2,IQM37=4),"Bajo",IF(OR(IQM37=6,IQM37=8),"Medio",IF(OR(IQM37=10,IQM37=12,IQM37=18,IQM37=20),"Alto",IF(OR(IQM37=24,IQM37=30,IQM37=40),"Muy Alto","Error"))))))</f>
        <v>Alto</v>
      </c>
      <c r="IQO37" s="179">
        <v>25</v>
      </c>
      <c r="IQP37" s="180">
        <f t="shared" ref="IQP37:ISL37" si="441">IF(OR(IQO37="",IQM37=""),"",IF(ISTEXT(IQM37),"N/A",IQM37*IQO37))</f>
        <v>450</v>
      </c>
      <c r="IQQ37" s="180" t="str">
        <f t="shared" ref="IQQ37:ISM37" si="442">IF(IQP37="","",IF(ISTEXT(IQP37),"IV",IF(IQP37=20,"IV",IF(AND(IQP37&gt;=40,IQP37&lt;=120),"III",IF(AND(IQP37&gt;=150,IQP37&lt;=500),"II",IF(AND(IQP37&gt;=600,IQP37&lt;=4000),"I","Error"))))))</f>
        <v>II</v>
      </c>
      <c r="IQR37" s="269" t="str">
        <f>IF(IQQ37="","",IF(OR(IQQ37="IV",IQQ37="III"),"Aceptable",IF(IQQ37="II","No Aceptable o Aceptable con controles",IF(IQQ37="I","No Aceptable","Error"))))</f>
        <v>No Aceptable o Aceptable con controles</v>
      </c>
      <c r="IQS37" s="133" t="s">
        <v>264</v>
      </c>
      <c r="IQT37" s="178" t="s">
        <v>274</v>
      </c>
      <c r="IQU37" s="178" t="s">
        <v>284</v>
      </c>
      <c r="IQV37" s="178" t="s">
        <v>285</v>
      </c>
      <c r="IQW37" s="178" t="s">
        <v>261</v>
      </c>
      <c r="IQX37" s="178" t="s">
        <v>210</v>
      </c>
      <c r="IQY37" s="178" t="s">
        <v>260</v>
      </c>
      <c r="IQZ37" s="178" t="s">
        <v>262</v>
      </c>
      <c r="IRA37" s="179">
        <v>6</v>
      </c>
      <c r="IRB37" s="179">
        <v>3</v>
      </c>
      <c r="IRC37" s="180">
        <f t="shared" si="439"/>
        <v>18</v>
      </c>
      <c r="IRD37" s="180" t="str">
        <f t="shared" si="440"/>
        <v>Alto</v>
      </c>
      <c r="IRE37" s="179">
        <v>25</v>
      </c>
      <c r="IRF37" s="180">
        <f t="shared" si="441"/>
        <v>450</v>
      </c>
      <c r="IRG37" s="180" t="str">
        <f t="shared" si="442"/>
        <v>II</v>
      </c>
      <c r="IRH37" s="269" t="str">
        <f>IF(IRG37="","",IF(OR(IRG37="IV",IRG37="III"),"Aceptable",IF(IRG37="II","No Aceptable o Aceptable con controles",IF(IRG37="I","No Aceptable","Error"))))</f>
        <v>No Aceptable o Aceptable con controles</v>
      </c>
      <c r="IRI37" s="133" t="s">
        <v>264</v>
      </c>
      <c r="IRJ37" s="178" t="s">
        <v>274</v>
      </c>
      <c r="IRK37" s="178" t="s">
        <v>284</v>
      </c>
      <c r="IRL37" s="178" t="s">
        <v>285</v>
      </c>
      <c r="IRM37" s="178" t="s">
        <v>261</v>
      </c>
      <c r="IRN37" s="178" t="s">
        <v>210</v>
      </c>
      <c r="IRO37" s="178" t="s">
        <v>260</v>
      </c>
      <c r="IRP37" s="178" t="s">
        <v>262</v>
      </c>
      <c r="IRQ37" s="179">
        <v>6</v>
      </c>
      <c r="IRR37" s="179">
        <v>3</v>
      </c>
      <c r="IRS37" s="180">
        <f t="shared" si="439"/>
        <v>18</v>
      </c>
      <c r="IRT37" s="180" t="str">
        <f t="shared" si="440"/>
        <v>Alto</v>
      </c>
      <c r="IRU37" s="179">
        <v>25</v>
      </c>
      <c r="IRV37" s="180">
        <f t="shared" si="441"/>
        <v>450</v>
      </c>
      <c r="IRW37" s="180" t="str">
        <f t="shared" si="442"/>
        <v>II</v>
      </c>
      <c r="IRX37" s="269" t="str">
        <f>IF(IRW37="","",IF(OR(IRW37="IV",IRW37="III"),"Aceptable",IF(IRW37="II","No Aceptable o Aceptable con controles",IF(IRW37="I","No Aceptable","Error"))))</f>
        <v>No Aceptable o Aceptable con controles</v>
      </c>
      <c r="IRY37" s="133" t="s">
        <v>264</v>
      </c>
      <c r="IRZ37" s="178" t="s">
        <v>274</v>
      </c>
      <c r="ISA37" s="178" t="s">
        <v>284</v>
      </c>
      <c r="ISB37" s="178" t="s">
        <v>285</v>
      </c>
      <c r="ISC37" s="178" t="s">
        <v>261</v>
      </c>
      <c r="ISD37" s="178" t="s">
        <v>210</v>
      </c>
      <c r="ISE37" s="178" t="s">
        <v>260</v>
      </c>
      <c r="ISF37" s="178" t="s">
        <v>262</v>
      </c>
      <c r="ISG37" s="179">
        <v>6</v>
      </c>
      <c r="ISH37" s="179">
        <v>3</v>
      </c>
      <c r="ISI37" s="180">
        <f t="shared" si="439"/>
        <v>18</v>
      </c>
      <c r="ISJ37" s="180" t="str">
        <f t="shared" si="440"/>
        <v>Alto</v>
      </c>
      <c r="ISK37" s="179">
        <v>25</v>
      </c>
      <c r="ISL37" s="180">
        <f t="shared" si="441"/>
        <v>450</v>
      </c>
      <c r="ISM37" s="180" t="str">
        <f t="shared" si="442"/>
        <v>II</v>
      </c>
      <c r="ISN37" s="269" t="str">
        <f>IF(ISM37="","",IF(OR(ISM37="IV",ISM37="III"),"Aceptable",IF(ISM37="II","No Aceptable o Aceptable con controles",IF(ISM37="I","No Aceptable","Error"))))</f>
        <v>No Aceptable o Aceptable con controles</v>
      </c>
      <c r="ISO37" s="133" t="s">
        <v>264</v>
      </c>
      <c r="ISP37" s="178" t="s">
        <v>274</v>
      </c>
      <c r="ISQ37" s="178" t="s">
        <v>284</v>
      </c>
      <c r="ISR37" s="178" t="s">
        <v>285</v>
      </c>
      <c r="ISS37" s="178" t="s">
        <v>261</v>
      </c>
      <c r="IST37" s="178" t="s">
        <v>210</v>
      </c>
      <c r="ISU37" s="178" t="s">
        <v>260</v>
      </c>
      <c r="ISV37" s="178" t="s">
        <v>262</v>
      </c>
      <c r="ISW37" s="179">
        <v>6</v>
      </c>
      <c r="ISX37" s="179">
        <v>3</v>
      </c>
      <c r="ISY37" s="180">
        <f t="shared" ref="ISY37:IUU37" si="443">IF(OR(ISW37="",ISX37=""),"",IF((ISW37*ISX37=0),"N/A",ISW37*ISX37))</f>
        <v>18</v>
      </c>
      <c r="ISZ37" s="180" t="str">
        <f t="shared" ref="ISZ37:IUV37" si="444">IF(ISY37="","",IF(ISTEXT(ISY37),"N/A",IF(OR(ISY37=2,ISY37=4),"Bajo",IF(OR(ISY37=6,ISY37=8),"Medio",IF(OR(ISY37=10,ISY37=12,ISY37=18,ISY37=20),"Alto",IF(OR(ISY37=24,ISY37=30,ISY37=40),"Muy Alto","Error"))))))</f>
        <v>Alto</v>
      </c>
      <c r="ITA37" s="179">
        <v>25</v>
      </c>
      <c r="ITB37" s="180">
        <f t="shared" ref="ITB37:IUX37" si="445">IF(OR(ITA37="",ISY37=""),"",IF(ISTEXT(ISY37),"N/A",ISY37*ITA37))</f>
        <v>450</v>
      </c>
      <c r="ITC37" s="180" t="str">
        <f t="shared" ref="ITC37:IUY37" si="446">IF(ITB37="","",IF(ISTEXT(ITB37),"IV",IF(ITB37=20,"IV",IF(AND(ITB37&gt;=40,ITB37&lt;=120),"III",IF(AND(ITB37&gt;=150,ITB37&lt;=500),"II",IF(AND(ITB37&gt;=600,ITB37&lt;=4000),"I","Error"))))))</f>
        <v>II</v>
      </c>
      <c r="ITD37" s="269" t="str">
        <f>IF(ITC37="","",IF(OR(ITC37="IV",ITC37="III"),"Aceptable",IF(ITC37="II","No Aceptable o Aceptable con controles",IF(ITC37="I","No Aceptable","Error"))))</f>
        <v>No Aceptable o Aceptable con controles</v>
      </c>
      <c r="ITE37" s="133" t="s">
        <v>264</v>
      </c>
      <c r="ITF37" s="178" t="s">
        <v>274</v>
      </c>
      <c r="ITG37" s="178" t="s">
        <v>284</v>
      </c>
      <c r="ITH37" s="178" t="s">
        <v>285</v>
      </c>
      <c r="ITI37" s="178" t="s">
        <v>261</v>
      </c>
      <c r="ITJ37" s="178" t="s">
        <v>210</v>
      </c>
      <c r="ITK37" s="178" t="s">
        <v>260</v>
      </c>
      <c r="ITL37" s="178" t="s">
        <v>262</v>
      </c>
      <c r="ITM37" s="179">
        <v>6</v>
      </c>
      <c r="ITN37" s="179">
        <v>3</v>
      </c>
      <c r="ITO37" s="180">
        <f t="shared" si="443"/>
        <v>18</v>
      </c>
      <c r="ITP37" s="180" t="str">
        <f t="shared" si="444"/>
        <v>Alto</v>
      </c>
      <c r="ITQ37" s="179">
        <v>25</v>
      </c>
      <c r="ITR37" s="180">
        <f t="shared" si="445"/>
        <v>450</v>
      </c>
      <c r="ITS37" s="180" t="str">
        <f t="shared" si="446"/>
        <v>II</v>
      </c>
      <c r="ITT37" s="269" t="str">
        <f>IF(ITS37="","",IF(OR(ITS37="IV",ITS37="III"),"Aceptable",IF(ITS37="II","No Aceptable o Aceptable con controles",IF(ITS37="I","No Aceptable","Error"))))</f>
        <v>No Aceptable o Aceptable con controles</v>
      </c>
      <c r="ITU37" s="133" t="s">
        <v>264</v>
      </c>
      <c r="ITV37" s="178" t="s">
        <v>274</v>
      </c>
      <c r="ITW37" s="178" t="s">
        <v>284</v>
      </c>
      <c r="ITX37" s="178" t="s">
        <v>285</v>
      </c>
      <c r="ITY37" s="178" t="s">
        <v>261</v>
      </c>
      <c r="ITZ37" s="178" t="s">
        <v>210</v>
      </c>
      <c r="IUA37" s="178" t="s">
        <v>260</v>
      </c>
      <c r="IUB37" s="178" t="s">
        <v>262</v>
      </c>
      <c r="IUC37" s="179">
        <v>6</v>
      </c>
      <c r="IUD37" s="179">
        <v>3</v>
      </c>
      <c r="IUE37" s="180">
        <f t="shared" si="443"/>
        <v>18</v>
      </c>
      <c r="IUF37" s="180" t="str">
        <f t="shared" si="444"/>
        <v>Alto</v>
      </c>
      <c r="IUG37" s="179">
        <v>25</v>
      </c>
      <c r="IUH37" s="180">
        <f t="shared" si="445"/>
        <v>450</v>
      </c>
      <c r="IUI37" s="180" t="str">
        <f t="shared" si="446"/>
        <v>II</v>
      </c>
      <c r="IUJ37" s="269" t="str">
        <f>IF(IUI37="","",IF(OR(IUI37="IV",IUI37="III"),"Aceptable",IF(IUI37="II","No Aceptable o Aceptable con controles",IF(IUI37="I","No Aceptable","Error"))))</f>
        <v>No Aceptable o Aceptable con controles</v>
      </c>
      <c r="IUK37" s="133" t="s">
        <v>264</v>
      </c>
      <c r="IUL37" s="178" t="s">
        <v>274</v>
      </c>
      <c r="IUM37" s="178" t="s">
        <v>284</v>
      </c>
      <c r="IUN37" s="178" t="s">
        <v>285</v>
      </c>
      <c r="IUO37" s="178" t="s">
        <v>261</v>
      </c>
      <c r="IUP37" s="178" t="s">
        <v>210</v>
      </c>
      <c r="IUQ37" s="178" t="s">
        <v>260</v>
      </c>
      <c r="IUR37" s="178" t="s">
        <v>262</v>
      </c>
      <c r="IUS37" s="179">
        <v>6</v>
      </c>
      <c r="IUT37" s="179">
        <v>3</v>
      </c>
      <c r="IUU37" s="180">
        <f t="shared" si="443"/>
        <v>18</v>
      </c>
      <c r="IUV37" s="180" t="str">
        <f t="shared" si="444"/>
        <v>Alto</v>
      </c>
      <c r="IUW37" s="179">
        <v>25</v>
      </c>
      <c r="IUX37" s="180">
        <f t="shared" si="445"/>
        <v>450</v>
      </c>
      <c r="IUY37" s="180" t="str">
        <f t="shared" si="446"/>
        <v>II</v>
      </c>
      <c r="IUZ37" s="269" t="str">
        <f>IF(IUY37="","",IF(OR(IUY37="IV",IUY37="III"),"Aceptable",IF(IUY37="II","No Aceptable o Aceptable con controles",IF(IUY37="I","No Aceptable","Error"))))</f>
        <v>No Aceptable o Aceptable con controles</v>
      </c>
      <c r="IVA37" s="133" t="s">
        <v>264</v>
      </c>
      <c r="IVB37" s="178" t="s">
        <v>274</v>
      </c>
      <c r="IVC37" s="178" t="s">
        <v>284</v>
      </c>
      <c r="IVD37" s="178" t="s">
        <v>285</v>
      </c>
      <c r="IVE37" s="178" t="s">
        <v>261</v>
      </c>
      <c r="IVF37" s="178" t="s">
        <v>210</v>
      </c>
      <c r="IVG37" s="178" t="s">
        <v>260</v>
      </c>
      <c r="IVH37" s="178" t="s">
        <v>262</v>
      </c>
      <c r="IVI37" s="179">
        <v>6</v>
      </c>
      <c r="IVJ37" s="179">
        <v>3</v>
      </c>
      <c r="IVK37" s="180">
        <f t="shared" ref="IVK37:IXG37" si="447">IF(OR(IVI37="",IVJ37=""),"",IF((IVI37*IVJ37=0),"N/A",IVI37*IVJ37))</f>
        <v>18</v>
      </c>
      <c r="IVL37" s="180" t="str">
        <f t="shared" ref="IVL37:IXH37" si="448">IF(IVK37="","",IF(ISTEXT(IVK37),"N/A",IF(OR(IVK37=2,IVK37=4),"Bajo",IF(OR(IVK37=6,IVK37=8),"Medio",IF(OR(IVK37=10,IVK37=12,IVK37=18,IVK37=20),"Alto",IF(OR(IVK37=24,IVK37=30,IVK37=40),"Muy Alto","Error"))))))</f>
        <v>Alto</v>
      </c>
      <c r="IVM37" s="179">
        <v>25</v>
      </c>
      <c r="IVN37" s="180">
        <f t="shared" ref="IVN37:IXJ37" si="449">IF(OR(IVM37="",IVK37=""),"",IF(ISTEXT(IVK37),"N/A",IVK37*IVM37))</f>
        <v>450</v>
      </c>
      <c r="IVO37" s="180" t="str">
        <f t="shared" ref="IVO37:IXK37" si="450">IF(IVN37="","",IF(ISTEXT(IVN37),"IV",IF(IVN37=20,"IV",IF(AND(IVN37&gt;=40,IVN37&lt;=120),"III",IF(AND(IVN37&gt;=150,IVN37&lt;=500),"II",IF(AND(IVN37&gt;=600,IVN37&lt;=4000),"I","Error"))))))</f>
        <v>II</v>
      </c>
      <c r="IVP37" s="269" t="str">
        <f>IF(IVO37="","",IF(OR(IVO37="IV",IVO37="III"),"Aceptable",IF(IVO37="II","No Aceptable o Aceptable con controles",IF(IVO37="I","No Aceptable","Error"))))</f>
        <v>No Aceptable o Aceptable con controles</v>
      </c>
      <c r="IVQ37" s="133" t="s">
        <v>264</v>
      </c>
      <c r="IVR37" s="178" t="s">
        <v>274</v>
      </c>
      <c r="IVS37" s="178" t="s">
        <v>284</v>
      </c>
      <c r="IVT37" s="178" t="s">
        <v>285</v>
      </c>
      <c r="IVU37" s="178" t="s">
        <v>261</v>
      </c>
      <c r="IVV37" s="178" t="s">
        <v>210</v>
      </c>
      <c r="IVW37" s="178" t="s">
        <v>260</v>
      </c>
      <c r="IVX37" s="178" t="s">
        <v>262</v>
      </c>
      <c r="IVY37" s="179">
        <v>6</v>
      </c>
      <c r="IVZ37" s="179">
        <v>3</v>
      </c>
      <c r="IWA37" s="180">
        <f t="shared" si="447"/>
        <v>18</v>
      </c>
      <c r="IWB37" s="180" t="str">
        <f t="shared" si="448"/>
        <v>Alto</v>
      </c>
      <c r="IWC37" s="179">
        <v>25</v>
      </c>
      <c r="IWD37" s="180">
        <f t="shared" si="449"/>
        <v>450</v>
      </c>
      <c r="IWE37" s="180" t="str">
        <f t="shared" si="450"/>
        <v>II</v>
      </c>
      <c r="IWF37" s="269" t="str">
        <f>IF(IWE37="","",IF(OR(IWE37="IV",IWE37="III"),"Aceptable",IF(IWE37="II","No Aceptable o Aceptable con controles",IF(IWE37="I","No Aceptable","Error"))))</f>
        <v>No Aceptable o Aceptable con controles</v>
      </c>
      <c r="IWG37" s="133" t="s">
        <v>264</v>
      </c>
      <c r="IWH37" s="178" t="s">
        <v>274</v>
      </c>
      <c r="IWI37" s="178" t="s">
        <v>284</v>
      </c>
      <c r="IWJ37" s="178" t="s">
        <v>285</v>
      </c>
      <c r="IWK37" s="178" t="s">
        <v>261</v>
      </c>
      <c r="IWL37" s="178" t="s">
        <v>210</v>
      </c>
      <c r="IWM37" s="178" t="s">
        <v>260</v>
      </c>
      <c r="IWN37" s="178" t="s">
        <v>262</v>
      </c>
      <c r="IWO37" s="179">
        <v>6</v>
      </c>
      <c r="IWP37" s="179">
        <v>3</v>
      </c>
      <c r="IWQ37" s="180">
        <f t="shared" si="447"/>
        <v>18</v>
      </c>
      <c r="IWR37" s="180" t="str">
        <f t="shared" si="448"/>
        <v>Alto</v>
      </c>
      <c r="IWS37" s="179">
        <v>25</v>
      </c>
      <c r="IWT37" s="180">
        <f t="shared" si="449"/>
        <v>450</v>
      </c>
      <c r="IWU37" s="180" t="str">
        <f t="shared" si="450"/>
        <v>II</v>
      </c>
      <c r="IWV37" s="269" t="str">
        <f>IF(IWU37="","",IF(OR(IWU37="IV",IWU37="III"),"Aceptable",IF(IWU37="II","No Aceptable o Aceptable con controles",IF(IWU37="I","No Aceptable","Error"))))</f>
        <v>No Aceptable o Aceptable con controles</v>
      </c>
      <c r="IWW37" s="133" t="s">
        <v>264</v>
      </c>
      <c r="IWX37" s="178" t="s">
        <v>274</v>
      </c>
      <c r="IWY37" s="178" t="s">
        <v>284</v>
      </c>
      <c r="IWZ37" s="178" t="s">
        <v>285</v>
      </c>
      <c r="IXA37" s="178" t="s">
        <v>261</v>
      </c>
      <c r="IXB37" s="178" t="s">
        <v>210</v>
      </c>
      <c r="IXC37" s="178" t="s">
        <v>260</v>
      </c>
      <c r="IXD37" s="178" t="s">
        <v>262</v>
      </c>
      <c r="IXE37" s="179">
        <v>6</v>
      </c>
      <c r="IXF37" s="179">
        <v>3</v>
      </c>
      <c r="IXG37" s="180">
        <f t="shared" si="447"/>
        <v>18</v>
      </c>
      <c r="IXH37" s="180" t="str">
        <f t="shared" si="448"/>
        <v>Alto</v>
      </c>
      <c r="IXI37" s="179">
        <v>25</v>
      </c>
      <c r="IXJ37" s="180">
        <f t="shared" si="449"/>
        <v>450</v>
      </c>
      <c r="IXK37" s="180" t="str">
        <f t="shared" si="450"/>
        <v>II</v>
      </c>
      <c r="IXL37" s="269" t="str">
        <f>IF(IXK37="","",IF(OR(IXK37="IV",IXK37="III"),"Aceptable",IF(IXK37="II","No Aceptable o Aceptable con controles",IF(IXK37="I","No Aceptable","Error"))))</f>
        <v>No Aceptable o Aceptable con controles</v>
      </c>
      <c r="IXM37" s="133" t="s">
        <v>264</v>
      </c>
      <c r="IXN37" s="178" t="s">
        <v>274</v>
      </c>
      <c r="IXO37" s="178" t="s">
        <v>284</v>
      </c>
      <c r="IXP37" s="178" t="s">
        <v>285</v>
      </c>
      <c r="IXQ37" s="178" t="s">
        <v>261</v>
      </c>
      <c r="IXR37" s="178" t="s">
        <v>210</v>
      </c>
      <c r="IXS37" s="178" t="s">
        <v>260</v>
      </c>
      <c r="IXT37" s="178" t="s">
        <v>262</v>
      </c>
      <c r="IXU37" s="179">
        <v>6</v>
      </c>
      <c r="IXV37" s="179">
        <v>3</v>
      </c>
      <c r="IXW37" s="180">
        <f t="shared" ref="IXW37:IZS37" si="451">IF(OR(IXU37="",IXV37=""),"",IF((IXU37*IXV37=0),"N/A",IXU37*IXV37))</f>
        <v>18</v>
      </c>
      <c r="IXX37" s="180" t="str">
        <f t="shared" ref="IXX37:IZT37" si="452">IF(IXW37="","",IF(ISTEXT(IXW37),"N/A",IF(OR(IXW37=2,IXW37=4),"Bajo",IF(OR(IXW37=6,IXW37=8),"Medio",IF(OR(IXW37=10,IXW37=12,IXW37=18,IXW37=20),"Alto",IF(OR(IXW37=24,IXW37=30,IXW37=40),"Muy Alto","Error"))))))</f>
        <v>Alto</v>
      </c>
      <c r="IXY37" s="179">
        <v>25</v>
      </c>
      <c r="IXZ37" s="180">
        <f t="shared" ref="IXZ37:IZV37" si="453">IF(OR(IXY37="",IXW37=""),"",IF(ISTEXT(IXW37),"N/A",IXW37*IXY37))</f>
        <v>450</v>
      </c>
      <c r="IYA37" s="180" t="str">
        <f t="shared" ref="IYA37:IZW37" si="454">IF(IXZ37="","",IF(ISTEXT(IXZ37),"IV",IF(IXZ37=20,"IV",IF(AND(IXZ37&gt;=40,IXZ37&lt;=120),"III",IF(AND(IXZ37&gt;=150,IXZ37&lt;=500),"II",IF(AND(IXZ37&gt;=600,IXZ37&lt;=4000),"I","Error"))))))</f>
        <v>II</v>
      </c>
      <c r="IYB37" s="269" t="str">
        <f>IF(IYA37="","",IF(OR(IYA37="IV",IYA37="III"),"Aceptable",IF(IYA37="II","No Aceptable o Aceptable con controles",IF(IYA37="I","No Aceptable","Error"))))</f>
        <v>No Aceptable o Aceptable con controles</v>
      </c>
      <c r="IYC37" s="133" t="s">
        <v>264</v>
      </c>
      <c r="IYD37" s="178" t="s">
        <v>274</v>
      </c>
      <c r="IYE37" s="178" t="s">
        <v>284</v>
      </c>
      <c r="IYF37" s="178" t="s">
        <v>285</v>
      </c>
      <c r="IYG37" s="178" t="s">
        <v>261</v>
      </c>
      <c r="IYH37" s="178" t="s">
        <v>210</v>
      </c>
      <c r="IYI37" s="178" t="s">
        <v>260</v>
      </c>
      <c r="IYJ37" s="178" t="s">
        <v>262</v>
      </c>
      <c r="IYK37" s="179">
        <v>6</v>
      </c>
      <c r="IYL37" s="179">
        <v>3</v>
      </c>
      <c r="IYM37" s="180">
        <f t="shared" si="451"/>
        <v>18</v>
      </c>
      <c r="IYN37" s="180" t="str">
        <f t="shared" si="452"/>
        <v>Alto</v>
      </c>
      <c r="IYO37" s="179">
        <v>25</v>
      </c>
      <c r="IYP37" s="180">
        <f t="shared" si="453"/>
        <v>450</v>
      </c>
      <c r="IYQ37" s="180" t="str">
        <f t="shared" si="454"/>
        <v>II</v>
      </c>
      <c r="IYR37" s="269" t="str">
        <f>IF(IYQ37="","",IF(OR(IYQ37="IV",IYQ37="III"),"Aceptable",IF(IYQ37="II","No Aceptable o Aceptable con controles",IF(IYQ37="I","No Aceptable","Error"))))</f>
        <v>No Aceptable o Aceptable con controles</v>
      </c>
      <c r="IYS37" s="133" t="s">
        <v>264</v>
      </c>
      <c r="IYT37" s="178" t="s">
        <v>274</v>
      </c>
      <c r="IYU37" s="178" t="s">
        <v>284</v>
      </c>
      <c r="IYV37" s="178" t="s">
        <v>285</v>
      </c>
      <c r="IYW37" s="178" t="s">
        <v>261</v>
      </c>
      <c r="IYX37" s="178" t="s">
        <v>210</v>
      </c>
      <c r="IYY37" s="178" t="s">
        <v>260</v>
      </c>
      <c r="IYZ37" s="178" t="s">
        <v>262</v>
      </c>
      <c r="IZA37" s="179">
        <v>6</v>
      </c>
      <c r="IZB37" s="179">
        <v>3</v>
      </c>
      <c r="IZC37" s="180">
        <f t="shared" si="451"/>
        <v>18</v>
      </c>
      <c r="IZD37" s="180" t="str">
        <f t="shared" si="452"/>
        <v>Alto</v>
      </c>
      <c r="IZE37" s="179">
        <v>25</v>
      </c>
      <c r="IZF37" s="180">
        <f t="shared" si="453"/>
        <v>450</v>
      </c>
      <c r="IZG37" s="180" t="str">
        <f t="shared" si="454"/>
        <v>II</v>
      </c>
      <c r="IZH37" s="269" t="str">
        <f>IF(IZG37="","",IF(OR(IZG37="IV",IZG37="III"),"Aceptable",IF(IZG37="II","No Aceptable o Aceptable con controles",IF(IZG37="I","No Aceptable","Error"))))</f>
        <v>No Aceptable o Aceptable con controles</v>
      </c>
      <c r="IZI37" s="133" t="s">
        <v>264</v>
      </c>
      <c r="IZJ37" s="178" t="s">
        <v>274</v>
      </c>
      <c r="IZK37" s="178" t="s">
        <v>284</v>
      </c>
      <c r="IZL37" s="178" t="s">
        <v>285</v>
      </c>
      <c r="IZM37" s="178" t="s">
        <v>261</v>
      </c>
      <c r="IZN37" s="178" t="s">
        <v>210</v>
      </c>
      <c r="IZO37" s="178" t="s">
        <v>260</v>
      </c>
      <c r="IZP37" s="178" t="s">
        <v>262</v>
      </c>
      <c r="IZQ37" s="179">
        <v>6</v>
      </c>
      <c r="IZR37" s="179">
        <v>3</v>
      </c>
      <c r="IZS37" s="180">
        <f t="shared" si="451"/>
        <v>18</v>
      </c>
      <c r="IZT37" s="180" t="str">
        <f t="shared" si="452"/>
        <v>Alto</v>
      </c>
      <c r="IZU37" s="179">
        <v>25</v>
      </c>
      <c r="IZV37" s="180">
        <f t="shared" si="453"/>
        <v>450</v>
      </c>
      <c r="IZW37" s="180" t="str">
        <f t="shared" si="454"/>
        <v>II</v>
      </c>
      <c r="IZX37" s="269" t="str">
        <f>IF(IZW37="","",IF(OR(IZW37="IV",IZW37="III"),"Aceptable",IF(IZW37="II","No Aceptable o Aceptable con controles",IF(IZW37="I","No Aceptable","Error"))))</f>
        <v>No Aceptable o Aceptable con controles</v>
      </c>
      <c r="IZY37" s="133" t="s">
        <v>264</v>
      </c>
      <c r="IZZ37" s="178" t="s">
        <v>274</v>
      </c>
      <c r="JAA37" s="178" t="s">
        <v>284</v>
      </c>
      <c r="JAB37" s="178" t="s">
        <v>285</v>
      </c>
      <c r="JAC37" s="178" t="s">
        <v>261</v>
      </c>
      <c r="JAD37" s="178" t="s">
        <v>210</v>
      </c>
      <c r="JAE37" s="178" t="s">
        <v>260</v>
      </c>
      <c r="JAF37" s="178" t="s">
        <v>262</v>
      </c>
      <c r="JAG37" s="179">
        <v>6</v>
      </c>
      <c r="JAH37" s="179">
        <v>3</v>
      </c>
      <c r="JAI37" s="180">
        <f t="shared" ref="JAI37:JCE37" si="455">IF(OR(JAG37="",JAH37=""),"",IF((JAG37*JAH37=0),"N/A",JAG37*JAH37))</f>
        <v>18</v>
      </c>
      <c r="JAJ37" s="180" t="str">
        <f t="shared" ref="JAJ37:JCF37" si="456">IF(JAI37="","",IF(ISTEXT(JAI37),"N/A",IF(OR(JAI37=2,JAI37=4),"Bajo",IF(OR(JAI37=6,JAI37=8),"Medio",IF(OR(JAI37=10,JAI37=12,JAI37=18,JAI37=20),"Alto",IF(OR(JAI37=24,JAI37=30,JAI37=40),"Muy Alto","Error"))))))</f>
        <v>Alto</v>
      </c>
      <c r="JAK37" s="179">
        <v>25</v>
      </c>
      <c r="JAL37" s="180">
        <f t="shared" ref="JAL37:JCH37" si="457">IF(OR(JAK37="",JAI37=""),"",IF(ISTEXT(JAI37),"N/A",JAI37*JAK37))</f>
        <v>450</v>
      </c>
      <c r="JAM37" s="180" t="str">
        <f t="shared" ref="JAM37:JCI37" si="458">IF(JAL37="","",IF(ISTEXT(JAL37),"IV",IF(JAL37=20,"IV",IF(AND(JAL37&gt;=40,JAL37&lt;=120),"III",IF(AND(JAL37&gt;=150,JAL37&lt;=500),"II",IF(AND(JAL37&gt;=600,JAL37&lt;=4000),"I","Error"))))))</f>
        <v>II</v>
      </c>
      <c r="JAN37" s="269" t="str">
        <f>IF(JAM37="","",IF(OR(JAM37="IV",JAM37="III"),"Aceptable",IF(JAM37="II","No Aceptable o Aceptable con controles",IF(JAM37="I","No Aceptable","Error"))))</f>
        <v>No Aceptable o Aceptable con controles</v>
      </c>
      <c r="JAO37" s="133" t="s">
        <v>264</v>
      </c>
      <c r="JAP37" s="178" t="s">
        <v>274</v>
      </c>
      <c r="JAQ37" s="178" t="s">
        <v>284</v>
      </c>
      <c r="JAR37" s="178" t="s">
        <v>285</v>
      </c>
      <c r="JAS37" s="178" t="s">
        <v>261</v>
      </c>
      <c r="JAT37" s="178" t="s">
        <v>210</v>
      </c>
      <c r="JAU37" s="178" t="s">
        <v>260</v>
      </c>
      <c r="JAV37" s="178" t="s">
        <v>262</v>
      </c>
      <c r="JAW37" s="179">
        <v>6</v>
      </c>
      <c r="JAX37" s="179">
        <v>3</v>
      </c>
      <c r="JAY37" s="180">
        <f t="shared" si="455"/>
        <v>18</v>
      </c>
      <c r="JAZ37" s="180" t="str">
        <f t="shared" si="456"/>
        <v>Alto</v>
      </c>
      <c r="JBA37" s="179">
        <v>25</v>
      </c>
      <c r="JBB37" s="180">
        <f t="shared" si="457"/>
        <v>450</v>
      </c>
      <c r="JBC37" s="180" t="str">
        <f t="shared" si="458"/>
        <v>II</v>
      </c>
      <c r="JBD37" s="269" t="str">
        <f>IF(JBC37="","",IF(OR(JBC37="IV",JBC37="III"),"Aceptable",IF(JBC37="II","No Aceptable o Aceptable con controles",IF(JBC37="I","No Aceptable","Error"))))</f>
        <v>No Aceptable o Aceptable con controles</v>
      </c>
      <c r="JBE37" s="133" t="s">
        <v>264</v>
      </c>
      <c r="JBF37" s="178" t="s">
        <v>274</v>
      </c>
      <c r="JBG37" s="178" t="s">
        <v>284</v>
      </c>
      <c r="JBH37" s="178" t="s">
        <v>285</v>
      </c>
      <c r="JBI37" s="178" t="s">
        <v>261</v>
      </c>
      <c r="JBJ37" s="178" t="s">
        <v>210</v>
      </c>
      <c r="JBK37" s="178" t="s">
        <v>260</v>
      </c>
      <c r="JBL37" s="178" t="s">
        <v>262</v>
      </c>
      <c r="JBM37" s="179">
        <v>6</v>
      </c>
      <c r="JBN37" s="179">
        <v>3</v>
      </c>
      <c r="JBO37" s="180">
        <f t="shared" si="455"/>
        <v>18</v>
      </c>
      <c r="JBP37" s="180" t="str">
        <f t="shared" si="456"/>
        <v>Alto</v>
      </c>
      <c r="JBQ37" s="179">
        <v>25</v>
      </c>
      <c r="JBR37" s="180">
        <f t="shared" si="457"/>
        <v>450</v>
      </c>
      <c r="JBS37" s="180" t="str">
        <f t="shared" si="458"/>
        <v>II</v>
      </c>
      <c r="JBT37" s="269" t="str">
        <f>IF(JBS37="","",IF(OR(JBS37="IV",JBS37="III"),"Aceptable",IF(JBS37="II","No Aceptable o Aceptable con controles",IF(JBS37="I","No Aceptable","Error"))))</f>
        <v>No Aceptable o Aceptable con controles</v>
      </c>
      <c r="JBU37" s="133" t="s">
        <v>264</v>
      </c>
      <c r="JBV37" s="178" t="s">
        <v>274</v>
      </c>
      <c r="JBW37" s="178" t="s">
        <v>284</v>
      </c>
      <c r="JBX37" s="178" t="s">
        <v>285</v>
      </c>
      <c r="JBY37" s="178" t="s">
        <v>261</v>
      </c>
      <c r="JBZ37" s="178" t="s">
        <v>210</v>
      </c>
      <c r="JCA37" s="178" t="s">
        <v>260</v>
      </c>
      <c r="JCB37" s="178" t="s">
        <v>262</v>
      </c>
      <c r="JCC37" s="179">
        <v>6</v>
      </c>
      <c r="JCD37" s="179">
        <v>3</v>
      </c>
      <c r="JCE37" s="180">
        <f t="shared" si="455"/>
        <v>18</v>
      </c>
      <c r="JCF37" s="180" t="str">
        <f t="shared" si="456"/>
        <v>Alto</v>
      </c>
      <c r="JCG37" s="179">
        <v>25</v>
      </c>
      <c r="JCH37" s="180">
        <f t="shared" si="457"/>
        <v>450</v>
      </c>
      <c r="JCI37" s="180" t="str">
        <f t="shared" si="458"/>
        <v>II</v>
      </c>
      <c r="JCJ37" s="269" t="str">
        <f>IF(JCI37="","",IF(OR(JCI37="IV",JCI37="III"),"Aceptable",IF(JCI37="II","No Aceptable o Aceptable con controles",IF(JCI37="I","No Aceptable","Error"))))</f>
        <v>No Aceptable o Aceptable con controles</v>
      </c>
      <c r="JCK37" s="133" t="s">
        <v>264</v>
      </c>
      <c r="JCL37" s="178" t="s">
        <v>274</v>
      </c>
      <c r="JCM37" s="178" t="s">
        <v>284</v>
      </c>
      <c r="JCN37" s="178" t="s">
        <v>285</v>
      </c>
      <c r="JCO37" s="178" t="s">
        <v>261</v>
      </c>
      <c r="JCP37" s="178" t="s">
        <v>210</v>
      </c>
      <c r="JCQ37" s="178" t="s">
        <v>260</v>
      </c>
      <c r="JCR37" s="178" t="s">
        <v>262</v>
      </c>
      <c r="JCS37" s="179">
        <v>6</v>
      </c>
      <c r="JCT37" s="179">
        <v>3</v>
      </c>
      <c r="JCU37" s="180">
        <f t="shared" ref="JCU37:JEQ37" si="459">IF(OR(JCS37="",JCT37=""),"",IF((JCS37*JCT37=0),"N/A",JCS37*JCT37))</f>
        <v>18</v>
      </c>
      <c r="JCV37" s="180" t="str">
        <f t="shared" ref="JCV37:JER37" si="460">IF(JCU37="","",IF(ISTEXT(JCU37),"N/A",IF(OR(JCU37=2,JCU37=4),"Bajo",IF(OR(JCU37=6,JCU37=8),"Medio",IF(OR(JCU37=10,JCU37=12,JCU37=18,JCU37=20),"Alto",IF(OR(JCU37=24,JCU37=30,JCU37=40),"Muy Alto","Error"))))))</f>
        <v>Alto</v>
      </c>
      <c r="JCW37" s="179">
        <v>25</v>
      </c>
      <c r="JCX37" s="180">
        <f t="shared" ref="JCX37:JET37" si="461">IF(OR(JCW37="",JCU37=""),"",IF(ISTEXT(JCU37),"N/A",JCU37*JCW37))</f>
        <v>450</v>
      </c>
      <c r="JCY37" s="180" t="str">
        <f t="shared" ref="JCY37:JEU37" si="462">IF(JCX37="","",IF(ISTEXT(JCX37),"IV",IF(JCX37=20,"IV",IF(AND(JCX37&gt;=40,JCX37&lt;=120),"III",IF(AND(JCX37&gt;=150,JCX37&lt;=500),"II",IF(AND(JCX37&gt;=600,JCX37&lt;=4000),"I","Error"))))))</f>
        <v>II</v>
      </c>
      <c r="JCZ37" s="269" t="str">
        <f>IF(JCY37="","",IF(OR(JCY37="IV",JCY37="III"),"Aceptable",IF(JCY37="II","No Aceptable o Aceptable con controles",IF(JCY37="I","No Aceptable","Error"))))</f>
        <v>No Aceptable o Aceptable con controles</v>
      </c>
      <c r="JDA37" s="133" t="s">
        <v>264</v>
      </c>
      <c r="JDB37" s="178" t="s">
        <v>274</v>
      </c>
      <c r="JDC37" s="178" t="s">
        <v>284</v>
      </c>
      <c r="JDD37" s="178" t="s">
        <v>285</v>
      </c>
      <c r="JDE37" s="178" t="s">
        <v>261</v>
      </c>
      <c r="JDF37" s="178" t="s">
        <v>210</v>
      </c>
      <c r="JDG37" s="178" t="s">
        <v>260</v>
      </c>
      <c r="JDH37" s="178" t="s">
        <v>262</v>
      </c>
      <c r="JDI37" s="179">
        <v>6</v>
      </c>
      <c r="JDJ37" s="179">
        <v>3</v>
      </c>
      <c r="JDK37" s="180">
        <f t="shared" si="459"/>
        <v>18</v>
      </c>
      <c r="JDL37" s="180" t="str">
        <f t="shared" si="460"/>
        <v>Alto</v>
      </c>
      <c r="JDM37" s="179">
        <v>25</v>
      </c>
      <c r="JDN37" s="180">
        <f t="shared" si="461"/>
        <v>450</v>
      </c>
      <c r="JDO37" s="180" t="str">
        <f t="shared" si="462"/>
        <v>II</v>
      </c>
      <c r="JDP37" s="269" t="str">
        <f>IF(JDO37="","",IF(OR(JDO37="IV",JDO37="III"),"Aceptable",IF(JDO37="II","No Aceptable o Aceptable con controles",IF(JDO37="I","No Aceptable","Error"))))</f>
        <v>No Aceptable o Aceptable con controles</v>
      </c>
      <c r="JDQ37" s="133" t="s">
        <v>264</v>
      </c>
      <c r="JDR37" s="178" t="s">
        <v>274</v>
      </c>
      <c r="JDS37" s="178" t="s">
        <v>284</v>
      </c>
      <c r="JDT37" s="178" t="s">
        <v>285</v>
      </c>
      <c r="JDU37" s="178" t="s">
        <v>261</v>
      </c>
      <c r="JDV37" s="178" t="s">
        <v>210</v>
      </c>
      <c r="JDW37" s="178" t="s">
        <v>260</v>
      </c>
      <c r="JDX37" s="178" t="s">
        <v>262</v>
      </c>
      <c r="JDY37" s="179">
        <v>6</v>
      </c>
      <c r="JDZ37" s="179">
        <v>3</v>
      </c>
      <c r="JEA37" s="180">
        <f t="shared" si="459"/>
        <v>18</v>
      </c>
      <c r="JEB37" s="180" t="str">
        <f t="shared" si="460"/>
        <v>Alto</v>
      </c>
      <c r="JEC37" s="179">
        <v>25</v>
      </c>
      <c r="JED37" s="180">
        <f t="shared" si="461"/>
        <v>450</v>
      </c>
      <c r="JEE37" s="180" t="str">
        <f t="shared" si="462"/>
        <v>II</v>
      </c>
      <c r="JEF37" s="269" t="str">
        <f>IF(JEE37="","",IF(OR(JEE37="IV",JEE37="III"),"Aceptable",IF(JEE37="II","No Aceptable o Aceptable con controles",IF(JEE37="I","No Aceptable","Error"))))</f>
        <v>No Aceptable o Aceptable con controles</v>
      </c>
      <c r="JEG37" s="133" t="s">
        <v>264</v>
      </c>
      <c r="JEH37" s="178" t="s">
        <v>274</v>
      </c>
      <c r="JEI37" s="178" t="s">
        <v>284</v>
      </c>
      <c r="JEJ37" s="178" t="s">
        <v>285</v>
      </c>
      <c r="JEK37" s="178" t="s">
        <v>261</v>
      </c>
      <c r="JEL37" s="178" t="s">
        <v>210</v>
      </c>
      <c r="JEM37" s="178" t="s">
        <v>260</v>
      </c>
      <c r="JEN37" s="178" t="s">
        <v>262</v>
      </c>
      <c r="JEO37" s="179">
        <v>6</v>
      </c>
      <c r="JEP37" s="179">
        <v>3</v>
      </c>
      <c r="JEQ37" s="180">
        <f t="shared" si="459"/>
        <v>18</v>
      </c>
      <c r="JER37" s="180" t="str">
        <f t="shared" si="460"/>
        <v>Alto</v>
      </c>
      <c r="JES37" s="179">
        <v>25</v>
      </c>
      <c r="JET37" s="180">
        <f t="shared" si="461"/>
        <v>450</v>
      </c>
      <c r="JEU37" s="180" t="str">
        <f t="shared" si="462"/>
        <v>II</v>
      </c>
      <c r="JEV37" s="269" t="str">
        <f>IF(JEU37="","",IF(OR(JEU37="IV",JEU37="III"),"Aceptable",IF(JEU37="II","No Aceptable o Aceptable con controles",IF(JEU37="I","No Aceptable","Error"))))</f>
        <v>No Aceptable o Aceptable con controles</v>
      </c>
      <c r="JEW37" s="133" t="s">
        <v>264</v>
      </c>
      <c r="JEX37" s="178" t="s">
        <v>274</v>
      </c>
      <c r="JEY37" s="178" t="s">
        <v>284</v>
      </c>
      <c r="JEZ37" s="178" t="s">
        <v>285</v>
      </c>
      <c r="JFA37" s="178" t="s">
        <v>261</v>
      </c>
      <c r="JFB37" s="178" t="s">
        <v>210</v>
      </c>
      <c r="JFC37" s="178" t="s">
        <v>260</v>
      </c>
      <c r="JFD37" s="178" t="s">
        <v>262</v>
      </c>
      <c r="JFE37" s="179">
        <v>6</v>
      </c>
      <c r="JFF37" s="179">
        <v>3</v>
      </c>
      <c r="JFG37" s="180">
        <f t="shared" ref="JFG37:JHC37" si="463">IF(OR(JFE37="",JFF37=""),"",IF((JFE37*JFF37=0),"N/A",JFE37*JFF37))</f>
        <v>18</v>
      </c>
      <c r="JFH37" s="180" t="str">
        <f t="shared" ref="JFH37:JHD37" si="464">IF(JFG37="","",IF(ISTEXT(JFG37),"N/A",IF(OR(JFG37=2,JFG37=4),"Bajo",IF(OR(JFG37=6,JFG37=8),"Medio",IF(OR(JFG37=10,JFG37=12,JFG37=18,JFG37=20),"Alto",IF(OR(JFG37=24,JFG37=30,JFG37=40),"Muy Alto","Error"))))))</f>
        <v>Alto</v>
      </c>
      <c r="JFI37" s="179">
        <v>25</v>
      </c>
      <c r="JFJ37" s="180">
        <f t="shared" ref="JFJ37:JHF37" si="465">IF(OR(JFI37="",JFG37=""),"",IF(ISTEXT(JFG37),"N/A",JFG37*JFI37))</f>
        <v>450</v>
      </c>
      <c r="JFK37" s="180" t="str">
        <f t="shared" ref="JFK37:JHG37" si="466">IF(JFJ37="","",IF(ISTEXT(JFJ37),"IV",IF(JFJ37=20,"IV",IF(AND(JFJ37&gt;=40,JFJ37&lt;=120),"III",IF(AND(JFJ37&gt;=150,JFJ37&lt;=500),"II",IF(AND(JFJ37&gt;=600,JFJ37&lt;=4000),"I","Error"))))))</f>
        <v>II</v>
      </c>
      <c r="JFL37" s="269" t="str">
        <f>IF(JFK37="","",IF(OR(JFK37="IV",JFK37="III"),"Aceptable",IF(JFK37="II","No Aceptable o Aceptable con controles",IF(JFK37="I","No Aceptable","Error"))))</f>
        <v>No Aceptable o Aceptable con controles</v>
      </c>
      <c r="JFM37" s="133" t="s">
        <v>264</v>
      </c>
      <c r="JFN37" s="178" t="s">
        <v>274</v>
      </c>
      <c r="JFO37" s="178" t="s">
        <v>284</v>
      </c>
      <c r="JFP37" s="178" t="s">
        <v>285</v>
      </c>
      <c r="JFQ37" s="178" t="s">
        <v>261</v>
      </c>
      <c r="JFR37" s="178" t="s">
        <v>210</v>
      </c>
      <c r="JFS37" s="178" t="s">
        <v>260</v>
      </c>
      <c r="JFT37" s="178" t="s">
        <v>262</v>
      </c>
      <c r="JFU37" s="179">
        <v>6</v>
      </c>
      <c r="JFV37" s="179">
        <v>3</v>
      </c>
      <c r="JFW37" s="180">
        <f t="shared" si="463"/>
        <v>18</v>
      </c>
      <c r="JFX37" s="180" t="str">
        <f t="shared" si="464"/>
        <v>Alto</v>
      </c>
      <c r="JFY37" s="179">
        <v>25</v>
      </c>
      <c r="JFZ37" s="180">
        <f t="shared" si="465"/>
        <v>450</v>
      </c>
      <c r="JGA37" s="180" t="str">
        <f t="shared" si="466"/>
        <v>II</v>
      </c>
      <c r="JGB37" s="269" t="str">
        <f>IF(JGA37="","",IF(OR(JGA37="IV",JGA37="III"),"Aceptable",IF(JGA37="II","No Aceptable o Aceptable con controles",IF(JGA37="I","No Aceptable","Error"))))</f>
        <v>No Aceptable o Aceptable con controles</v>
      </c>
      <c r="JGC37" s="133" t="s">
        <v>264</v>
      </c>
      <c r="JGD37" s="178" t="s">
        <v>274</v>
      </c>
      <c r="JGE37" s="178" t="s">
        <v>284</v>
      </c>
      <c r="JGF37" s="178" t="s">
        <v>285</v>
      </c>
      <c r="JGG37" s="178" t="s">
        <v>261</v>
      </c>
      <c r="JGH37" s="178" t="s">
        <v>210</v>
      </c>
      <c r="JGI37" s="178" t="s">
        <v>260</v>
      </c>
      <c r="JGJ37" s="178" t="s">
        <v>262</v>
      </c>
      <c r="JGK37" s="179">
        <v>6</v>
      </c>
      <c r="JGL37" s="179">
        <v>3</v>
      </c>
      <c r="JGM37" s="180">
        <f t="shared" si="463"/>
        <v>18</v>
      </c>
      <c r="JGN37" s="180" t="str">
        <f t="shared" si="464"/>
        <v>Alto</v>
      </c>
      <c r="JGO37" s="179">
        <v>25</v>
      </c>
      <c r="JGP37" s="180">
        <f t="shared" si="465"/>
        <v>450</v>
      </c>
      <c r="JGQ37" s="180" t="str">
        <f t="shared" si="466"/>
        <v>II</v>
      </c>
      <c r="JGR37" s="269" t="str">
        <f>IF(JGQ37="","",IF(OR(JGQ37="IV",JGQ37="III"),"Aceptable",IF(JGQ37="II","No Aceptable o Aceptable con controles",IF(JGQ37="I","No Aceptable","Error"))))</f>
        <v>No Aceptable o Aceptable con controles</v>
      </c>
      <c r="JGS37" s="133" t="s">
        <v>264</v>
      </c>
      <c r="JGT37" s="178" t="s">
        <v>274</v>
      </c>
      <c r="JGU37" s="178" t="s">
        <v>284</v>
      </c>
      <c r="JGV37" s="178" t="s">
        <v>285</v>
      </c>
      <c r="JGW37" s="178" t="s">
        <v>261</v>
      </c>
      <c r="JGX37" s="178" t="s">
        <v>210</v>
      </c>
      <c r="JGY37" s="178" t="s">
        <v>260</v>
      </c>
      <c r="JGZ37" s="178" t="s">
        <v>262</v>
      </c>
      <c r="JHA37" s="179">
        <v>6</v>
      </c>
      <c r="JHB37" s="179">
        <v>3</v>
      </c>
      <c r="JHC37" s="180">
        <f t="shared" si="463"/>
        <v>18</v>
      </c>
      <c r="JHD37" s="180" t="str">
        <f t="shared" si="464"/>
        <v>Alto</v>
      </c>
      <c r="JHE37" s="179">
        <v>25</v>
      </c>
      <c r="JHF37" s="180">
        <f t="shared" si="465"/>
        <v>450</v>
      </c>
      <c r="JHG37" s="180" t="str">
        <f t="shared" si="466"/>
        <v>II</v>
      </c>
      <c r="JHH37" s="269" t="str">
        <f>IF(JHG37="","",IF(OR(JHG37="IV",JHG37="III"),"Aceptable",IF(JHG37="II","No Aceptable o Aceptable con controles",IF(JHG37="I","No Aceptable","Error"))))</f>
        <v>No Aceptable o Aceptable con controles</v>
      </c>
      <c r="JHI37" s="133" t="s">
        <v>264</v>
      </c>
      <c r="JHJ37" s="178" t="s">
        <v>274</v>
      </c>
      <c r="JHK37" s="178" t="s">
        <v>284</v>
      </c>
      <c r="JHL37" s="178" t="s">
        <v>285</v>
      </c>
      <c r="JHM37" s="178" t="s">
        <v>261</v>
      </c>
      <c r="JHN37" s="178" t="s">
        <v>210</v>
      </c>
      <c r="JHO37" s="178" t="s">
        <v>260</v>
      </c>
      <c r="JHP37" s="178" t="s">
        <v>262</v>
      </c>
      <c r="JHQ37" s="179">
        <v>6</v>
      </c>
      <c r="JHR37" s="179">
        <v>3</v>
      </c>
      <c r="JHS37" s="180">
        <f t="shared" ref="JHS37:JJO37" si="467">IF(OR(JHQ37="",JHR37=""),"",IF((JHQ37*JHR37=0),"N/A",JHQ37*JHR37))</f>
        <v>18</v>
      </c>
      <c r="JHT37" s="180" t="str">
        <f t="shared" ref="JHT37:JJP37" si="468">IF(JHS37="","",IF(ISTEXT(JHS37),"N/A",IF(OR(JHS37=2,JHS37=4),"Bajo",IF(OR(JHS37=6,JHS37=8),"Medio",IF(OR(JHS37=10,JHS37=12,JHS37=18,JHS37=20),"Alto",IF(OR(JHS37=24,JHS37=30,JHS37=40),"Muy Alto","Error"))))))</f>
        <v>Alto</v>
      </c>
      <c r="JHU37" s="179">
        <v>25</v>
      </c>
      <c r="JHV37" s="180">
        <f t="shared" ref="JHV37:JJR37" si="469">IF(OR(JHU37="",JHS37=""),"",IF(ISTEXT(JHS37),"N/A",JHS37*JHU37))</f>
        <v>450</v>
      </c>
      <c r="JHW37" s="180" t="str">
        <f t="shared" ref="JHW37:JJS37" si="470">IF(JHV37="","",IF(ISTEXT(JHV37),"IV",IF(JHV37=20,"IV",IF(AND(JHV37&gt;=40,JHV37&lt;=120),"III",IF(AND(JHV37&gt;=150,JHV37&lt;=500),"II",IF(AND(JHV37&gt;=600,JHV37&lt;=4000),"I","Error"))))))</f>
        <v>II</v>
      </c>
      <c r="JHX37" s="269" t="str">
        <f>IF(JHW37="","",IF(OR(JHW37="IV",JHW37="III"),"Aceptable",IF(JHW37="II","No Aceptable o Aceptable con controles",IF(JHW37="I","No Aceptable","Error"))))</f>
        <v>No Aceptable o Aceptable con controles</v>
      </c>
      <c r="JHY37" s="133" t="s">
        <v>264</v>
      </c>
      <c r="JHZ37" s="178" t="s">
        <v>274</v>
      </c>
      <c r="JIA37" s="178" t="s">
        <v>284</v>
      </c>
      <c r="JIB37" s="178" t="s">
        <v>285</v>
      </c>
      <c r="JIC37" s="178" t="s">
        <v>261</v>
      </c>
      <c r="JID37" s="178" t="s">
        <v>210</v>
      </c>
      <c r="JIE37" s="178" t="s">
        <v>260</v>
      </c>
      <c r="JIF37" s="178" t="s">
        <v>262</v>
      </c>
      <c r="JIG37" s="179">
        <v>6</v>
      </c>
      <c r="JIH37" s="179">
        <v>3</v>
      </c>
      <c r="JII37" s="180">
        <f t="shared" si="467"/>
        <v>18</v>
      </c>
      <c r="JIJ37" s="180" t="str">
        <f t="shared" si="468"/>
        <v>Alto</v>
      </c>
      <c r="JIK37" s="179">
        <v>25</v>
      </c>
      <c r="JIL37" s="180">
        <f t="shared" si="469"/>
        <v>450</v>
      </c>
      <c r="JIM37" s="180" t="str">
        <f t="shared" si="470"/>
        <v>II</v>
      </c>
      <c r="JIN37" s="269" t="str">
        <f>IF(JIM37="","",IF(OR(JIM37="IV",JIM37="III"),"Aceptable",IF(JIM37="II","No Aceptable o Aceptable con controles",IF(JIM37="I","No Aceptable","Error"))))</f>
        <v>No Aceptable o Aceptable con controles</v>
      </c>
      <c r="JIO37" s="133" t="s">
        <v>264</v>
      </c>
      <c r="JIP37" s="178" t="s">
        <v>274</v>
      </c>
      <c r="JIQ37" s="178" t="s">
        <v>284</v>
      </c>
      <c r="JIR37" s="178" t="s">
        <v>285</v>
      </c>
      <c r="JIS37" s="178" t="s">
        <v>261</v>
      </c>
      <c r="JIT37" s="178" t="s">
        <v>210</v>
      </c>
      <c r="JIU37" s="178" t="s">
        <v>260</v>
      </c>
      <c r="JIV37" s="178" t="s">
        <v>262</v>
      </c>
      <c r="JIW37" s="179">
        <v>6</v>
      </c>
      <c r="JIX37" s="179">
        <v>3</v>
      </c>
      <c r="JIY37" s="180">
        <f t="shared" si="467"/>
        <v>18</v>
      </c>
      <c r="JIZ37" s="180" t="str">
        <f t="shared" si="468"/>
        <v>Alto</v>
      </c>
      <c r="JJA37" s="179">
        <v>25</v>
      </c>
      <c r="JJB37" s="180">
        <f t="shared" si="469"/>
        <v>450</v>
      </c>
      <c r="JJC37" s="180" t="str">
        <f t="shared" si="470"/>
        <v>II</v>
      </c>
      <c r="JJD37" s="269" t="str">
        <f>IF(JJC37="","",IF(OR(JJC37="IV",JJC37="III"),"Aceptable",IF(JJC37="II","No Aceptable o Aceptable con controles",IF(JJC37="I","No Aceptable","Error"))))</f>
        <v>No Aceptable o Aceptable con controles</v>
      </c>
      <c r="JJE37" s="133" t="s">
        <v>264</v>
      </c>
      <c r="JJF37" s="178" t="s">
        <v>274</v>
      </c>
      <c r="JJG37" s="178" t="s">
        <v>284</v>
      </c>
      <c r="JJH37" s="178" t="s">
        <v>285</v>
      </c>
      <c r="JJI37" s="178" t="s">
        <v>261</v>
      </c>
      <c r="JJJ37" s="178" t="s">
        <v>210</v>
      </c>
      <c r="JJK37" s="178" t="s">
        <v>260</v>
      </c>
      <c r="JJL37" s="178" t="s">
        <v>262</v>
      </c>
      <c r="JJM37" s="179">
        <v>6</v>
      </c>
      <c r="JJN37" s="179">
        <v>3</v>
      </c>
      <c r="JJO37" s="180">
        <f t="shared" si="467"/>
        <v>18</v>
      </c>
      <c r="JJP37" s="180" t="str">
        <f t="shared" si="468"/>
        <v>Alto</v>
      </c>
      <c r="JJQ37" s="179">
        <v>25</v>
      </c>
      <c r="JJR37" s="180">
        <f t="shared" si="469"/>
        <v>450</v>
      </c>
      <c r="JJS37" s="180" t="str">
        <f t="shared" si="470"/>
        <v>II</v>
      </c>
      <c r="JJT37" s="269" t="str">
        <f>IF(JJS37="","",IF(OR(JJS37="IV",JJS37="III"),"Aceptable",IF(JJS37="II","No Aceptable o Aceptable con controles",IF(JJS37="I","No Aceptable","Error"))))</f>
        <v>No Aceptable o Aceptable con controles</v>
      </c>
      <c r="JJU37" s="133" t="s">
        <v>264</v>
      </c>
      <c r="JJV37" s="178" t="s">
        <v>274</v>
      </c>
      <c r="JJW37" s="178" t="s">
        <v>284</v>
      </c>
      <c r="JJX37" s="178" t="s">
        <v>285</v>
      </c>
      <c r="JJY37" s="178" t="s">
        <v>261</v>
      </c>
      <c r="JJZ37" s="178" t="s">
        <v>210</v>
      </c>
      <c r="JKA37" s="178" t="s">
        <v>260</v>
      </c>
      <c r="JKB37" s="178" t="s">
        <v>262</v>
      </c>
      <c r="JKC37" s="179">
        <v>6</v>
      </c>
      <c r="JKD37" s="179">
        <v>3</v>
      </c>
      <c r="JKE37" s="180">
        <f t="shared" ref="JKE37:JMA37" si="471">IF(OR(JKC37="",JKD37=""),"",IF((JKC37*JKD37=0),"N/A",JKC37*JKD37))</f>
        <v>18</v>
      </c>
      <c r="JKF37" s="180" t="str">
        <f t="shared" ref="JKF37:JMB37" si="472">IF(JKE37="","",IF(ISTEXT(JKE37),"N/A",IF(OR(JKE37=2,JKE37=4),"Bajo",IF(OR(JKE37=6,JKE37=8),"Medio",IF(OR(JKE37=10,JKE37=12,JKE37=18,JKE37=20),"Alto",IF(OR(JKE37=24,JKE37=30,JKE37=40),"Muy Alto","Error"))))))</f>
        <v>Alto</v>
      </c>
      <c r="JKG37" s="179">
        <v>25</v>
      </c>
      <c r="JKH37" s="180">
        <f t="shared" ref="JKH37:JMD37" si="473">IF(OR(JKG37="",JKE37=""),"",IF(ISTEXT(JKE37),"N/A",JKE37*JKG37))</f>
        <v>450</v>
      </c>
      <c r="JKI37" s="180" t="str">
        <f t="shared" ref="JKI37:JME37" si="474">IF(JKH37="","",IF(ISTEXT(JKH37),"IV",IF(JKH37=20,"IV",IF(AND(JKH37&gt;=40,JKH37&lt;=120),"III",IF(AND(JKH37&gt;=150,JKH37&lt;=500),"II",IF(AND(JKH37&gt;=600,JKH37&lt;=4000),"I","Error"))))))</f>
        <v>II</v>
      </c>
      <c r="JKJ37" s="269" t="str">
        <f>IF(JKI37="","",IF(OR(JKI37="IV",JKI37="III"),"Aceptable",IF(JKI37="II","No Aceptable o Aceptable con controles",IF(JKI37="I","No Aceptable","Error"))))</f>
        <v>No Aceptable o Aceptable con controles</v>
      </c>
      <c r="JKK37" s="133" t="s">
        <v>264</v>
      </c>
      <c r="JKL37" s="178" t="s">
        <v>274</v>
      </c>
      <c r="JKM37" s="178" t="s">
        <v>284</v>
      </c>
      <c r="JKN37" s="178" t="s">
        <v>285</v>
      </c>
      <c r="JKO37" s="178" t="s">
        <v>261</v>
      </c>
      <c r="JKP37" s="178" t="s">
        <v>210</v>
      </c>
      <c r="JKQ37" s="178" t="s">
        <v>260</v>
      </c>
      <c r="JKR37" s="178" t="s">
        <v>262</v>
      </c>
      <c r="JKS37" s="179">
        <v>6</v>
      </c>
      <c r="JKT37" s="179">
        <v>3</v>
      </c>
      <c r="JKU37" s="180">
        <f t="shared" si="471"/>
        <v>18</v>
      </c>
      <c r="JKV37" s="180" t="str">
        <f t="shared" si="472"/>
        <v>Alto</v>
      </c>
      <c r="JKW37" s="179">
        <v>25</v>
      </c>
      <c r="JKX37" s="180">
        <f t="shared" si="473"/>
        <v>450</v>
      </c>
      <c r="JKY37" s="180" t="str">
        <f t="shared" si="474"/>
        <v>II</v>
      </c>
      <c r="JKZ37" s="269" t="str">
        <f>IF(JKY37="","",IF(OR(JKY37="IV",JKY37="III"),"Aceptable",IF(JKY37="II","No Aceptable o Aceptable con controles",IF(JKY37="I","No Aceptable","Error"))))</f>
        <v>No Aceptable o Aceptable con controles</v>
      </c>
      <c r="JLA37" s="133" t="s">
        <v>264</v>
      </c>
      <c r="JLB37" s="178" t="s">
        <v>274</v>
      </c>
      <c r="JLC37" s="178" t="s">
        <v>284</v>
      </c>
      <c r="JLD37" s="178" t="s">
        <v>285</v>
      </c>
      <c r="JLE37" s="178" t="s">
        <v>261</v>
      </c>
      <c r="JLF37" s="178" t="s">
        <v>210</v>
      </c>
      <c r="JLG37" s="178" t="s">
        <v>260</v>
      </c>
      <c r="JLH37" s="178" t="s">
        <v>262</v>
      </c>
      <c r="JLI37" s="179">
        <v>6</v>
      </c>
      <c r="JLJ37" s="179">
        <v>3</v>
      </c>
      <c r="JLK37" s="180">
        <f t="shared" si="471"/>
        <v>18</v>
      </c>
      <c r="JLL37" s="180" t="str">
        <f t="shared" si="472"/>
        <v>Alto</v>
      </c>
      <c r="JLM37" s="179">
        <v>25</v>
      </c>
      <c r="JLN37" s="180">
        <f t="shared" si="473"/>
        <v>450</v>
      </c>
      <c r="JLO37" s="180" t="str">
        <f t="shared" si="474"/>
        <v>II</v>
      </c>
      <c r="JLP37" s="269" t="str">
        <f>IF(JLO37="","",IF(OR(JLO37="IV",JLO37="III"),"Aceptable",IF(JLO37="II","No Aceptable o Aceptable con controles",IF(JLO37="I","No Aceptable","Error"))))</f>
        <v>No Aceptable o Aceptable con controles</v>
      </c>
      <c r="JLQ37" s="133" t="s">
        <v>264</v>
      </c>
      <c r="JLR37" s="178" t="s">
        <v>274</v>
      </c>
      <c r="JLS37" s="178" t="s">
        <v>284</v>
      </c>
      <c r="JLT37" s="178" t="s">
        <v>285</v>
      </c>
      <c r="JLU37" s="178" t="s">
        <v>261</v>
      </c>
      <c r="JLV37" s="178" t="s">
        <v>210</v>
      </c>
      <c r="JLW37" s="178" t="s">
        <v>260</v>
      </c>
      <c r="JLX37" s="178" t="s">
        <v>262</v>
      </c>
      <c r="JLY37" s="179">
        <v>6</v>
      </c>
      <c r="JLZ37" s="179">
        <v>3</v>
      </c>
      <c r="JMA37" s="180">
        <f t="shared" si="471"/>
        <v>18</v>
      </c>
      <c r="JMB37" s="180" t="str">
        <f t="shared" si="472"/>
        <v>Alto</v>
      </c>
      <c r="JMC37" s="179">
        <v>25</v>
      </c>
      <c r="JMD37" s="180">
        <f t="shared" si="473"/>
        <v>450</v>
      </c>
      <c r="JME37" s="180" t="str">
        <f t="shared" si="474"/>
        <v>II</v>
      </c>
      <c r="JMF37" s="269" t="str">
        <f>IF(JME37="","",IF(OR(JME37="IV",JME37="III"),"Aceptable",IF(JME37="II","No Aceptable o Aceptable con controles",IF(JME37="I","No Aceptable","Error"))))</f>
        <v>No Aceptable o Aceptable con controles</v>
      </c>
      <c r="JMG37" s="133" t="s">
        <v>264</v>
      </c>
      <c r="JMH37" s="178" t="s">
        <v>274</v>
      </c>
      <c r="JMI37" s="178" t="s">
        <v>284</v>
      </c>
      <c r="JMJ37" s="178" t="s">
        <v>285</v>
      </c>
      <c r="JMK37" s="178" t="s">
        <v>261</v>
      </c>
      <c r="JML37" s="178" t="s">
        <v>210</v>
      </c>
      <c r="JMM37" s="178" t="s">
        <v>260</v>
      </c>
      <c r="JMN37" s="178" t="s">
        <v>262</v>
      </c>
      <c r="JMO37" s="179">
        <v>6</v>
      </c>
      <c r="JMP37" s="179">
        <v>3</v>
      </c>
      <c r="JMQ37" s="180">
        <f t="shared" ref="JMQ37:JOM37" si="475">IF(OR(JMO37="",JMP37=""),"",IF((JMO37*JMP37=0),"N/A",JMO37*JMP37))</f>
        <v>18</v>
      </c>
      <c r="JMR37" s="180" t="str">
        <f t="shared" ref="JMR37:JON37" si="476">IF(JMQ37="","",IF(ISTEXT(JMQ37),"N/A",IF(OR(JMQ37=2,JMQ37=4),"Bajo",IF(OR(JMQ37=6,JMQ37=8),"Medio",IF(OR(JMQ37=10,JMQ37=12,JMQ37=18,JMQ37=20),"Alto",IF(OR(JMQ37=24,JMQ37=30,JMQ37=40),"Muy Alto","Error"))))))</f>
        <v>Alto</v>
      </c>
      <c r="JMS37" s="179">
        <v>25</v>
      </c>
      <c r="JMT37" s="180">
        <f t="shared" ref="JMT37:JOP37" si="477">IF(OR(JMS37="",JMQ37=""),"",IF(ISTEXT(JMQ37),"N/A",JMQ37*JMS37))</f>
        <v>450</v>
      </c>
      <c r="JMU37" s="180" t="str">
        <f t="shared" ref="JMU37:JOQ37" si="478">IF(JMT37="","",IF(ISTEXT(JMT37),"IV",IF(JMT37=20,"IV",IF(AND(JMT37&gt;=40,JMT37&lt;=120),"III",IF(AND(JMT37&gt;=150,JMT37&lt;=500),"II",IF(AND(JMT37&gt;=600,JMT37&lt;=4000),"I","Error"))))))</f>
        <v>II</v>
      </c>
      <c r="JMV37" s="269" t="str">
        <f>IF(JMU37="","",IF(OR(JMU37="IV",JMU37="III"),"Aceptable",IF(JMU37="II","No Aceptable o Aceptable con controles",IF(JMU37="I","No Aceptable","Error"))))</f>
        <v>No Aceptable o Aceptable con controles</v>
      </c>
      <c r="JMW37" s="133" t="s">
        <v>264</v>
      </c>
      <c r="JMX37" s="178" t="s">
        <v>274</v>
      </c>
      <c r="JMY37" s="178" t="s">
        <v>284</v>
      </c>
      <c r="JMZ37" s="178" t="s">
        <v>285</v>
      </c>
      <c r="JNA37" s="178" t="s">
        <v>261</v>
      </c>
      <c r="JNB37" s="178" t="s">
        <v>210</v>
      </c>
      <c r="JNC37" s="178" t="s">
        <v>260</v>
      </c>
      <c r="JND37" s="178" t="s">
        <v>262</v>
      </c>
      <c r="JNE37" s="179">
        <v>6</v>
      </c>
      <c r="JNF37" s="179">
        <v>3</v>
      </c>
      <c r="JNG37" s="180">
        <f t="shared" si="475"/>
        <v>18</v>
      </c>
      <c r="JNH37" s="180" t="str">
        <f t="shared" si="476"/>
        <v>Alto</v>
      </c>
      <c r="JNI37" s="179">
        <v>25</v>
      </c>
      <c r="JNJ37" s="180">
        <f t="shared" si="477"/>
        <v>450</v>
      </c>
      <c r="JNK37" s="180" t="str">
        <f t="shared" si="478"/>
        <v>II</v>
      </c>
      <c r="JNL37" s="269" t="str">
        <f>IF(JNK37="","",IF(OR(JNK37="IV",JNK37="III"),"Aceptable",IF(JNK37="II","No Aceptable o Aceptable con controles",IF(JNK37="I","No Aceptable","Error"))))</f>
        <v>No Aceptable o Aceptable con controles</v>
      </c>
      <c r="JNM37" s="133" t="s">
        <v>264</v>
      </c>
      <c r="JNN37" s="178" t="s">
        <v>274</v>
      </c>
      <c r="JNO37" s="178" t="s">
        <v>284</v>
      </c>
      <c r="JNP37" s="178" t="s">
        <v>285</v>
      </c>
      <c r="JNQ37" s="178" t="s">
        <v>261</v>
      </c>
      <c r="JNR37" s="178" t="s">
        <v>210</v>
      </c>
      <c r="JNS37" s="178" t="s">
        <v>260</v>
      </c>
      <c r="JNT37" s="178" t="s">
        <v>262</v>
      </c>
      <c r="JNU37" s="179">
        <v>6</v>
      </c>
      <c r="JNV37" s="179">
        <v>3</v>
      </c>
      <c r="JNW37" s="180">
        <f t="shared" si="475"/>
        <v>18</v>
      </c>
      <c r="JNX37" s="180" t="str">
        <f t="shared" si="476"/>
        <v>Alto</v>
      </c>
      <c r="JNY37" s="179">
        <v>25</v>
      </c>
      <c r="JNZ37" s="180">
        <f t="shared" si="477"/>
        <v>450</v>
      </c>
      <c r="JOA37" s="180" t="str">
        <f t="shared" si="478"/>
        <v>II</v>
      </c>
      <c r="JOB37" s="269" t="str">
        <f>IF(JOA37="","",IF(OR(JOA37="IV",JOA37="III"),"Aceptable",IF(JOA37="II","No Aceptable o Aceptable con controles",IF(JOA37="I","No Aceptable","Error"))))</f>
        <v>No Aceptable o Aceptable con controles</v>
      </c>
      <c r="JOC37" s="133" t="s">
        <v>264</v>
      </c>
      <c r="JOD37" s="178" t="s">
        <v>274</v>
      </c>
      <c r="JOE37" s="178" t="s">
        <v>284</v>
      </c>
      <c r="JOF37" s="178" t="s">
        <v>285</v>
      </c>
      <c r="JOG37" s="178" t="s">
        <v>261</v>
      </c>
      <c r="JOH37" s="178" t="s">
        <v>210</v>
      </c>
      <c r="JOI37" s="178" t="s">
        <v>260</v>
      </c>
      <c r="JOJ37" s="178" t="s">
        <v>262</v>
      </c>
      <c r="JOK37" s="179">
        <v>6</v>
      </c>
      <c r="JOL37" s="179">
        <v>3</v>
      </c>
      <c r="JOM37" s="180">
        <f t="shared" si="475"/>
        <v>18</v>
      </c>
      <c r="JON37" s="180" t="str">
        <f t="shared" si="476"/>
        <v>Alto</v>
      </c>
      <c r="JOO37" s="179">
        <v>25</v>
      </c>
      <c r="JOP37" s="180">
        <f t="shared" si="477"/>
        <v>450</v>
      </c>
      <c r="JOQ37" s="180" t="str">
        <f t="shared" si="478"/>
        <v>II</v>
      </c>
      <c r="JOR37" s="269" t="str">
        <f>IF(JOQ37="","",IF(OR(JOQ37="IV",JOQ37="III"),"Aceptable",IF(JOQ37="II","No Aceptable o Aceptable con controles",IF(JOQ37="I","No Aceptable","Error"))))</f>
        <v>No Aceptable o Aceptable con controles</v>
      </c>
      <c r="JOS37" s="133" t="s">
        <v>264</v>
      </c>
      <c r="JOT37" s="178" t="s">
        <v>274</v>
      </c>
      <c r="JOU37" s="178" t="s">
        <v>284</v>
      </c>
      <c r="JOV37" s="178" t="s">
        <v>285</v>
      </c>
      <c r="JOW37" s="178" t="s">
        <v>261</v>
      </c>
      <c r="JOX37" s="178" t="s">
        <v>210</v>
      </c>
      <c r="JOY37" s="178" t="s">
        <v>260</v>
      </c>
      <c r="JOZ37" s="178" t="s">
        <v>262</v>
      </c>
      <c r="JPA37" s="179">
        <v>6</v>
      </c>
      <c r="JPB37" s="179">
        <v>3</v>
      </c>
      <c r="JPC37" s="180">
        <f t="shared" ref="JPC37:JQY37" si="479">IF(OR(JPA37="",JPB37=""),"",IF((JPA37*JPB37=0),"N/A",JPA37*JPB37))</f>
        <v>18</v>
      </c>
      <c r="JPD37" s="180" t="str">
        <f t="shared" ref="JPD37:JQZ37" si="480">IF(JPC37="","",IF(ISTEXT(JPC37),"N/A",IF(OR(JPC37=2,JPC37=4),"Bajo",IF(OR(JPC37=6,JPC37=8),"Medio",IF(OR(JPC37=10,JPC37=12,JPC37=18,JPC37=20),"Alto",IF(OR(JPC37=24,JPC37=30,JPC37=40),"Muy Alto","Error"))))))</f>
        <v>Alto</v>
      </c>
      <c r="JPE37" s="179">
        <v>25</v>
      </c>
      <c r="JPF37" s="180">
        <f t="shared" ref="JPF37:JRB37" si="481">IF(OR(JPE37="",JPC37=""),"",IF(ISTEXT(JPC37),"N/A",JPC37*JPE37))</f>
        <v>450</v>
      </c>
      <c r="JPG37" s="180" t="str">
        <f t="shared" ref="JPG37:JRC37" si="482">IF(JPF37="","",IF(ISTEXT(JPF37),"IV",IF(JPF37=20,"IV",IF(AND(JPF37&gt;=40,JPF37&lt;=120),"III",IF(AND(JPF37&gt;=150,JPF37&lt;=500),"II",IF(AND(JPF37&gt;=600,JPF37&lt;=4000),"I","Error"))))))</f>
        <v>II</v>
      </c>
      <c r="JPH37" s="269" t="str">
        <f>IF(JPG37="","",IF(OR(JPG37="IV",JPG37="III"),"Aceptable",IF(JPG37="II","No Aceptable o Aceptable con controles",IF(JPG37="I","No Aceptable","Error"))))</f>
        <v>No Aceptable o Aceptable con controles</v>
      </c>
      <c r="JPI37" s="133" t="s">
        <v>264</v>
      </c>
      <c r="JPJ37" s="178" t="s">
        <v>274</v>
      </c>
      <c r="JPK37" s="178" t="s">
        <v>284</v>
      </c>
      <c r="JPL37" s="178" t="s">
        <v>285</v>
      </c>
      <c r="JPM37" s="178" t="s">
        <v>261</v>
      </c>
      <c r="JPN37" s="178" t="s">
        <v>210</v>
      </c>
      <c r="JPO37" s="178" t="s">
        <v>260</v>
      </c>
      <c r="JPP37" s="178" t="s">
        <v>262</v>
      </c>
      <c r="JPQ37" s="179">
        <v>6</v>
      </c>
      <c r="JPR37" s="179">
        <v>3</v>
      </c>
      <c r="JPS37" s="180">
        <f t="shared" si="479"/>
        <v>18</v>
      </c>
      <c r="JPT37" s="180" t="str">
        <f t="shared" si="480"/>
        <v>Alto</v>
      </c>
      <c r="JPU37" s="179">
        <v>25</v>
      </c>
      <c r="JPV37" s="180">
        <f t="shared" si="481"/>
        <v>450</v>
      </c>
      <c r="JPW37" s="180" t="str">
        <f t="shared" si="482"/>
        <v>II</v>
      </c>
      <c r="JPX37" s="269" t="str">
        <f>IF(JPW37="","",IF(OR(JPW37="IV",JPW37="III"),"Aceptable",IF(JPW37="II","No Aceptable o Aceptable con controles",IF(JPW37="I","No Aceptable","Error"))))</f>
        <v>No Aceptable o Aceptable con controles</v>
      </c>
      <c r="JPY37" s="133" t="s">
        <v>264</v>
      </c>
      <c r="JPZ37" s="178" t="s">
        <v>274</v>
      </c>
      <c r="JQA37" s="178" t="s">
        <v>284</v>
      </c>
      <c r="JQB37" s="178" t="s">
        <v>285</v>
      </c>
      <c r="JQC37" s="178" t="s">
        <v>261</v>
      </c>
      <c r="JQD37" s="178" t="s">
        <v>210</v>
      </c>
      <c r="JQE37" s="178" t="s">
        <v>260</v>
      </c>
      <c r="JQF37" s="178" t="s">
        <v>262</v>
      </c>
      <c r="JQG37" s="179">
        <v>6</v>
      </c>
      <c r="JQH37" s="179">
        <v>3</v>
      </c>
      <c r="JQI37" s="180">
        <f t="shared" si="479"/>
        <v>18</v>
      </c>
      <c r="JQJ37" s="180" t="str">
        <f t="shared" si="480"/>
        <v>Alto</v>
      </c>
      <c r="JQK37" s="179">
        <v>25</v>
      </c>
      <c r="JQL37" s="180">
        <f t="shared" si="481"/>
        <v>450</v>
      </c>
      <c r="JQM37" s="180" t="str">
        <f t="shared" si="482"/>
        <v>II</v>
      </c>
      <c r="JQN37" s="269" t="str">
        <f>IF(JQM37="","",IF(OR(JQM37="IV",JQM37="III"),"Aceptable",IF(JQM37="II","No Aceptable o Aceptable con controles",IF(JQM37="I","No Aceptable","Error"))))</f>
        <v>No Aceptable o Aceptable con controles</v>
      </c>
      <c r="JQO37" s="133" t="s">
        <v>264</v>
      </c>
      <c r="JQP37" s="178" t="s">
        <v>274</v>
      </c>
      <c r="JQQ37" s="178" t="s">
        <v>284</v>
      </c>
      <c r="JQR37" s="178" t="s">
        <v>285</v>
      </c>
      <c r="JQS37" s="178" t="s">
        <v>261</v>
      </c>
      <c r="JQT37" s="178" t="s">
        <v>210</v>
      </c>
      <c r="JQU37" s="178" t="s">
        <v>260</v>
      </c>
      <c r="JQV37" s="178" t="s">
        <v>262</v>
      </c>
      <c r="JQW37" s="179">
        <v>6</v>
      </c>
      <c r="JQX37" s="179">
        <v>3</v>
      </c>
      <c r="JQY37" s="180">
        <f t="shared" si="479"/>
        <v>18</v>
      </c>
      <c r="JQZ37" s="180" t="str">
        <f t="shared" si="480"/>
        <v>Alto</v>
      </c>
      <c r="JRA37" s="179">
        <v>25</v>
      </c>
      <c r="JRB37" s="180">
        <f t="shared" si="481"/>
        <v>450</v>
      </c>
      <c r="JRC37" s="180" t="str">
        <f t="shared" si="482"/>
        <v>II</v>
      </c>
      <c r="JRD37" s="269" t="str">
        <f>IF(JRC37="","",IF(OR(JRC37="IV",JRC37="III"),"Aceptable",IF(JRC37="II","No Aceptable o Aceptable con controles",IF(JRC37="I","No Aceptable","Error"))))</f>
        <v>No Aceptable o Aceptable con controles</v>
      </c>
      <c r="JRE37" s="133" t="s">
        <v>264</v>
      </c>
      <c r="JRF37" s="178" t="s">
        <v>274</v>
      </c>
      <c r="JRG37" s="178" t="s">
        <v>284</v>
      </c>
      <c r="JRH37" s="178" t="s">
        <v>285</v>
      </c>
      <c r="JRI37" s="178" t="s">
        <v>261</v>
      </c>
      <c r="JRJ37" s="178" t="s">
        <v>210</v>
      </c>
      <c r="JRK37" s="178" t="s">
        <v>260</v>
      </c>
      <c r="JRL37" s="178" t="s">
        <v>262</v>
      </c>
      <c r="JRM37" s="179">
        <v>6</v>
      </c>
      <c r="JRN37" s="179">
        <v>3</v>
      </c>
      <c r="JRO37" s="180">
        <f t="shared" ref="JRO37:JTK37" si="483">IF(OR(JRM37="",JRN37=""),"",IF((JRM37*JRN37=0),"N/A",JRM37*JRN37))</f>
        <v>18</v>
      </c>
      <c r="JRP37" s="180" t="str">
        <f t="shared" ref="JRP37:JTL37" si="484">IF(JRO37="","",IF(ISTEXT(JRO37),"N/A",IF(OR(JRO37=2,JRO37=4),"Bajo",IF(OR(JRO37=6,JRO37=8),"Medio",IF(OR(JRO37=10,JRO37=12,JRO37=18,JRO37=20),"Alto",IF(OR(JRO37=24,JRO37=30,JRO37=40),"Muy Alto","Error"))))))</f>
        <v>Alto</v>
      </c>
      <c r="JRQ37" s="179">
        <v>25</v>
      </c>
      <c r="JRR37" s="180">
        <f t="shared" ref="JRR37:JTN37" si="485">IF(OR(JRQ37="",JRO37=""),"",IF(ISTEXT(JRO37),"N/A",JRO37*JRQ37))</f>
        <v>450</v>
      </c>
      <c r="JRS37" s="180" t="str">
        <f t="shared" ref="JRS37:JTO37" si="486">IF(JRR37="","",IF(ISTEXT(JRR37),"IV",IF(JRR37=20,"IV",IF(AND(JRR37&gt;=40,JRR37&lt;=120),"III",IF(AND(JRR37&gt;=150,JRR37&lt;=500),"II",IF(AND(JRR37&gt;=600,JRR37&lt;=4000),"I","Error"))))))</f>
        <v>II</v>
      </c>
      <c r="JRT37" s="269" t="str">
        <f>IF(JRS37="","",IF(OR(JRS37="IV",JRS37="III"),"Aceptable",IF(JRS37="II","No Aceptable o Aceptable con controles",IF(JRS37="I","No Aceptable","Error"))))</f>
        <v>No Aceptable o Aceptable con controles</v>
      </c>
      <c r="JRU37" s="133" t="s">
        <v>264</v>
      </c>
      <c r="JRV37" s="178" t="s">
        <v>274</v>
      </c>
      <c r="JRW37" s="178" t="s">
        <v>284</v>
      </c>
      <c r="JRX37" s="178" t="s">
        <v>285</v>
      </c>
      <c r="JRY37" s="178" t="s">
        <v>261</v>
      </c>
      <c r="JRZ37" s="178" t="s">
        <v>210</v>
      </c>
      <c r="JSA37" s="178" t="s">
        <v>260</v>
      </c>
      <c r="JSB37" s="178" t="s">
        <v>262</v>
      </c>
      <c r="JSC37" s="179">
        <v>6</v>
      </c>
      <c r="JSD37" s="179">
        <v>3</v>
      </c>
      <c r="JSE37" s="180">
        <f t="shared" si="483"/>
        <v>18</v>
      </c>
      <c r="JSF37" s="180" t="str">
        <f t="shared" si="484"/>
        <v>Alto</v>
      </c>
      <c r="JSG37" s="179">
        <v>25</v>
      </c>
      <c r="JSH37" s="180">
        <f t="shared" si="485"/>
        <v>450</v>
      </c>
      <c r="JSI37" s="180" t="str">
        <f t="shared" si="486"/>
        <v>II</v>
      </c>
      <c r="JSJ37" s="269" t="str">
        <f>IF(JSI37="","",IF(OR(JSI37="IV",JSI37="III"),"Aceptable",IF(JSI37="II","No Aceptable o Aceptable con controles",IF(JSI37="I","No Aceptable","Error"))))</f>
        <v>No Aceptable o Aceptable con controles</v>
      </c>
      <c r="JSK37" s="133" t="s">
        <v>264</v>
      </c>
      <c r="JSL37" s="178" t="s">
        <v>274</v>
      </c>
      <c r="JSM37" s="178" t="s">
        <v>284</v>
      </c>
      <c r="JSN37" s="178" t="s">
        <v>285</v>
      </c>
      <c r="JSO37" s="178" t="s">
        <v>261</v>
      </c>
      <c r="JSP37" s="178" t="s">
        <v>210</v>
      </c>
      <c r="JSQ37" s="178" t="s">
        <v>260</v>
      </c>
      <c r="JSR37" s="178" t="s">
        <v>262</v>
      </c>
      <c r="JSS37" s="179">
        <v>6</v>
      </c>
      <c r="JST37" s="179">
        <v>3</v>
      </c>
      <c r="JSU37" s="180">
        <f t="shared" si="483"/>
        <v>18</v>
      </c>
      <c r="JSV37" s="180" t="str">
        <f t="shared" si="484"/>
        <v>Alto</v>
      </c>
      <c r="JSW37" s="179">
        <v>25</v>
      </c>
      <c r="JSX37" s="180">
        <f t="shared" si="485"/>
        <v>450</v>
      </c>
      <c r="JSY37" s="180" t="str">
        <f t="shared" si="486"/>
        <v>II</v>
      </c>
      <c r="JSZ37" s="269" t="str">
        <f>IF(JSY37="","",IF(OR(JSY37="IV",JSY37="III"),"Aceptable",IF(JSY37="II","No Aceptable o Aceptable con controles",IF(JSY37="I","No Aceptable","Error"))))</f>
        <v>No Aceptable o Aceptable con controles</v>
      </c>
      <c r="JTA37" s="133" t="s">
        <v>264</v>
      </c>
      <c r="JTB37" s="178" t="s">
        <v>274</v>
      </c>
      <c r="JTC37" s="178" t="s">
        <v>284</v>
      </c>
      <c r="JTD37" s="178" t="s">
        <v>285</v>
      </c>
      <c r="JTE37" s="178" t="s">
        <v>261</v>
      </c>
      <c r="JTF37" s="178" t="s">
        <v>210</v>
      </c>
      <c r="JTG37" s="178" t="s">
        <v>260</v>
      </c>
      <c r="JTH37" s="178" t="s">
        <v>262</v>
      </c>
      <c r="JTI37" s="179">
        <v>6</v>
      </c>
      <c r="JTJ37" s="179">
        <v>3</v>
      </c>
      <c r="JTK37" s="180">
        <f t="shared" si="483"/>
        <v>18</v>
      </c>
      <c r="JTL37" s="180" t="str">
        <f t="shared" si="484"/>
        <v>Alto</v>
      </c>
      <c r="JTM37" s="179">
        <v>25</v>
      </c>
      <c r="JTN37" s="180">
        <f t="shared" si="485"/>
        <v>450</v>
      </c>
      <c r="JTO37" s="180" t="str">
        <f t="shared" si="486"/>
        <v>II</v>
      </c>
      <c r="JTP37" s="269" t="str">
        <f>IF(JTO37="","",IF(OR(JTO37="IV",JTO37="III"),"Aceptable",IF(JTO37="II","No Aceptable o Aceptable con controles",IF(JTO37="I","No Aceptable","Error"))))</f>
        <v>No Aceptable o Aceptable con controles</v>
      </c>
      <c r="JTQ37" s="133" t="s">
        <v>264</v>
      </c>
      <c r="JTR37" s="178" t="s">
        <v>274</v>
      </c>
      <c r="JTS37" s="178" t="s">
        <v>284</v>
      </c>
      <c r="JTT37" s="178" t="s">
        <v>285</v>
      </c>
      <c r="JTU37" s="178" t="s">
        <v>261</v>
      </c>
      <c r="JTV37" s="178" t="s">
        <v>210</v>
      </c>
      <c r="JTW37" s="178" t="s">
        <v>260</v>
      </c>
      <c r="JTX37" s="178" t="s">
        <v>262</v>
      </c>
      <c r="JTY37" s="179">
        <v>6</v>
      </c>
      <c r="JTZ37" s="179">
        <v>3</v>
      </c>
      <c r="JUA37" s="180">
        <f t="shared" ref="JUA37:JVW37" si="487">IF(OR(JTY37="",JTZ37=""),"",IF((JTY37*JTZ37=0),"N/A",JTY37*JTZ37))</f>
        <v>18</v>
      </c>
      <c r="JUB37" s="180" t="str">
        <f t="shared" ref="JUB37:JVX37" si="488">IF(JUA37="","",IF(ISTEXT(JUA37),"N/A",IF(OR(JUA37=2,JUA37=4),"Bajo",IF(OR(JUA37=6,JUA37=8),"Medio",IF(OR(JUA37=10,JUA37=12,JUA37=18,JUA37=20),"Alto",IF(OR(JUA37=24,JUA37=30,JUA37=40),"Muy Alto","Error"))))))</f>
        <v>Alto</v>
      </c>
      <c r="JUC37" s="179">
        <v>25</v>
      </c>
      <c r="JUD37" s="180">
        <f t="shared" ref="JUD37:JVZ37" si="489">IF(OR(JUC37="",JUA37=""),"",IF(ISTEXT(JUA37),"N/A",JUA37*JUC37))</f>
        <v>450</v>
      </c>
      <c r="JUE37" s="180" t="str">
        <f t="shared" ref="JUE37:JWA37" si="490">IF(JUD37="","",IF(ISTEXT(JUD37),"IV",IF(JUD37=20,"IV",IF(AND(JUD37&gt;=40,JUD37&lt;=120),"III",IF(AND(JUD37&gt;=150,JUD37&lt;=500),"II",IF(AND(JUD37&gt;=600,JUD37&lt;=4000),"I","Error"))))))</f>
        <v>II</v>
      </c>
      <c r="JUF37" s="269" t="str">
        <f>IF(JUE37="","",IF(OR(JUE37="IV",JUE37="III"),"Aceptable",IF(JUE37="II","No Aceptable o Aceptable con controles",IF(JUE37="I","No Aceptable","Error"))))</f>
        <v>No Aceptable o Aceptable con controles</v>
      </c>
      <c r="JUG37" s="133" t="s">
        <v>264</v>
      </c>
      <c r="JUH37" s="178" t="s">
        <v>274</v>
      </c>
      <c r="JUI37" s="178" t="s">
        <v>284</v>
      </c>
      <c r="JUJ37" s="178" t="s">
        <v>285</v>
      </c>
      <c r="JUK37" s="178" t="s">
        <v>261</v>
      </c>
      <c r="JUL37" s="178" t="s">
        <v>210</v>
      </c>
      <c r="JUM37" s="178" t="s">
        <v>260</v>
      </c>
      <c r="JUN37" s="178" t="s">
        <v>262</v>
      </c>
      <c r="JUO37" s="179">
        <v>6</v>
      </c>
      <c r="JUP37" s="179">
        <v>3</v>
      </c>
      <c r="JUQ37" s="180">
        <f t="shared" si="487"/>
        <v>18</v>
      </c>
      <c r="JUR37" s="180" t="str">
        <f t="shared" si="488"/>
        <v>Alto</v>
      </c>
      <c r="JUS37" s="179">
        <v>25</v>
      </c>
      <c r="JUT37" s="180">
        <f t="shared" si="489"/>
        <v>450</v>
      </c>
      <c r="JUU37" s="180" t="str">
        <f t="shared" si="490"/>
        <v>II</v>
      </c>
      <c r="JUV37" s="269" t="str">
        <f>IF(JUU37="","",IF(OR(JUU37="IV",JUU37="III"),"Aceptable",IF(JUU37="II","No Aceptable o Aceptable con controles",IF(JUU37="I","No Aceptable","Error"))))</f>
        <v>No Aceptable o Aceptable con controles</v>
      </c>
      <c r="JUW37" s="133" t="s">
        <v>264</v>
      </c>
      <c r="JUX37" s="178" t="s">
        <v>274</v>
      </c>
      <c r="JUY37" s="178" t="s">
        <v>284</v>
      </c>
      <c r="JUZ37" s="178" t="s">
        <v>285</v>
      </c>
      <c r="JVA37" s="178" t="s">
        <v>261</v>
      </c>
      <c r="JVB37" s="178" t="s">
        <v>210</v>
      </c>
      <c r="JVC37" s="178" t="s">
        <v>260</v>
      </c>
      <c r="JVD37" s="178" t="s">
        <v>262</v>
      </c>
      <c r="JVE37" s="179">
        <v>6</v>
      </c>
      <c r="JVF37" s="179">
        <v>3</v>
      </c>
      <c r="JVG37" s="180">
        <f t="shared" si="487"/>
        <v>18</v>
      </c>
      <c r="JVH37" s="180" t="str">
        <f t="shared" si="488"/>
        <v>Alto</v>
      </c>
      <c r="JVI37" s="179">
        <v>25</v>
      </c>
      <c r="JVJ37" s="180">
        <f t="shared" si="489"/>
        <v>450</v>
      </c>
      <c r="JVK37" s="180" t="str">
        <f t="shared" si="490"/>
        <v>II</v>
      </c>
      <c r="JVL37" s="269" t="str">
        <f>IF(JVK37="","",IF(OR(JVK37="IV",JVK37="III"),"Aceptable",IF(JVK37="II","No Aceptable o Aceptable con controles",IF(JVK37="I","No Aceptable","Error"))))</f>
        <v>No Aceptable o Aceptable con controles</v>
      </c>
      <c r="JVM37" s="133" t="s">
        <v>264</v>
      </c>
      <c r="JVN37" s="178" t="s">
        <v>274</v>
      </c>
      <c r="JVO37" s="178" t="s">
        <v>284</v>
      </c>
      <c r="JVP37" s="178" t="s">
        <v>285</v>
      </c>
      <c r="JVQ37" s="178" t="s">
        <v>261</v>
      </c>
      <c r="JVR37" s="178" t="s">
        <v>210</v>
      </c>
      <c r="JVS37" s="178" t="s">
        <v>260</v>
      </c>
      <c r="JVT37" s="178" t="s">
        <v>262</v>
      </c>
      <c r="JVU37" s="179">
        <v>6</v>
      </c>
      <c r="JVV37" s="179">
        <v>3</v>
      </c>
      <c r="JVW37" s="180">
        <f t="shared" si="487"/>
        <v>18</v>
      </c>
      <c r="JVX37" s="180" t="str">
        <f t="shared" si="488"/>
        <v>Alto</v>
      </c>
      <c r="JVY37" s="179">
        <v>25</v>
      </c>
      <c r="JVZ37" s="180">
        <f t="shared" si="489"/>
        <v>450</v>
      </c>
      <c r="JWA37" s="180" t="str">
        <f t="shared" si="490"/>
        <v>II</v>
      </c>
      <c r="JWB37" s="269" t="str">
        <f>IF(JWA37="","",IF(OR(JWA37="IV",JWA37="III"),"Aceptable",IF(JWA37="II","No Aceptable o Aceptable con controles",IF(JWA37="I","No Aceptable","Error"))))</f>
        <v>No Aceptable o Aceptable con controles</v>
      </c>
      <c r="JWC37" s="133" t="s">
        <v>264</v>
      </c>
      <c r="JWD37" s="178" t="s">
        <v>274</v>
      </c>
      <c r="JWE37" s="178" t="s">
        <v>284</v>
      </c>
      <c r="JWF37" s="178" t="s">
        <v>285</v>
      </c>
      <c r="JWG37" s="178" t="s">
        <v>261</v>
      </c>
      <c r="JWH37" s="178" t="s">
        <v>210</v>
      </c>
      <c r="JWI37" s="178" t="s">
        <v>260</v>
      </c>
      <c r="JWJ37" s="178" t="s">
        <v>262</v>
      </c>
      <c r="JWK37" s="179">
        <v>6</v>
      </c>
      <c r="JWL37" s="179">
        <v>3</v>
      </c>
      <c r="JWM37" s="180">
        <f t="shared" ref="JWM37:JYI37" si="491">IF(OR(JWK37="",JWL37=""),"",IF((JWK37*JWL37=0),"N/A",JWK37*JWL37))</f>
        <v>18</v>
      </c>
      <c r="JWN37" s="180" t="str">
        <f t="shared" ref="JWN37:JYJ37" si="492">IF(JWM37="","",IF(ISTEXT(JWM37),"N/A",IF(OR(JWM37=2,JWM37=4),"Bajo",IF(OR(JWM37=6,JWM37=8),"Medio",IF(OR(JWM37=10,JWM37=12,JWM37=18,JWM37=20),"Alto",IF(OR(JWM37=24,JWM37=30,JWM37=40),"Muy Alto","Error"))))))</f>
        <v>Alto</v>
      </c>
      <c r="JWO37" s="179">
        <v>25</v>
      </c>
      <c r="JWP37" s="180">
        <f t="shared" ref="JWP37:JYL37" si="493">IF(OR(JWO37="",JWM37=""),"",IF(ISTEXT(JWM37),"N/A",JWM37*JWO37))</f>
        <v>450</v>
      </c>
      <c r="JWQ37" s="180" t="str">
        <f t="shared" ref="JWQ37:JYM37" si="494">IF(JWP37="","",IF(ISTEXT(JWP37),"IV",IF(JWP37=20,"IV",IF(AND(JWP37&gt;=40,JWP37&lt;=120),"III",IF(AND(JWP37&gt;=150,JWP37&lt;=500),"II",IF(AND(JWP37&gt;=600,JWP37&lt;=4000),"I","Error"))))))</f>
        <v>II</v>
      </c>
      <c r="JWR37" s="269" t="str">
        <f>IF(JWQ37="","",IF(OR(JWQ37="IV",JWQ37="III"),"Aceptable",IF(JWQ37="II","No Aceptable o Aceptable con controles",IF(JWQ37="I","No Aceptable","Error"))))</f>
        <v>No Aceptable o Aceptable con controles</v>
      </c>
      <c r="JWS37" s="133" t="s">
        <v>264</v>
      </c>
      <c r="JWT37" s="178" t="s">
        <v>274</v>
      </c>
      <c r="JWU37" s="178" t="s">
        <v>284</v>
      </c>
      <c r="JWV37" s="178" t="s">
        <v>285</v>
      </c>
      <c r="JWW37" s="178" t="s">
        <v>261</v>
      </c>
      <c r="JWX37" s="178" t="s">
        <v>210</v>
      </c>
      <c r="JWY37" s="178" t="s">
        <v>260</v>
      </c>
      <c r="JWZ37" s="178" t="s">
        <v>262</v>
      </c>
      <c r="JXA37" s="179">
        <v>6</v>
      </c>
      <c r="JXB37" s="179">
        <v>3</v>
      </c>
      <c r="JXC37" s="180">
        <f t="shared" si="491"/>
        <v>18</v>
      </c>
      <c r="JXD37" s="180" t="str">
        <f t="shared" si="492"/>
        <v>Alto</v>
      </c>
      <c r="JXE37" s="179">
        <v>25</v>
      </c>
      <c r="JXF37" s="180">
        <f t="shared" si="493"/>
        <v>450</v>
      </c>
      <c r="JXG37" s="180" t="str">
        <f t="shared" si="494"/>
        <v>II</v>
      </c>
      <c r="JXH37" s="269" t="str">
        <f>IF(JXG37="","",IF(OR(JXG37="IV",JXG37="III"),"Aceptable",IF(JXG37="II","No Aceptable o Aceptable con controles",IF(JXG37="I","No Aceptable","Error"))))</f>
        <v>No Aceptable o Aceptable con controles</v>
      </c>
      <c r="JXI37" s="133" t="s">
        <v>264</v>
      </c>
      <c r="JXJ37" s="178" t="s">
        <v>274</v>
      </c>
      <c r="JXK37" s="178" t="s">
        <v>284</v>
      </c>
      <c r="JXL37" s="178" t="s">
        <v>285</v>
      </c>
      <c r="JXM37" s="178" t="s">
        <v>261</v>
      </c>
      <c r="JXN37" s="178" t="s">
        <v>210</v>
      </c>
      <c r="JXO37" s="178" t="s">
        <v>260</v>
      </c>
      <c r="JXP37" s="178" t="s">
        <v>262</v>
      </c>
      <c r="JXQ37" s="179">
        <v>6</v>
      </c>
      <c r="JXR37" s="179">
        <v>3</v>
      </c>
      <c r="JXS37" s="180">
        <f t="shared" si="491"/>
        <v>18</v>
      </c>
      <c r="JXT37" s="180" t="str">
        <f t="shared" si="492"/>
        <v>Alto</v>
      </c>
      <c r="JXU37" s="179">
        <v>25</v>
      </c>
      <c r="JXV37" s="180">
        <f t="shared" si="493"/>
        <v>450</v>
      </c>
      <c r="JXW37" s="180" t="str">
        <f t="shared" si="494"/>
        <v>II</v>
      </c>
      <c r="JXX37" s="269" t="str">
        <f>IF(JXW37="","",IF(OR(JXW37="IV",JXW37="III"),"Aceptable",IF(JXW37="II","No Aceptable o Aceptable con controles",IF(JXW37="I","No Aceptable","Error"))))</f>
        <v>No Aceptable o Aceptable con controles</v>
      </c>
      <c r="JXY37" s="133" t="s">
        <v>264</v>
      </c>
      <c r="JXZ37" s="178" t="s">
        <v>274</v>
      </c>
      <c r="JYA37" s="178" t="s">
        <v>284</v>
      </c>
      <c r="JYB37" s="178" t="s">
        <v>285</v>
      </c>
      <c r="JYC37" s="178" t="s">
        <v>261</v>
      </c>
      <c r="JYD37" s="178" t="s">
        <v>210</v>
      </c>
      <c r="JYE37" s="178" t="s">
        <v>260</v>
      </c>
      <c r="JYF37" s="178" t="s">
        <v>262</v>
      </c>
      <c r="JYG37" s="179">
        <v>6</v>
      </c>
      <c r="JYH37" s="179">
        <v>3</v>
      </c>
      <c r="JYI37" s="180">
        <f t="shared" si="491"/>
        <v>18</v>
      </c>
      <c r="JYJ37" s="180" t="str">
        <f t="shared" si="492"/>
        <v>Alto</v>
      </c>
      <c r="JYK37" s="179">
        <v>25</v>
      </c>
      <c r="JYL37" s="180">
        <f t="shared" si="493"/>
        <v>450</v>
      </c>
      <c r="JYM37" s="180" t="str">
        <f t="shared" si="494"/>
        <v>II</v>
      </c>
      <c r="JYN37" s="269" t="str">
        <f>IF(JYM37="","",IF(OR(JYM37="IV",JYM37="III"),"Aceptable",IF(JYM37="II","No Aceptable o Aceptable con controles",IF(JYM37="I","No Aceptable","Error"))))</f>
        <v>No Aceptable o Aceptable con controles</v>
      </c>
      <c r="JYO37" s="133" t="s">
        <v>264</v>
      </c>
      <c r="JYP37" s="178" t="s">
        <v>274</v>
      </c>
      <c r="JYQ37" s="178" t="s">
        <v>284</v>
      </c>
      <c r="JYR37" s="178" t="s">
        <v>285</v>
      </c>
      <c r="JYS37" s="178" t="s">
        <v>261</v>
      </c>
      <c r="JYT37" s="178" t="s">
        <v>210</v>
      </c>
      <c r="JYU37" s="178" t="s">
        <v>260</v>
      </c>
      <c r="JYV37" s="178" t="s">
        <v>262</v>
      </c>
      <c r="JYW37" s="179">
        <v>6</v>
      </c>
      <c r="JYX37" s="179">
        <v>3</v>
      </c>
      <c r="JYY37" s="180">
        <f t="shared" ref="JYY37:KAU37" si="495">IF(OR(JYW37="",JYX37=""),"",IF((JYW37*JYX37=0),"N/A",JYW37*JYX37))</f>
        <v>18</v>
      </c>
      <c r="JYZ37" s="180" t="str">
        <f t="shared" ref="JYZ37:KAV37" si="496">IF(JYY37="","",IF(ISTEXT(JYY37),"N/A",IF(OR(JYY37=2,JYY37=4),"Bajo",IF(OR(JYY37=6,JYY37=8),"Medio",IF(OR(JYY37=10,JYY37=12,JYY37=18,JYY37=20),"Alto",IF(OR(JYY37=24,JYY37=30,JYY37=40),"Muy Alto","Error"))))))</f>
        <v>Alto</v>
      </c>
      <c r="JZA37" s="179">
        <v>25</v>
      </c>
      <c r="JZB37" s="180">
        <f t="shared" ref="JZB37:KAX37" si="497">IF(OR(JZA37="",JYY37=""),"",IF(ISTEXT(JYY37),"N/A",JYY37*JZA37))</f>
        <v>450</v>
      </c>
      <c r="JZC37" s="180" t="str">
        <f t="shared" ref="JZC37:KAY37" si="498">IF(JZB37="","",IF(ISTEXT(JZB37),"IV",IF(JZB37=20,"IV",IF(AND(JZB37&gt;=40,JZB37&lt;=120),"III",IF(AND(JZB37&gt;=150,JZB37&lt;=500),"II",IF(AND(JZB37&gt;=600,JZB37&lt;=4000),"I","Error"))))))</f>
        <v>II</v>
      </c>
      <c r="JZD37" s="269" t="str">
        <f>IF(JZC37="","",IF(OR(JZC37="IV",JZC37="III"),"Aceptable",IF(JZC37="II","No Aceptable o Aceptable con controles",IF(JZC37="I","No Aceptable","Error"))))</f>
        <v>No Aceptable o Aceptable con controles</v>
      </c>
      <c r="JZE37" s="133" t="s">
        <v>264</v>
      </c>
      <c r="JZF37" s="178" t="s">
        <v>274</v>
      </c>
      <c r="JZG37" s="178" t="s">
        <v>284</v>
      </c>
      <c r="JZH37" s="178" t="s">
        <v>285</v>
      </c>
      <c r="JZI37" s="178" t="s">
        <v>261</v>
      </c>
      <c r="JZJ37" s="178" t="s">
        <v>210</v>
      </c>
      <c r="JZK37" s="178" t="s">
        <v>260</v>
      </c>
      <c r="JZL37" s="178" t="s">
        <v>262</v>
      </c>
      <c r="JZM37" s="179">
        <v>6</v>
      </c>
      <c r="JZN37" s="179">
        <v>3</v>
      </c>
      <c r="JZO37" s="180">
        <f t="shared" si="495"/>
        <v>18</v>
      </c>
      <c r="JZP37" s="180" t="str">
        <f t="shared" si="496"/>
        <v>Alto</v>
      </c>
      <c r="JZQ37" s="179">
        <v>25</v>
      </c>
      <c r="JZR37" s="180">
        <f t="shared" si="497"/>
        <v>450</v>
      </c>
      <c r="JZS37" s="180" t="str">
        <f t="shared" si="498"/>
        <v>II</v>
      </c>
      <c r="JZT37" s="269" t="str">
        <f>IF(JZS37="","",IF(OR(JZS37="IV",JZS37="III"),"Aceptable",IF(JZS37="II","No Aceptable o Aceptable con controles",IF(JZS37="I","No Aceptable","Error"))))</f>
        <v>No Aceptable o Aceptable con controles</v>
      </c>
      <c r="JZU37" s="133" t="s">
        <v>264</v>
      </c>
      <c r="JZV37" s="178" t="s">
        <v>274</v>
      </c>
      <c r="JZW37" s="178" t="s">
        <v>284</v>
      </c>
      <c r="JZX37" s="178" t="s">
        <v>285</v>
      </c>
      <c r="JZY37" s="178" t="s">
        <v>261</v>
      </c>
      <c r="JZZ37" s="178" t="s">
        <v>210</v>
      </c>
      <c r="KAA37" s="178" t="s">
        <v>260</v>
      </c>
      <c r="KAB37" s="178" t="s">
        <v>262</v>
      </c>
      <c r="KAC37" s="179">
        <v>6</v>
      </c>
      <c r="KAD37" s="179">
        <v>3</v>
      </c>
      <c r="KAE37" s="180">
        <f t="shared" si="495"/>
        <v>18</v>
      </c>
      <c r="KAF37" s="180" t="str">
        <f t="shared" si="496"/>
        <v>Alto</v>
      </c>
      <c r="KAG37" s="179">
        <v>25</v>
      </c>
      <c r="KAH37" s="180">
        <f t="shared" si="497"/>
        <v>450</v>
      </c>
      <c r="KAI37" s="180" t="str">
        <f t="shared" si="498"/>
        <v>II</v>
      </c>
      <c r="KAJ37" s="269" t="str">
        <f>IF(KAI37="","",IF(OR(KAI37="IV",KAI37="III"),"Aceptable",IF(KAI37="II","No Aceptable o Aceptable con controles",IF(KAI37="I","No Aceptable","Error"))))</f>
        <v>No Aceptable o Aceptable con controles</v>
      </c>
      <c r="KAK37" s="133" t="s">
        <v>264</v>
      </c>
      <c r="KAL37" s="178" t="s">
        <v>274</v>
      </c>
      <c r="KAM37" s="178" t="s">
        <v>284</v>
      </c>
      <c r="KAN37" s="178" t="s">
        <v>285</v>
      </c>
      <c r="KAO37" s="178" t="s">
        <v>261</v>
      </c>
      <c r="KAP37" s="178" t="s">
        <v>210</v>
      </c>
      <c r="KAQ37" s="178" t="s">
        <v>260</v>
      </c>
      <c r="KAR37" s="178" t="s">
        <v>262</v>
      </c>
      <c r="KAS37" s="179">
        <v>6</v>
      </c>
      <c r="KAT37" s="179">
        <v>3</v>
      </c>
      <c r="KAU37" s="180">
        <f t="shared" si="495"/>
        <v>18</v>
      </c>
      <c r="KAV37" s="180" t="str">
        <f t="shared" si="496"/>
        <v>Alto</v>
      </c>
      <c r="KAW37" s="179">
        <v>25</v>
      </c>
      <c r="KAX37" s="180">
        <f t="shared" si="497"/>
        <v>450</v>
      </c>
      <c r="KAY37" s="180" t="str">
        <f t="shared" si="498"/>
        <v>II</v>
      </c>
      <c r="KAZ37" s="269" t="str">
        <f>IF(KAY37="","",IF(OR(KAY37="IV",KAY37="III"),"Aceptable",IF(KAY37="II","No Aceptable o Aceptable con controles",IF(KAY37="I","No Aceptable","Error"))))</f>
        <v>No Aceptable o Aceptable con controles</v>
      </c>
      <c r="KBA37" s="133" t="s">
        <v>264</v>
      </c>
      <c r="KBB37" s="178" t="s">
        <v>274</v>
      </c>
      <c r="KBC37" s="178" t="s">
        <v>284</v>
      </c>
      <c r="KBD37" s="178" t="s">
        <v>285</v>
      </c>
      <c r="KBE37" s="178" t="s">
        <v>261</v>
      </c>
      <c r="KBF37" s="178" t="s">
        <v>210</v>
      </c>
      <c r="KBG37" s="178" t="s">
        <v>260</v>
      </c>
      <c r="KBH37" s="178" t="s">
        <v>262</v>
      </c>
      <c r="KBI37" s="179">
        <v>6</v>
      </c>
      <c r="KBJ37" s="179">
        <v>3</v>
      </c>
      <c r="KBK37" s="180">
        <f t="shared" ref="KBK37:KDG37" si="499">IF(OR(KBI37="",KBJ37=""),"",IF((KBI37*KBJ37=0),"N/A",KBI37*KBJ37))</f>
        <v>18</v>
      </c>
      <c r="KBL37" s="180" t="str">
        <f t="shared" ref="KBL37:KDH37" si="500">IF(KBK37="","",IF(ISTEXT(KBK37),"N/A",IF(OR(KBK37=2,KBK37=4),"Bajo",IF(OR(KBK37=6,KBK37=8),"Medio",IF(OR(KBK37=10,KBK37=12,KBK37=18,KBK37=20),"Alto",IF(OR(KBK37=24,KBK37=30,KBK37=40),"Muy Alto","Error"))))))</f>
        <v>Alto</v>
      </c>
      <c r="KBM37" s="179">
        <v>25</v>
      </c>
      <c r="KBN37" s="180">
        <f t="shared" ref="KBN37:KDJ37" si="501">IF(OR(KBM37="",KBK37=""),"",IF(ISTEXT(KBK37),"N/A",KBK37*KBM37))</f>
        <v>450</v>
      </c>
      <c r="KBO37" s="180" t="str">
        <f t="shared" ref="KBO37:KDK37" si="502">IF(KBN37="","",IF(ISTEXT(KBN37),"IV",IF(KBN37=20,"IV",IF(AND(KBN37&gt;=40,KBN37&lt;=120),"III",IF(AND(KBN37&gt;=150,KBN37&lt;=500),"II",IF(AND(KBN37&gt;=600,KBN37&lt;=4000),"I","Error"))))))</f>
        <v>II</v>
      </c>
      <c r="KBP37" s="269" t="str">
        <f>IF(KBO37="","",IF(OR(KBO37="IV",KBO37="III"),"Aceptable",IF(KBO37="II","No Aceptable o Aceptable con controles",IF(KBO37="I","No Aceptable","Error"))))</f>
        <v>No Aceptable o Aceptable con controles</v>
      </c>
      <c r="KBQ37" s="133" t="s">
        <v>264</v>
      </c>
      <c r="KBR37" s="178" t="s">
        <v>274</v>
      </c>
      <c r="KBS37" s="178" t="s">
        <v>284</v>
      </c>
      <c r="KBT37" s="178" t="s">
        <v>285</v>
      </c>
      <c r="KBU37" s="178" t="s">
        <v>261</v>
      </c>
      <c r="KBV37" s="178" t="s">
        <v>210</v>
      </c>
      <c r="KBW37" s="178" t="s">
        <v>260</v>
      </c>
      <c r="KBX37" s="178" t="s">
        <v>262</v>
      </c>
      <c r="KBY37" s="179">
        <v>6</v>
      </c>
      <c r="KBZ37" s="179">
        <v>3</v>
      </c>
      <c r="KCA37" s="180">
        <f t="shared" si="499"/>
        <v>18</v>
      </c>
      <c r="KCB37" s="180" t="str">
        <f t="shared" si="500"/>
        <v>Alto</v>
      </c>
      <c r="KCC37" s="179">
        <v>25</v>
      </c>
      <c r="KCD37" s="180">
        <f t="shared" si="501"/>
        <v>450</v>
      </c>
      <c r="KCE37" s="180" t="str">
        <f t="shared" si="502"/>
        <v>II</v>
      </c>
      <c r="KCF37" s="269" t="str">
        <f>IF(KCE37="","",IF(OR(KCE37="IV",KCE37="III"),"Aceptable",IF(KCE37="II","No Aceptable o Aceptable con controles",IF(KCE37="I","No Aceptable","Error"))))</f>
        <v>No Aceptable o Aceptable con controles</v>
      </c>
      <c r="KCG37" s="133" t="s">
        <v>264</v>
      </c>
      <c r="KCH37" s="178" t="s">
        <v>274</v>
      </c>
      <c r="KCI37" s="178" t="s">
        <v>284</v>
      </c>
      <c r="KCJ37" s="178" t="s">
        <v>285</v>
      </c>
      <c r="KCK37" s="178" t="s">
        <v>261</v>
      </c>
      <c r="KCL37" s="178" t="s">
        <v>210</v>
      </c>
      <c r="KCM37" s="178" t="s">
        <v>260</v>
      </c>
      <c r="KCN37" s="178" t="s">
        <v>262</v>
      </c>
      <c r="KCO37" s="179">
        <v>6</v>
      </c>
      <c r="KCP37" s="179">
        <v>3</v>
      </c>
      <c r="KCQ37" s="180">
        <f t="shared" si="499"/>
        <v>18</v>
      </c>
      <c r="KCR37" s="180" t="str">
        <f t="shared" si="500"/>
        <v>Alto</v>
      </c>
      <c r="KCS37" s="179">
        <v>25</v>
      </c>
      <c r="KCT37" s="180">
        <f t="shared" si="501"/>
        <v>450</v>
      </c>
      <c r="KCU37" s="180" t="str">
        <f t="shared" si="502"/>
        <v>II</v>
      </c>
      <c r="KCV37" s="269" t="str">
        <f>IF(KCU37="","",IF(OR(KCU37="IV",KCU37="III"),"Aceptable",IF(KCU37="II","No Aceptable o Aceptable con controles",IF(KCU37="I","No Aceptable","Error"))))</f>
        <v>No Aceptable o Aceptable con controles</v>
      </c>
      <c r="KCW37" s="133" t="s">
        <v>264</v>
      </c>
      <c r="KCX37" s="178" t="s">
        <v>274</v>
      </c>
      <c r="KCY37" s="178" t="s">
        <v>284</v>
      </c>
      <c r="KCZ37" s="178" t="s">
        <v>285</v>
      </c>
      <c r="KDA37" s="178" t="s">
        <v>261</v>
      </c>
      <c r="KDB37" s="178" t="s">
        <v>210</v>
      </c>
      <c r="KDC37" s="178" t="s">
        <v>260</v>
      </c>
      <c r="KDD37" s="178" t="s">
        <v>262</v>
      </c>
      <c r="KDE37" s="179">
        <v>6</v>
      </c>
      <c r="KDF37" s="179">
        <v>3</v>
      </c>
      <c r="KDG37" s="180">
        <f t="shared" si="499"/>
        <v>18</v>
      </c>
      <c r="KDH37" s="180" t="str">
        <f t="shared" si="500"/>
        <v>Alto</v>
      </c>
      <c r="KDI37" s="179">
        <v>25</v>
      </c>
      <c r="KDJ37" s="180">
        <f t="shared" si="501"/>
        <v>450</v>
      </c>
      <c r="KDK37" s="180" t="str">
        <f t="shared" si="502"/>
        <v>II</v>
      </c>
      <c r="KDL37" s="269" t="str">
        <f>IF(KDK37="","",IF(OR(KDK37="IV",KDK37="III"),"Aceptable",IF(KDK37="II","No Aceptable o Aceptable con controles",IF(KDK37="I","No Aceptable","Error"))))</f>
        <v>No Aceptable o Aceptable con controles</v>
      </c>
      <c r="KDM37" s="133" t="s">
        <v>264</v>
      </c>
      <c r="KDN37" s="178" t="s">
        <v>274</v>
      </c>
      <c r="KDO37" s="178" t="s">
        <v>284</v>
      </c>
      <c r="KDP37" s="178" t="s">
        <v>285</v>
      </c>
      <c r="KDQ37" s="178" t="s">
        <v>261</v>
      </c>
      <c r="KDR37" s="178" t="s">
        <v>210</v>
      </c>
      <c r="KDS37" s="178" t="s">
        <v>260</v>
      </c>
      <c r="KDT37" s="178" t="s">
        <v>262</v>
      </c>
      <c r="KDU37" s="179">
        <v>6</v>
      </c>
      <c r="KDV37" s="179">
        <v>3</v>
      </c>
      <c r="KDW37" s="180">
        <f t="shared" ref="KDW37:KFS37" si="503">IF(OR(KDU37="",KDV37=""),"",IF((KDU37*KDV37=0),"N/A",KDU37*KDV37))</f>
        <v>18</v>
      </c>
      <c r="KDX37" s="180" t="str">
        <f t="shared" ref="KDX37:KFT37" si="504">IF(KDW37="","",IF(ISTEXT(KDW37),"N/A",IF(OR(KDW37=2,KDW37=4),"Bajo",IF(OR(KDW37=6,KDW37=8),"Medio",IF(OR(KDW37=10,KDW37=12,KDW37=18,KDW37=20),"Alto",IF(OR(KDW37=24,KDW37=30,KDW37=40),"Muy Alto","Error"))))))</f>
        <v>Alto</v>
      </c>
      <c r="KDY37" s="179">
        <v>25</v>
      </c>
      <c r="KDZ37" s="180">
        <f t="shared" ref="KDZ37:KFV37" si="505">IF(OR(KDY37="",KDW37=""),"",IF(ISTEXT(KDW37),"N/A",KDW37*KDY37))</f>
        <v>450</v>
      </c>
      <c r="KEA37" s="180" t="str">
        <f t="shared" ref="KEA37:KFW37" si="506">IF(KDZ37="","",IF(ISTEXT(KDZ37),"IV",IF(KDZ37=20,"IV",IF(AND(KDZ37&gt;=40,KDZ37&lt;=120),"III",IF(AND(KDZ37&gt;=150,KDZ37&lt;=500),"II",IF(AND(KDZ37&gt;=600,KDZ37&lt;=4000),"I","Error"))))))</f>
        <v>II</v>
      </c>
      <c r="KEB37" s="269" t="str">
        <f>IF(KEA37="","",IF(OR(KEA37="IV",KEA37="III"),"Aceptable",IF(KEA37="II","No Aceptable o Aceptable con controles",IF(KEA37="I","No Aceptable","Error"))))</f>
        <v>No Aceptable o Aceptable con controles</v>
      </c>
      <c r="KEC37" s="133" t="s">
        <v>264</v>
      </c>
      <c r="KED37" s="178" t="s">
        <v>274</v>
      </c>
      <c r="KEE37" s="178" t="s">
        <v>284</v>
      </c>
      <c r="KEF37" s="178" t="s">
        <v>285</v>
      </c>
      <c r="KEG37" s="178" t="s">
        <v>261</v>
      </c>
      <c r="KEH37" s="178" t="s">
        <v>210</v>
      </c>
      <c r="KEI37" s="178" t="s">
        <v>260</v>
      </c>
      <c r="KEJ37" s="178" t="s">
        <v>262</v>
      </c>
      <c r="KEK37" s="179">
        <v>6</v>
      </c>
      <c r="KEL37" s="179">
        <v>3</v>
      </c>
      <c r="KEM37" s="180">
        <f t="shared" si="503"/>
        <v>18</v>
      </c>
      <c r="KEN37" s="180" t="str">
        <f t="shared" si="504"/>
        <v>Alto</v>
      </c>
      <c r="KEO37" s="179">
        <v>25</v>
      </c>
      <c r="KEP37" s="180">
        <f t="shared" si="505"/>
        <v>450</v>
      </c>
      <c r="KEQ37" s="180" t="str">
        <f t="shared" si="506"/>
        <v>II</v>
      </c>
      <c r="KER37" s="269" t="str">
        <f>IF(KEQ37="","",IF(OR(KEQ37="IV",KEQ37="III"),"Aceptable",IF(KEQ37="II","No Aceptable o Aceptable con controles",IF(KEQ37="I","No Aceptable","Error"))))</f>
        <v>No Aceptable o Aceptable con controles</v>
      </c>
      <c r="KES37" s="133" t="s">
        <v>264</v>
      </c>
      <c r="KET37" s="178" t="s">
        <v>274</v>
      </c>
      <c r="KEU37" s="178" t="s">
        <v>284</v>
      </c>
      <c r="KEV37" s="178" t="s">
        <v>285</v>
      </c>
      <c r="KEW37" s="178" t="s">
        <v>261</v>
      </c>
      <c r="KEX37" s="178" t="s">
        <v>210</v>
      </c>
      <c r="KEY37" s="178" t="s">
        <v>260</v>
      </c>
      <c r="KEZ37" s="178" t="s">
        <v>262</v>
      </c>
      <c r="KFA37" s="179">
        <v>6</v>
      </c>
      <c r="KFB37" s="179">
        <v>3</v>
      </c>
      <c r="KFC37" s="180">
        <f t="shared" si="503"/>
        <v>18</v>
      </c>
      <c r="KFD37" s="180" t="str">
        <f t="shared" si="504"/>
        <v>Alto</v>
      </c>
      <c r="KFE37" s="179">
        <v>25</v>
      </c>
      <c r="KFF37" s="180">
        <f t="shared" si="505"/>
        <v>450</v>
      </c>
      <c r="KFG37" s="180" t="str">
        <f t="shared" si="506"/>
        <v>II</v>
      </c>
      <c r="KFH37" s="269" t="str">
        <f>IF(KFG37="","",IF(OR(KFG37="IV",KFG37="III"),"Aceptable",IF(KFG37="II","No Aceptable o Aceptable con controles",IF(KFG37="I","No Aceptable","Error"))))</f>
        <v>No Aceptable o Aceptable con controles</v>
      </c>
      <c r="KFI37" s="133" t="s">
        <v>264</v>
      </c>
      <c r="KFJ37" s="178" t="s">
        <v>274</v>
      </c>
      <c r="KFK37" s="178" t="s">
        <v>284</v>
      </c>
      <c r="KFL37" s="178" t="s">
        <v>285</v>
      </c>
      <c r="KFM37" s="178" t="s">
        <v>261</v>
      </c>
      <c r="KFN37" s="178" t="s">
        <v>210</v>
      </c>
      <c r="KFO37" s="178" t="s">
        <v>260</v>
      </c>
      <c r="KFP37" s="178" t="s">
        <v>262</v>
      </c>
      <c r="KFQ37" s="179">
        <v>6</v>
      </c>
      <c r="KFR37" s="179">
        <v>3</v>
      </c>
      <c r="KFS37" s="180">
        <f t="shared" si="503"/>
        <v>18</v>
      </c>
      <c r="KFT37" s="180" t="str">
        <f t="shared" si="504"/>
        <v>Alto</v>
      </c>
      <c r="KFU37" s="179">
        <v>25</v>
      </c>
      <c r="KFV37" s="180">
        <f t="shared" si="505"/>
        <v>450</v>
      </c>
      <c r="KFW37" s="180" t="str">
        <f t="shared" si="506"/>
        <v>II</v>
      </c>
      <c r="KFX37" s="269" t="str">
        <f>IF(KFW37="","",IF(OR(KFW37="IV",KFW37="III"),"Aceptable",IF(KFW37="II","No Aceptable o Aceptable con controles",IF(KFW37="I","No Aceptable","Error"))))</f>
        <v>No Aceptable o Aceptable con controles</v>
      </c>
      <c r="KFY37" s="133" t="s">
        <v>264</v>
      </c>
      <c r="KFZ37" s="178" t="s">
        <v>274</v>
      </c>
      <c r="KGA37" s="178" t="s">
        <v>284</v>
      </c>
      <c r="KGB37" s="178" t="s">
        <v>285</v>
      </c>
      <c r="KGC37" s="178" t="s">
        <v>261</v>
      </c>
      <c r="KGD37" s="178" t="s">
        <v>210</v>
      </c>
      <c r="KGE37" s="178" t="s">
        <v>260</v>
      </c>
      <c r="KGF37" s="178" t="s">
        <v>262</v>
      </c>
      <c r="KGG37" s="179">
        <v>6</v>
      </c>
      <c r="KGH37" s="179">
        <v>3</v>
      </c>
      <c r="KGI37" s="180">
        <f t="shared" ref="KGI37:KIE37" si="507">IF(OR(KGG37="",KGH37=""),"",IF((KGG37*KGH37=0),"N/A",KGG37*KGH37))</f>
        <v>18</v>
      </c>
      <c r="KGJ37" s="180" t="str">
        <f t="shared" ref="KGJ37:KIF37" si="508">IF(KGI37="","",IF(ISTEXT(KGI37),"N/A",IF(OR(KGI37=2,KGI37=4),"Bajo",IF(OR(KGI37=6,KGI37=8),"Medio",IF(OR(KGI37=10,KGI37=12,KGI37=18,KGI37=20),"Alto",IF(OR(KGI37=24,KGI37=30,KGI37=40),"Muy Alto","Error"))))))</f>
        <v>Alto</v>
      </c>
      <c r="KGK37" s="179">
        <v>25</v>
      </c>
      <c r="KGL37" s="180">
        <f t="shared" ref="KGL37:KIH37" si="509">IF(OR(KGK37="",KGI37=""),"",IF(ISTEXT(KGI37),"N/A",KGI37*KGK37))</f>
        <v>450</v>
      </c>
      <c r="KGM37" s="180" t="str">
        <f t="shared" ref="KGM37:KII37" si="510">IF(KGL37="","",IF(ISTEXT(KGL37),"IV",IF(KGL37=20,"IV",IF(AND(KGL37&gt;=40,KGL37&lt;=120),"III",IF(AND(KGL37&gt;=150,KGL37&lt;=500),"II",IF(AND(KGL37&gt;=600,KGL37&lt;=4000),"I","Error"))))))</f>
        <v>II</v>
      </c>
      <c r="KGN37" s="269" t="str">
        <f>IF(KGM37="","",IF(OR(KGM37="IV",KGM37="III"),"Aceptable",IF(KGM37="II","No Aceptable o Aceptable con controles",IF(KGM37="I","No Aceptable","Error"))))</f>
        <v>No Aceptable o Aceptable con controles</v>
      </c>
      <c r="KGO37" s="133" t="s">
        <v>264</v>
      </c>
      <c r="KGP37" s="178" t="s">
        <v>274</v>
      </c>
      <c r="KGQ37" s="178" t="s">
        <v>284</v>
      </c>
      <c r="KGR37" s="178" t="s">
        <v>285</v>
      </c>
      <c r="KGS37" s="178" t="s">
        <v>261</v>
      </c>
      <c r="KGT37" s="178" t="s">
        <v>210</v>
      </c>
      <c r="KGU37" s="178" t="s">
        <v>260</v>
      </c>
      <c r="KGV37" s="178" t="s">
        <v>262</v>
      </c>
      <c r="KGW37" s="179">
        <v>6</v>
      </c>
      <c r="KGX37" s="179">
        <v>3</v>
      </c>
      <c r="KGY37" s="180">
        <f t="shared" si="507"/>
        <v>18</v>
      </c>
      <c r="KGZ37" s="180" t="str">
        <f t="shared" si="508"/>
        <v>Alto</v>
      </c>
      <c r="KHA37" s="179">
        <v>25</v>
      </c>
      <c r="KHB37" s="180">
        <f t="shared" si="509"/>
        <v>450</v>
      </c>
      <c r="KHC37" s="180" t="str">
        <f t="shared" si="510"/>
        <v>II</v>
      </c>
      <c r="KHD37" s="269" t="str">
        <f>IF(KHC37="","",IF(OR(KHC37="IV",KHC37="III"),"Aceptable",IF(KHC37="II","No Aceptable o Aceptable con controles",IF(KHC37="I","No Aceptable","Error"))))</f>
        <v>No Aceptable o Aceptable con controles</v>
      </c>
      <c r="KHE37" s="133" t="s">
        <v>264</v>
      </c>
      <c r="KHF37" s="178" t="s">
        <v>274</v>
      </c>
      <c r="KHG37" s="178" t="s">
        <v>284</v>
      </c>
      <c r="KHH37" s="178" t="s">
        <v>285</v>
      </c>
      <c r="KHI37" s="178" t="s">
        <v>261</v>
      </c>
      <c r="KHJ37" s="178" t="s">
        <v>210</v>
      </c>
      <c r="KHK37" s="178" t="s">
        <v>260</v>
      </c>
      <c r="KHL37" s="178" t="s">
        <v>262</v>
      </c>
      <c r="KHM37" s="179">
        <v>6</v>
      </c>
      <c r="KHN37" s="179">
        <v>3</v>
      </c>
      <c r="KHO37" s="180">
        <f t="shared" si="507"/>
        <v>18</v>
      </c>
      <c r="KHP37" s="180" t="str">
        <f t="shared" si="508"/>
        <v>Alto</v>
      </c>
      <c r="KHQ37" s="179">
        <v>25</v>
      </c>
      <c r="KHR37" s="180">
        <f t="shared" si="509"/>
        <v>450</v>
      </c>
      <c r="KHS37" s="180" t="str">
        <f t="shared" si="510"/>
        <v>II</v>
      </c>
      <c r="KHT37" s="269" t="str">
        <f>IF(KHS37="","",IF(OR(KHS37="IV",KHS37="III"),"Aceptable",IF(KHS37="II","No Aceptable o Aceptable con controles",IF(KHS37="I","No Aceptable","Error"))))</f>
        <v>No Aceptable o Aceptable con controles</v>
      </c>
      <c r="KHU37" s="133" t="s">
        <v>264</v>
      </c>
      <c r="KHV37" s="178" t="s">
        <v>274</v>
      </c>
      <c r="KHW37" s="178" t="s">
        <v>284</v>
      </c>
      <c r="KHX37" s="178" t="s">
        <v>285</v>
      </c>
      <c r="KHY37" s="178" t="s">
        <v>261</v>
      </c>
      <c r="KHZ37" s="178" t="s">
        <v>210</v>
      </c>
      <c r="KIA37" s="178" t="s">
        <v>260</v>
      </c>
      <c r="KIB37" s="178" t="s">
        <v>262</v>
      </c>
      <c r="KIC37" s="179">
        <v>6</v>
      </c>
      <c r="KID37" s="179">
        <v>3</v>
      </c>
      <c r="KIE37" s="180">
        <f t="shared" si="507"/>
        <v>18</v>
      </c>
      <c r="KIF37" s="180" t="str">
        <f t="shared" si="508"/>
        <v>Alto</v>
      </c>
      <c r="KIG37" s="179">
        <v>25</v>
      </c>
      <c r="KIH37" s="180">
        <f t="shared" si="509"/>
        <v>450</v>
      </c>
      <c r="KII37" s="180" t="str">
        <f t="shared" si="510"/>
        <v>II</v>
      </c>
      <c r="KIJ37" s="269" t="str">
        <f>IF(KII37="","",IF(OR(KII37="IV",KII37="III"),"Aceptable",IF(KII37="II","No Aceptable o Aceptable con controles",IF(KII37="I","No Aceptable","Error"))))</f>
        <v>No Aceptable o Aceptable con controles</v>
      </c>
      <c r="KIK37" s="133" t="s">
        <v>264</v>
      </c>
      <c r="KIL37" s="178" t="s">
        <v>274</v>
      </c>
      <c r="KIM37" s="178" t="s">
        <v>284</v>
      </c>
      <c r="KIN37" s="178" t="s">
        <v>285</v>
      </c>
      <c r="KIO37" s="178" t="s">
        <v>261</v>
      </c>
      <c r="KIP37" s="178" t="s">
        <v>210</v>
      </c>
      <c r="KIQ37" s="178" t="s">
        <v>260</v>
      </c>
      <c r="KIR37" s="178" t="s">
        <v>262</v>
      </c>
      <c r="KIS37" s="179">
        <v>6</v>
      </c>
      <c r="KIT37" s="179">
        <v>3</v>
      </c>
      <c r="KIU37" s="180">
        <f t="shared" ref="KIU37:KKQ37" si="511">IF(OR(KIS37="",KIT37=""),"",IF((KIS37*KIT37=0),"N/A",KIS37*KIT37))</f>
        <v>18</v>
      </c>
      <c r="KIV37" s="180" t="str">
        <f t="shared" ref="KIV37:KKR37" si="512">IF(KIU37="","",IF(ISTEXT(KIU37),"N/A",IF(OR(KIU37=2,KIU37=4),"Bajo",IF(OR(KIU37=6,KIU37=8),"Medio",IF(OR(KIU37=10,KIU37=12,KIU37=18,KIU37=20),"Alto",IF(OR(KIU37=24,KIU37=30,KIU37=40),"Muy Alto","Error"))))))</f>
        <v>Alto</v>
      </c>
      <c r="KIW37" s="179">
        <v>25</v>
      </c>
      <c r="KIX37" s="180">
        <f t="shared" ref="KIX37:KKT37" si="513">IF(OR(KIW37="",KIU37=""),"",IF(ISTEXT(KIU37),"N/A",KIU37*KIW37))</f>
        <v>450</v>
      </c>
      <c r="KIY37" s="180" t="str">
        <f t="shared" ref="KIY37:KKU37" si="514">IF(KIX37="","",IF(ISTEXT(KIX37),"IV",IF(KIX37=20,"IV",IF(AND(KIX37&gt;=40,KIX37&lt;=120),"III",IF(AND(KIX37&gt;=150,KIX37&lt;=500),"II",IF(AND(KIX37&gt;=600,KIX37&lt;=4000),"I","Error"))))))</f>
        <v>II</v>
      </c>
      <c r="KIZ37" s="269" t="str">
        <f>IF(KIY37="","",IF(OR(KIY37="IV",KIY37="III"),"Aceptable",IF(KIY37="II","No Aceptable o Aceptable con controles",IF(KIY37="I","No Aceptable","Error"))))</f>
        <v>No Aceptable o Aceptable con controles</v>
      </c>
      <c r="KJA37" s="133" t="s">
        <v>264</v>
      </c>
      <c r="KJB37" s="178" t="s">
        <v>274</v>
      </c>
      <c r="KJC37" s="178" t="s">
        <v>284</v>
      </c>
      <c r="KJD37" s="178" t="s">
        <v>285</v>
      </c>
      <c r="KJE37" s="178" t="s">
        <v>261</v>
      </c>
      <c r="KJF37" s="178" t="s">
        <v>210</v>
      </c>
      <c r="KJG37" s="178" t="s">
        <v>260</v>
      </c>
      <c r="KJH37" s="178" t="s">
        <v>262</v>
      </c>
      <c r="KJI37" s="179">
        <v>6</v>
      </c>
      <c r="KJJ37" s="179">
        <v>3</v>
      </c>
      <c r="KJK37" s="180">
        <f t="shared" si="511"/>
        <v>18</v>
      </c>
      <c r="KJL37" s="180" t="str">
        <f t="shared" si="512"/>
        <v>Alto</v>
      </c>
      <c r="KJM37" s="179">
        <v>25</v>
      </c>
      <c r="KJN37" s="180">
        <f t="shared" si="513"/>
        <v>450</v>
      </c>
      <c r="KJO37" s="180" t="str">
        <f t="shared" si="514"/>
        <v>II</v>
      </c>
      <c r="KJP37" s="269" t="str">
        <f>IF(KJO37="","",IF(OR(KJO37="IV",KJO37="III"),"Aceptable",IF(KJO37="II","No Aceptable o Aceptable con controles",IF(KJO37="I","No Aceptable","Error"))))</f>
        <v>No Aceptable o Aceptable con controles</v>
      </c>
      <c r="KJQ37" s="133" t="s">
        <v>264</v>
      </c>
      <c r="KJR37" s="178" t="s">
        <v>274</v>
      </c>
      <c r="KJS37" s="178" t="s">
        <v>284</v>
      </c>
      <c r="KJT37" s="178" t="s">
        <v>285</v>
      </c>
      <c r="KJU37" s="178" t="s">
        <v>261</v>
      </c>
      <c r="KJV37" s="178" t="s">
        <v>210</v>
      </c>
      <c r="KJW37" s="178" t="s">
        <v>260</v>
      </c>
      <c r="KJX37" s="178" t="s">
        <v>262</v>
      </c>
      <c r="KJY37" s="179">
        <v>6</v>
      </c>
      <c r="KJZ37" s="179">
        <v>3</v>
      </c>
      <c r="KKA37" s="180">
        <f t="shared" si="511"/>
        <v>18</v>
      </c>
      <c r="KKB37" s="180" t="str">
        <f t="shared" si="512"/>
        <v>Alto</v>
      </c>
      <c r="KKC37" s="179">
        <v>25</v>
      </c>
      <c r="KKD37" s="180">
        <f t="shared" si="513"/>
        <v>450</v>
      </c>
      <c r="KKE37" s="180" t="str">
        <f t="shared" si="514"/>
        <v>II</v>
      </c>
      <c r="KKF37" s="269" t="str">
        <f>IF(KKE37="","",IF(OR(KKE37="IV",KKE37="III"),"Aceptable",IF(KKE37="II","No Aceptable o Aceptable con controles",IF(KKE37="I","No Aceptable","Error"))))</f>
        <v>No Aceptable o Aceptable con controles</v>
      </c>
      <c r="KKG37" s="133" t="s">
        <v>264</v>
      </c>
      <c r="KKH37" s="178" t="s">
        <v>274</v>
      </c>
      <c r="KKI37" s="178" t="s">
        <v>284</v>
      </c>
      <c r="KKJ37" s="178" t="s">
        <v>285</v>
      </c>
      <c r="KKK37" s="178" t="s">
        <v>261</v>
      </c>
      <c r="KKL37" s="178" t="s">
        <v>210</v>
      </c>
      <c r="KKM37" s="178" t="s">
        <v>260</v>
      </c>
      <c r="KKN37" s="178" t="s">
        <v>262</v>
      </c>
      <c r="KKO37" s="179">
        <v>6</v>
      </c>
      <c r="KKP37" s="179">
        <v>3</v>
      </c>
      <c r="KKQ37" s="180">
        <f t="shared" si="511"/>
        <v>18</v>
      </c>
      <c r="KKR37" s="180" t="str">
        <f t="shared" si="512"/>
        <v>Alto</v>
      </c>
      <c r="KKS37" s="179">
        <v>25</v>
      </c>
      <c r="KKT37" s="180">
        <f t="shared" si="513"/>
        <v>450</v>
      </c>
      <c r="KKU37" s="180" t="str">
        <f t="shared" si="514"/>
        <v>II</v>
      </c>
      <c r="KKV37" s="269" t="str">
        <f>IF(KKU37="","",IF(OR(KKU37="IV",KKU37="III"),"Aceptable",IF(KKU37="II","No Aceptable o Aceptable con controles",IF(KKU37="I","No Aceptable","Error"))))</f>
        <v>No Aceptable o Aceptable con controles</v>
      </c>
      <c r="KKW37" s="133" t="s">
        <v>264</v>
      </c>
      <c r="KKX37" s="178" t="s">
        <v>274</v>
      </c>
      <c r="KKY37" s="178" t="s">
        <v>284</v>
      </c>
      <c r="KKZ37" s="178" t="s">
        <v>285</v>
      </c>
      <c r="KLA37" s="178" t="s">
        <v>261</v>
      </c>
      <c r="KLB37" s="178" t="s">
        <v>210</v>
      </c>
      <c r="KLC37" s="178" t="s">
        <v>260</v>
      </c>
      <c r="KLD37" s="178" t="s">
        <v>262</v>
      </c>
      <c r="KLE37" s="179">
        <v>6</v>
      </c>
      <c r="KLF37" s="179">
        <v>3</v>
      </c>
      <c r="KLG37" s="180">
        <f t="shared" ref="KLG37:KNC37" si="515">IF(OR(KLE37="",KLF37=""),"",IF((KLE37*KLF37=0),"N/A",KLE37*KLF37))</f>
        <v>18</v>
      </c>
      <c r="KLH37" s="180" t="str">
        <f t="shared" ref="KLH37:KND37" si="516">IF(KLG37="","",IF(ISTEXT(KLG37),"N/A",IF(OR(KLG37=2,KLG37=4),"Bajo",IF(OR(KLG37=6,KLG37=8),"Medio",IF(OR(KLG37=10,KLG37=12,KLG37=18,KLG37=20),"Alto",IF(OR(KLG37=24,KLG37=30,KLG37=40),"Muy Alto","Error"))))))</f>
        <v>Alto</v>
      </c>
      <c r="KLI37" s="179">
        <v>25</v>
      </c>
      <c r="KLJ37" s="180">
        <f t="shared" ref="KLJ37:KNF37" si="517">IF(OR(KLI37="",KLG37=""),"",IF(ISTEXT(KLG37),"N/A",KLG37*KLI37))</f>
        <v>450</v>
      </c>
      <c r="KLK37" s="180" t="str">
        <f t="shared" ref="KLK37:KNG37" si="518">IF(KLJ37="","",IF(ISTEXT(KLJ37),"IV",IF(KLJ37=20,"IV",IF(AND(KLJ37&gt;=40,KLJ37&lt;=120),"III",IF(AND(KLJ37&gt;=150,KLJ37&lt;=500),"II",IF(AND(KLJ37&gt;=600,KLJ37&lt;=4000),"I","Error"))))))</f>
        <v>II</v>
      </c>
      <c r="KLL37" s="269" t="str">
        <f>IF(KLK37="","",IF(OR(KLK37="IV",KLK37="III"),"Aceptable",IF(KLK37="II","No Aceptable o Aceptable con controles",IF(KLK37="I","No Aceptable","Error"))))</f>
        <v>No Aceptable o Aceptable con controles</v>
      </c>
      <c r="KLM37" s="133" t="s">
        <v>264</v>
      </c>
      <c r="KLN37" s="178" t="s">
        <v>274</v>
      </c>
      <c r="KLO37" s="178" t="s">
        <v>284</v>
      </c>
      <c r="KLP37" s="178" t="s">
        <v>285</v>
      </c>
      <c r="KLQ37" s="178" t="s">
        <v>261</v>
      </c>
      <c r="KLR37" s="178" t="s">
        <v>210</v>
      </c>
      <c r="KLS37" s="178" t="s">
        <v>260</v>
      </c>
      <c r="KLT37" s="178" t="s">
        <v>262</v>
      </c>
      <c r="KLU37" s="179">
        <v>6</v>
      </c>
      <c r="KLV37" s="179">
        <v>3</v>
      </c>
      <c r="KLW37" s="180">
        <f t="shared" si="515"/>
        <v>18</v>
      </c>
      <c r="KLX37" s="180" t="str">
        <f t="shared" si="516"/>
        <v>Alto</v>
      </c>
      <c r="KLY37" s="179">
        <v>25</v>
      </c>
      <c r="KLZ37" s="180">
        <f t="shared" si="517"/>
        <v>450</v>
      </c>
      <c r="KMA37" s="180" t="str">
        <f t="shared" si="518"/>
        <v>II</v>
      </c>
      <c r="KMB37" s="269" t="str">
        <f>IF(KMA37="","",IF(OR(KMA37="IV",KMA37="III"),"Aceptable",IF(KMA37="II","No Aceptable o Aceptable con controles",IF(KMA37="I","No Aceptable","Error"))))</f>
        <v>No Aceptable o Aceptable con controles</v>
      </c>
      <c r="KMC37" s="133" t="s">
        <v>264</v>
      </c>
      <c r="KMD37" s="178" t="s">
        <v>274</v>
      </c>
      <c r="KME37" s="178" t="s">
        <v>284</v>
      </c>
      <c r="KMF37" s="178" t="s">
        <v>285</v>
      </c>
      <c r="KMG37" s="178" t="s">
        <v>261</v>
      </c>
      <c r="KMH37" s="178" t="s">
        <v>210</v>
      </c>
      <c r="KMI37" s="178" t="s">
        <v>260</v>
      </c>
      <c r="KMJ37" s="178" t="s">
        <v>262</v>
      </c>
      <c r="KMK37" s="179">
        <v>6</v>
      </c>
      <c r="KML37" s="179">
        <v>3</v>
      </c>
      <c r="KMM37" s="180">
        <f t="shared" si="515"/>
        <v>18</v>
      </c>
      <c r="KMN37" s="180" t="str">
        <f t="shared" si="516"/>
        <v>Alto</v>
      </c>
      <c r="KMO37" s="179">
        <v>25</v>
      </c>
      <c r="KMP37" s="180">
        <f t="shared" si="517"/>
        <v>450</v>
      </c>
      <c r="KMQ37" s="180" t="str">
        <f t="shared" si="518"/>
        <v>II</v>
      </c>
      <c r="KMR37" s="269" t="str">
        <f>IF(KMQ37="","",IF(OR(KMQ37="IV",KMQ37="III"),"Aceptable",IF(KMQ37="II","No Aceptable o Aceptable con controles",IF(KMQ37="I","No Aceptable","Error"))))</f>
        <v>No Aceptable o Aceptable con controles</v>
      </c>
      <c r="KMS37" s="133" t="s">
        <v>264</v>
      </c>
      <c r="KMT37" s="178" t="s">
        <v>274</v>
      </c>
      <c r="KMU37" s="178" t="s">
        <v>284</v>
      </c>
      <c r="KMV37" s="178" t="s">
        <v>285</v>
      </c>
      <c r="KMW37" s="178" t="s">
        <v>261</v>
      </c>
      <c r="KMX37" s="178" t="s">
        <v>210</v>
      </c>
      <c r="KMY37" s="178" t="s">
        <v>260</v>
      </c>
      <c r="KMZ37" s="178" t="s">
        <v>262</v>
      </c>
      <c r="KNA37" s="179">
        <v>6</v>
      </c>
      <c r="KNB37" s="179">
        <v>3</v>
      </c>
      <c r="KNC37" s="180">
        <f t="shared" si="515"/>
        <v>18</v>
      </c>
      <c r="KND37" s="180" t="str">
        <f t="shared" si="516"/>
        <v>Alto</v>
      </c>
      <c r="KNE37" s="179">
        <v>25</v>
      </c>
      <c r="KNF37" s="180">
        <f t="shared" si="517"/>
        <v>450</v>
      </c>
      <c r="KNG37" s="180" t="str">
        <f t="shared" si="518"/>
        <v>II</v>
      </c>
      <c r="KNH37" s="269" t="str">
        <f>IF(KNG37="","",IF(OR(KNG37="IV",KNG37="III"),"Aceptable",IF(KNG37="II","No Aceptable o Aceptable con controles",IF(KNG37="I","No Aceptable","Error"))))</f>
        <v>No Aceptable o Aceptable con controles</v>
      </c>
      <c r="KNI37" s="133" t="s">
        <v>264</v>
      </c>
      <c r="KNJ37" s="178" t="s">
        <v>274</v>
      </c>
      <c r="KNK37" s="178" t="s">
        <v>284</v>
      </c>
      <c r="KNL37" s="178" t="s">
        <v>285</v>
      </c>
      <c r="KNM37" s="178" t="s">
        <v>261</v>
      </c>
      <c r="KNN37" s="178" t="s">
        <v>210</v>
      </c>
      <c r="KNO37" s="178" t="s">
        <v>260</v>
      </c>
      <c r="KNP37" s="178" t="s">
        <v>262</v>
      </c>
      <c r="KNQ37" s="179">
        <v>6</v>
      </c>
      <c r="KNR37" s="179">
        <v>3</v>
      </c>
      <c r="KNS37" s="180">
        <f t="shared" ref="KNS37:KPO37" si="519">IF(OR(KNQ37="",KNR37=""),"",IF((KNQ37*KNR37=0),"N/A",KNQ37*KNR37))</f>
        <v>18</v>
      </c>
      <c r="KNT37" s="180" t="str">
        <f t="shared" ref="KNT37:KPP37" si="520">IF(KNS37="","",IF(ISTEXT(KNS37),"N/A",IF(OR(KNS37=2,KNS37=4),"Bajo",IF(OR(KNS37=6,KNS37=8),"Medio",IF(OR(KNS37=10,KNS37=12,KNS37=18,KNS37=20),"Alto",IF(OR(KNS37=24,KNS37=30,KNS37=40),"Muy Alto","Error"))))))</f>
        <v>Alto</v>
      </c>
      <c r="KNU37" s="179">
        <v>25</v>
      </c>
      <c r="KNV37" s="180">
        <f t="shared" ref="KNV37:KPR37" si="521">IF(OR(KNU37="",KNS37=""),"",IF(ISTEXT(KNS37),"N/A",KNS37*KNU37))</f>
        <v>450</v>
      </c>
      <c r="KNW37" s="180" t="str">
        <f t="shared" ref="KNW37:KPS37" si="522">IF(KNV37="","",IF(ISTEXT(KNV37),"IV",IF(KNV37=20,"IV",IF(AND(KNV37&gt;=40,KNV37&lt;=120),"III",IF(AND(KNV37&gt;=150,KNV37&lt;=500),"II",IF(AND(KNV37&gt;=600,KNV37&lt;=4000),"I","Error"))))))</f>
        <v>II</v>
      </c>
      <c r="KNX37" s="269" t="str">
        <f>IF(KNW37="","",IF(OR(KNW37="IV",KNW37="III"),"Aceptable",IF(KNW37="II","No Aceptable o Aceptable con controles",IF(KNW37="I","No Aceptable","Error"))))</f>
        <v>No Aceptable o Aceptable con controles</v>
      </c>
      <c r="KNY37" s="133" t="s">
        <v>264</v>
      </c>
      <c r="KNZ37" s="178" t="s">
        <v>274</v>
      </c>
      <c r="KOA37" s="178" t="s">
        <v>284</v>
      </c>
      <c r="KOB37" s="178" t="s">
        <v>285</v>
      </c>
      <c r="KOC37" s="178" t="s">
        <v>261</v>
      </c>
      <c r="KOD37" s="178" t="s">
        <v>210</v>
      </c>
      <c r="KOE37" s="178" t="s">
        <v>260</v>
      </c>
      <c r="KOF37" s="178" t="s">
        <v>262</v>
      </c>
      <c r="KOG37" s="179">
        <v>6</v>
      </c>
      <c r="KOH37" s="179">
        <v>3</v>
      </c>
      <c r="KOI37" s="180">
        <f t="shared" si="519"/>
        <v>18</v>
      </c>
      <c r="KOJ37" s="180" t="str">
        <f t="shared" si="520"/>
        <v>Alto</v>
      </c>
      <c r="KOK37" s="179">
        <v>25</v>
      </c>
      <c r="KOL37" s="180">
        <f t="shared" si="521"/>
        <v>450</v>
      </c>
      <c r="KOM37" s="180" t="str">
        <f t="shared" si="522"/>
        <v>II</v>
      </c>
      <c r="KON37" s="269" t="str">
        <f>IF(KOM37="","",IF(OR(KOM37="IV",KOM37="III"),"Aceptable",IF(KOM37="II","No Aceptable o Aceptable con controles",IF(KOM37="I","No Aceptable","Error"))))</f>
        <v>No Aceptable o Aceptable con controles</v>
      </c>
      <c r="KOO37" s="133" t="s">
        <v>264</v>
      </c>
      <c r="KOP37" s="178" t="s">
        <v>274</v>
      </c>
      <c r="KOQ37" s="178" t="s">
        <v>284</v>
      </c>
      <c r="KOR37" s="178" t="s">
        <v>285</v>
      </c>
      <c r="KOS37" s="178" t="s">
        <v>261</v>
      </c>
      <c r="KOT37" s="178" t="s">
        <v>210</v>
      </c>
      <c r="KOU37" s="178" t="s">
        <v>260</v>
      </c>
      <c r="KOV37" s="178" t="s">
        <v>262</v>
      </c>
      <c r="KOW37" s="179">
        <v>6</v>
      </c>
      <c r="KOX37" s="179">
        <v>3</v>
      </c>
      <c r="KOY37" s="180">
        <f t="shared" si="519"/>
        <v>18</v>
      </c>
      <c r="KOZ37" s="180" t="str">
        <f t="shared" si="520"/>
        <v>Alto</v>
      </c>
      <c r="KPA37" s="179">
        <v>25</v>
      </c>
      <c r="KPB37" s="180">
        <f t="shared" si="521"/>
        <v>450</v>
      </c>
      <c r="KPC37" s="180" t="str">
        <f t="shared" si="522"/>
        <v>II</v>
      </c>
      <c r="KPD37" s="269" t="str">
        <f>IF(KPC37="","",IF(OR(KPC37="IV",KPC37="III"),"Aceptable",IF(KPC37="II","No Aceptable o Aceptable con controles",IF(KPC37="I","No Aceptable","Error"))))</f>
        <v>No Aceptable o Aceptable con controles</v>
      </c>
      <c r="KPE37" s="133" t="s">
        <v>264</v>
      </c>
      <c r="KPF37" s="178" t="s">
        <v>274</v>
      </c>
      <c r="KPG37" s="178" t="s">
        <v>284</v>
      </c>
      <c r="KPH37" s="178" t="s">
        <v>285</v>
      </c>
      <c r="KPI37" s="178" t="s">
        <v>261</v>
      </c>
      <c r="KPJ37" s="178" t="s">
        <v>210</v>
      </c>
      <c r="KPK37" s="178" t="s">
        <v>260</v>
      </c>
      <c r="KPL37" s="178" t="s">
        <v>262</v>
      </c>
      <c r="KPM37" s="179">
        <v>6</v>
      </c>
      <c r="KPN37" s="179">
        <v>3</v>
      </c>
      <c r="KPO37" s="180">
        <f t="shared" si="519"/>
        <v>18</v>
      </c>
      <c r="KPP37" s="180" t="str">
        <f t="shared" si="520"/>
        <v>Alto</v>
      </c>
      <c r="KPQ37" s="179">
        <v>25</v>
      </c>
      <c r="KPR37" s="180">
        <f t="shared" si="521"/>
        <v>450</v>
      </c>
      <c r="KPS37" s="180" t="str">
        <f t="shared" si="522"/>
        <v>II</v>
      </c>
      <c r="KPT37" s="269" t="str">
        <f>IF(KPS37="","",IF(OR(KPS37="IV",KPS37="III"),"Aceptable",IF(KPS37="II","No Aceptable o Aceptable con controles",IF(KPS37="I","No Aceptable","Error"))))</f>
        <v>No Aceptable o Aceptable con controles</v>
      </c>
      <c r="KPU37" s="133" t="s">
        <v>264</v>
      </c>
      <c r="KPV37" s="178" t="s">
        <v>274</v>
      </c>
      <c r="KPW37" s="178" t="s">
        <v>284</v>
      </c>
      <c r="KPX37" s="178" t="s">
        <v>285</v>
      </c>
      <c r="KPY37" s="178" t="s">
        <v>261</v>
      </c>
      <c r="KPZ37" s="178" t="s">
        <v>210</v>
      </c>
      <c r="KQA37" s="178" t="s">
        <v>260</v>
      </c>
      <c r="KQB37" s="178" t="s">
        <v>262</v>
      </c>
      <c r="KQC37" s="179">
        <v>6</v>
      </c>
      <c r="KQD37" s="179">
        <v>3</v>
      </c>
      <c r="KQE37" s="180">
        <f t="shared" ref="KQE37:KSA37" si="523">IF(OR(KQC37="",KQD37=""),"",IF((KQC37*KQD37=0),"N/A",KQC37*KQD37))</f>
        <v>18</v>
      </c>
      <c r="KQF37" s="180" t="str">
        <f t="shared" ref="KQF37:KSB37" si="524">IF(KQE37="","",IF(ISTEXT(KQE37),"N/A",IF(OR(KQE37=2,KQE37=4),"Bajo",IF(OR(KQE37=6,KQE37=8),"Medio",IF(OR(KQE37=10,KQE37=12,KQE37=18,KQE37=20),"Alto",IF(OR(KQE37=24,KQE37=30,KQE37=40),"Muy Alto","Error"))))))</f>
        <v>Alto</v>
      </c>
      <c r="KQG37" s="179">
        <v>25</v>
      </c>
      <c r="KQH37" s="180">
        <f t="shared" ref="KQH37:KSD37" si="525">IF(OR(KQG37="",KQE37=""),"",IF(ISTEXT(KQE37),"N/A",KQE37*KQG37))</f>
        <v>450</v>
      </c>
      <c r="KQI37" s="180" t="str">
        <f t="shared" ref="KQI37:KSE37" si="526">IF(KQH37="","",IF(ISTEXT(KQH37),"IV",IF(KQH37=20,"IV",IF(AND(KQH37&gt;=40,KQH37&lt;=120),"III",IF(AND(KQH37&gt;=150,KQH37&lt;=500),"II",IF(AND(KQH37&gt;=600,KQH37&lt;=4000),"I","Error"))))))</f>
        <v>II</v>
      </c>
      <c r="KQJ37" s="269" t="str">
        <f>IF(KQI37="","",IF(OR(KQI37="IV",KQI37="III"),"Aceptable",IF(KQI37="II","No Aceptable o Aceptable con controles",IF(KQI37="I","No Aceptable","Error"))))</f>
        <v>No Aceptable o Aceptable con controles</v>
      </c>
      <c r="KQK37" s="133" t="s">
        <v>264</v>
      </c>
      <c r="KQL37" s="178" t="s">
        <v>274</v>
      </c>
      <c r="KQM37" s="178" t="s">
        <v>284</v>
      </c>
      <c r="KQN37" s="178" t="s">
        <v>285</v>
      </c>
      <c r="KQO37" s="178" t="s">
        <v>261</v>
      </c>
      <c r="KQP37" s="178" t="s">
        <v>210</v>
      </c>
      <c r="KQQ37" s="178" t="s">
        <v>260</v>
      </c>
      <c r="KQR37" s="178" t="s">
        <v>262</v>
      </c>
      <c r="KQS37" s="179">
        <v>6</v>
      </c>
      <c r="KQT37" s="179">
        <v>3</v>
      </c>
      <c r="KQU37" s="180">
        <f t="shared" si="523"/>
        <v>18</v>
      </c>
      <c r="KQV37" s="180" t="str">
        <f t="shared" si="524"/>
        <v>Alto</v>
      </c>
      <c r="KQW37" s="179">
        <v>25</v>
      </c>
      <c r="KQX37" s="180">
        <f t="shared" si="525"/>
        <v>450</v>
      </c>
      <c r="KQY37" s="180" t="str">
        <f t="shared" si="526"/>
        <v>II</v>
      </c>
      <c r="KQZ37" s="269" t="str">
        <f>IF(KQY37="","",IF(OR(KQY37="IV",KQY37="III"),"Aceptable",IF(KQY37="II","No Aceptable o Aceptable con controles",IF(KQY37="I","No Aceptable","Error"))))</f>
        <v>No Aceptable o Aceptable con controles</v>
      </c>
      <c r="KRA37" s="133" t="s">
        <v>264</v>
      </c>
      <c r="KRB37" s="178" t="s">
        <v>274</v>
      </c>
      <c r="KRC37" s="178" t="s">
        <v>284</v>
      </c>
      <c r="KRD37" s="178" t="s">
        <v>285</v>
      </c>
      <c r="KRE37" s="178" t="s">
        <v>261</v>
      </c>
      <c r="KRF37" s="178" t="s">
        <v>210</v>
      </c>
      <c r="KRG37" s="178" t="s">
        <v>260</v>
      </c>
      <c r="KRH37" s="178" t="s">
        <v>262</v>
      </c>
      <c r="KRI37" s="179">
        <v>6</v>
      </c>
      <c r="KRJ37" s="179">
        <v>3</v>
      </c>
      <c r="KRK37" s="180">
        <f t="shared" si="523"/>
        <v>18</v>
      </c>
      <c r="KRL37" s="180" t="str">
        <f t="shared" si="524"/>
        <v>Alto</v>
      </c>
      <c r="KRM37" s="179">
        <v>25</v>
      </c>
      <c r="KRN37" s="180">
        <f t="shared" si="525"/>
        <v>450</v>
      </c>
      <c r="KRO37" s="180" t="str">
        <f t="shared" si="526"/>
        <v>II</v>
      </c>
      <c r="KRP37" s="269" t="str">
        <f>IF(KRO37="","",IF(OR(KRO37="IV",KRO37="III"),"Aceptable",IF(KRO37="II","No Aceptable o Aceptable con controles",IF(KRO37="I","No Aceptable","Error"))))</f>
        <v>No Aceptable o Aceptable con controles</v>
      </c>
      <c r="KRQ37" s="133" t="s">
        <v>264</v>
      </c>
      <c r="KRR37" s="178" t="s">
        <v>274</v>
      </c>
      <c r="KRS37" s="178" t="s">
        <v>284</v>
      </c>
      <c r="KRT37" s="178" t="s">
        <v>285</v>
      </c>
      <c r="KRU37" s="178" t="s">
        <v>261</v>
      </c>
      <c r="KRV37" s="178" t="s">
        <v>210</v>
      </c>
      <c r="KRW37" s="178" t="s">
        <v>260</v>
      </c>
      <c r="KRX37" s="178" t="s">
        <v>262</v>
      </c>
      <c r="KRY37" s="179">
        <v>6</v>
      </c>
      <c r="KRZ37" s="179">
        <v>3</v>
      </c>
      <c r="KSA37" s="180">
        <f t="shared" si="523"/>
        <v>18</v>
      </c>
      <c r="KSB37" s="180" t="str">
        <f t="shared" si="524"/>
        <v>Alto</v>
      </c>
      <c r="KSC37" s="179">
        <v>25</v>
      </c>
      <c r="KSD37" s="180">
        <f t="shared" si="525"/>
        <v>450</v>
      </c>
      <c r="KSE37" s="180" t="str">
        <f t="shared" si="526"/>
        <v>II</v>
      </c>
      <c r="KSF37" s="269" t="str">
        <f>IF(KSE37="","",IF(OR(KSE37="IV",KSE37="III"),"Aceptable",IF(KSE37="II","No Aceptable o Aceptable con controles",IF(KSE37="I","No Aceptable","Error"))))</f>
        <v>No Aceptable o Aceptable con controles</v>
      </c>
      <c r="KSG37" s="133" t="s">
        <v>264</v>
      </c>
      <c r="KSH37" s="178" t="s">
        <v>274</v>
      </c>
      <c r="KSI37" s="178" t="s">
        <v>284</v>
      </c>
      <c r="KSJ37" s="178" t="s">
        <v>285</v>
      </c>
      <c r="KSK37" s="178" t="s">
        <v>261</v>
      </c>
      <c r="KSL37" s="178" t="s">
        <v>210</v>
      </c>
      <c r="KSM37" s="178" t="s">
        <v>260</v>
      </c>
      <c r="KSN37" s="178" t="s">
        <v>262</v>
      </c>
      <c r="KSO37" s="179">
        <v>6</v>
      </c>
      <c r="KSP37" s="179">
        <v>3</v>
      </c>
      <c r="KSQ37" s="180">
        <f t="shared" ref="KSQ37:KUM37" si="527">IF(OR(KSO37="",KSP37=""),"",IF((KSO37*KSP37=0),"N/A",KSO37*KSP37))</f>
        <v>18</v>
      </c>
      <c r="KSR37" s="180" t="str">
        <f t="shared" ref="KSR37:KUN37" si="528">IF(KSQ37="","",IF(ISTEXT(KSQ37),"N/A",IF(OR(KSQ37=2,KSQ37=4),"Bajo",IF(OR(KSQ37=6,KSQ37=8),"Medio",IF(OR(KSQ37=10,KSQ37=12,KSQ37=18,KSQ37=20),"Alto",IF(OR(KSQ37=24,KSQ37=30,KSQ37=40),"Muy Alto","Error"))))))</f>
        <v>Alto</v>
      </c>
      <c r="KSS37" s="179">
        <v>25</v>
      </c>
      <c r="KST37" s="180">
        <f t="shared" ref="KST37:KUP37" si="529">IF(OR(KSS37="",KSQ37=""),"",IF(ISTEXT(KSQ37),"N/A",KSQ37*KSS37))</f>
        <v>450</v>
      </c>
      <c r="KSU37" s="180" t="str">
        <f t="shared" ref="KSU37:KUQ37" si="530">IF(KST37="","",IF(ISTEXT(KST37),"IV",IF(KST37=20,"IV",IF(AND(KST37&gt;=40,KST37&lt;=120),"III",IF(AND(KST37&gt;=150,KST37&lt;=500),"II",IF(AND(KST37&gt;=600,KST37&lt;=4000),"I","Error"))))))</f>
        <v>II</v>
      </c>
      <c r="KSV37" s="269" t="str">
        <f>IF(KSU37="","",IF(OR(KSU37="IV",KSU37="III"),"Aceptable",IF(KSU37="II","No Aceptable o Aceptable con controles",IF(KSU37="I","No Aceptable","Error"))))</f>
        <v>No Aceptable o Aceptable con controles</v>
      </c>
      <c r="KSW37" s="133" t="s">
        <v>264</v>
      </c>
      <c r="KSX37" s="178" t="s">
        <v>274</v>
      </c>
      <c r="KSY37" s="178" t="s">
        <v>284</v>
      </c>
      <c r="KSZ37" s="178" t="s">
        <v>285</v>
      </c>
      <c r="KTA37" s="178" t="s">
        <v>261</v>
      </c>
      <c r="KTB37" s="178" t="s">
        <v>210</v>
      </c>
      <c r="KTC37" s="178" t="s">
        <v>260</v>
      </c>
      <c r="KTD37" s="178" t="s">
        <v>262</v>
      </c>
      <c r="KTE37" s="179">
        <v>6</v>
      </c>
      <c r="KTF37" s="179">
        <v>3</v>
      </c>
      <c r="KTG37" s="180">
        <f t="shared" si="527"/>
        <v>18</v>
      </c>
      <c r="KTH37" s="180" t="str">
        <f t="shared" si="528"/>
        <v>Alto</v>
      </c>
      <c r="KTI37" s="179">
        <v>25</v>
      </c>
      <c r="KTJ37" s="180">
        <f t="shared" si="529"/>
        <v>450</v>
      </c>
      <c r="KTK37" s="180" t="str">
        <f t="shared" si="530"/>
        <v>II</v>
      </c>
      <c r="KTL37" s="269" t="str">
        <f>IF(KTK37="","",IF(OR(KTK37="IV",KTK37="III"),"Aceptable",IF(KTK37="II","No Aceptable o Aceptable con controles",IF(KTK37="I","No Aceptable","Error"))))</f>
        <v>No Aceptable o Aceptable con controles</v>
      </c>
      <c r="KTM37" s="133" t="s">
        <v>264</v>
      </c>
      <c r="KTN37" s="178" t="s">
        <v>274</v>
      </c>
      <c r="KTO37" s="178" t="s">
        <v>284</v>
      </c>
      <c r="KTP37" s="178" t="s">
        <v>285</v>
      </c>
      <c r="KTQ37" s="178" t="s">
        <v>261</v>
      </c>
      <c r="KTR37" s="178" t="s">
        <v>210</v>
      </c>
      <c r="KTS37" s="178" t="s">
        <v>260</v>
      </c>
      <c r="KTT37" s="178" t="s">
        <v>262</v>
      </c>
      <c r="KTU37" s="179">
        <v>6</v>
      </c>
      <c r="KTV37" s="179">
        <v>3</v>
      </c>
      <c r="KTW37" s="180">
        <f t="shared" si="527"/>
        <v>18</v>
      </c>
      <c r="KTX37" s="180" t="str">
        <f t="shared" si="528"/>
        <v>Alto</v>
      </c>
      <c r="KTY37" s="179">
        <v>25</v>
      </c>
      <c r="KTZ37" s="180">
        <f t="shared" si="529"/>
        <v>450</v>
      </c>
      <c r="KUA37" s="180" t="str">
        <f t="shared" si="530"/>
        <v>II</v>
      </c>
      <c r="KUB37" s="269" t="str">
        <f>IF(KUA37="","",IF(OR(KUA37="IV",KUA37="III"),"Aceptable",IF(KUA37="II","No Aceptable o Aceptable con controles",IF(KUA37="I","No Aceptable","Error"))))</f>
        <v>No Aceptable o Aceptable con controles</v>
      </c>
      <c r="KUC37" s="133" t="s">
        <v>264</v>
      </c>
      <c r="KUD37" s="178" t="s">
        <v>274</v>
      </c>
      <c r="KUE37" s="178" t="s">
        <v>284</v>
      </c>
      <c r="KUF37" s="178" t="s">
        <v>285</v>
      </c>
      <c r="KUG37" s="178" t="s">
        <v>261</v>
      </c>
      <c r="KUH37" s="178" t="s">
        <v>210</v>
      </c>
      <c r="KUI37" s="178" t="s">
        <v>260</v>
      </c>
      <c r="KUJ37" s="178" t="s">
        <v>262</v>
      </c>
      <c r="KUK37" s="179">
        <v>6</v>
      </c>
      <c r="KUL37" s="179">
        <v>3</v>
      </c>
      <c r="KUM37" s="180">
        <f t="shared" si="527"/>
        <v>18</v>
      </c>
      <c r="KUN37" s="180" t="str">
        <f t="shared" si="528"/>
        <v>Alto</v>
      </c>
      <c r="KUO37" s="179">
        <v>25</v>
      </c>
      <c r="KUP37" s="180">
        <f t="shared" si="529"/>
        <v>450</v>
      </c>
      <c r="KUQ37" s="180" t="str">
        <f t="shared" si="530"/>
        <v>II</v>
      </c>
      <c r="KUR37" s="269" t="str">
        <f>IF(KUQ37="","",IF(OR(KUQ37="IV",KUQ37="III"),"Aceptable",IF(KUQ37="II","No Aceptable o Aceptable con controles",IF(KUQ37="I","No Aceptable","Error"))))</f>
        <v>No Aceptable o Aceptable con controles</v>
      </c>
      <c r="KUS37" s="133" t="s">
        <v>264</v>
      </c>
      <c r="KUT37" s="178" t="s">
        <v>274</v>
      </c>
      <c r="KUU37" s="178" t="s">
        <v>284</v>
      </c>
      <c r="KUV37" s="178" t="s">
        <v>285</v>
      </c>
      <c r="KUW37" s="178" t="s">
        <v>261</v>
      </c>
      <c r="KUX37" s="178" t="s">
        <v>210</v>
      </c>
      <c r="KUY37" s="178" t="s">
        <v>260</v>
      </c>
      <c r="KUZ37" s="178" t="s">
        <v>262</v>
      </c>
      <c r="KVA37" s="179">
        <v>6</v>
      </c>
      <c r="KVB37" s="179">
        <v>3</v>
      </c>
      <c r="KVC37" s="180">
        <f t="shared" ref="KVC37:KWY37" si="531">IF(OR(KVA37="",KVB37=""),"",IF((KVA37*KVB37=0),"N/A",KVA37*KVB37))</f>
        <v>18</v>
      </c>
      <c r="KVD37" s="180" t="str">
        <f t="shared" ref="KVD37:KWZ37" si="532">IF(KVC37="","",IF(ISTEXT(KVC37),"N/A",IF(OR(KVC37=2,KVC37=4),"Bajo",IF(OR(KVC37=6,KVC37=8),"Medio",IF(OR(KVC37=10,KVC37=12,KVC37=18,KVC37=20),"Alto",IF(OR(KVC37=24,KVC37=30,KVC37=40),"Muy Alto","Error"))))))</f>
        <v>Alto</v>
      </c>
      <c r="KVE37" s="179">
        <v>25</v>
      </c>
      <c r="KVF37" s="180">
        <f t="shared" ref="KVF37:KXB37" si="533">IF(OR(KVE37="",KVC37=""),"",IF(ISTEXT(KVC37),"N/A",KVC37*KVE37))</f>
        <v>450</v>
      </c>
      <c r="KVG37" s="180" t="str">
        <f t="shared" ref="KVG37:KXC37" si="534">IF(KVF37="","",IF(ISTEXT(KVF37),"IV",IF(KVF37=20,"IV",IF(AND(KVF37&gt;=40,KVF37&lt;=120),"III",IF(AND(KVF37&gt;=150,KVF37&lt;=500),"II",IF(AND(KVF37&gt;=600,KVF37&lt;=4000),"I","Error"))))))</f>
        <v>II</v>
      </c>
      <c r="KVH37" s="269" t="str">
        <f>IF(KVG37="","",IF(OR(KVG37="IV",KVG37="III"),"Aceptable",IF(KVG37="II","No Aceptable o Aceptable con controles",IF(KVG37="I","No Aceptable","Error"))))</f>
        <v>No Aceptable o Aceptable con controles</v>
      </c>
      <c r="KVI37" s="133" t="s">
        <v>264</v>
      </c>
      <c r="KVJ37" s="178" t="s">
        <v>274</v>
      </c>
      <c r="KVK37" s="178" t="s">
        <v>284</v>
      </c>
      <c r="KVL37" s="178" t="s">
        <v>285</v>
      </c>
      <c r="KVM37" s="178" t="s">
        <v>261</v>
      </c>
      <c r="KVN37" s="178" t="s">
        <v>210</v>
      </c>
      <c r="KVO37" s="178" t="s">
        <v>260</v>
      </c>
      <c r="KVP37" s="178" t="s">
        <v>262</v>
      </c>
      <c r="KVQ37" s="179">
        <v>6</v>
      </c>
      <c r="KVR37" s="179">
        <v>3</v>
      </c>
      <c r="KVS37" s="180">
        <f t="shared" si="531"/>
        <v>18</v>
      </c>
      <c r="KVT37" s="180" t="str">
        <f t="shared" si="532"/>
        <v>Alto</v>
      </c>
      <c r="KVU37" s="179">
        <v>25</v>
      </c>
      <c r="KVV37" s="180">
        <f t="shared" si="533"/>
        <v>450</v>
      </c>
      <c r="KVW37" s="180" t="str">
        <f t="shared" si="534"/>
        <v>II</v>
      </c>
      <c r="KVX37" s="269" t="str">
        <f>IF(KVW37="","",IF(OR(KVW37="IV",KVW37="III"),"Aceptable",IF(KVW37="II","No Aceptable o Aceptable con controles",IF(KVW37="I","No Aceptable","Error"))))</f>
        <v>No Aceptable o Aceptable con controles</v>
      </c>
      <c r="KVY37" s="133" t="s">
        <v>264</v>
      </c>
      <c r="KVZ37" s="178" t="s">
        <v>274</v>
      </c>
      <c r="KWA37" s="178" t="s">
        <v>284</v>
      </c>
      <c r="KWB37" s="178" t="s">
        <v>285</v>
      </c>
      <c r="KWC37" s="178" t="s">
        <v>261</v>
      </c>
      <c r="KWD37" s="178" t="s">
        <v>210</v>
      </c>
      <c r="KWE37" s="178" t="s">
        <v>260</v>
      </c>
      <c r="KWF37" s="178" t="s">
        <v>262</v>
      </c>
      <c r="KWG37" s="179">
        <v>6</v>
      </c>
      <c r="KWH37" s="179">
        <v>3</v>
      </c>
      <c r="KWI37" s="180">
        <f t="shared" si="531"/>
        <v>18</v>
      </c>
      <c r="KWJ37" s="180" t="str">
        <f t="shared" si="532"/>
        <v>Alto</v>
      </c>
      <c r="KWK37" s="179">
        <v>25</v>
      </c>
      <c r="KWL37" s="180">
        <f t="shared" si="533"/>
        <v>450</v>
      </c>
      <c r="KWM37" s="180" t="str">
        <f t="shared" si="534"/>
        <v>II</v>
      </c>
      <c r="KWN37" s="269" t="str">
        <f>IF(KWM37="","",IF(OR(KWM37="IV",KWM37="III"),"Aceptable",IF(KWM37="II","No Aceptable o Aceptable con controles",IF(KWM37="I","No Aceptable","Error"))))</f>
        <v>No Aceptable o Aceptable con controles</v>
      </c>
      <c r="KWO37" s="133" t="s">
        <v>264</v>
      </c>
      <c r="KWP37" s="178" t="s">
        <v>274</v>
      </c>
      <c r="KWQ37" s="178" t="s">
        <v>284</v>
      </c>
      <c r="KWR37" s="178" t="s">
        <v>285</v>
      </c>
      <c r="KWS37" s="178" t="s">
        <v>261</v>
      </c>
      <c r="KWT37" s="178" t="s">
        <v>210</v>
      </c>
      <c r="KWU37" s="178" t="s">
        <v>260</v>
      </c>
      <c r="KWV37" s="178" t="s">
        <v>262</v>
      </c>
      <c r="KWW37" s="179">
        <v>6</v>
      </c>
      <c r="KWX37" s="179">
        <v>3</v>
      </c>
      <c r="KWY37" s="180">
        <f t="shared" si="531"/>
        <v>18</v>
      </c>
      <c r="KWZ37" s="180" t="str">
        <f t="shared" si="532"/>
        <v>Alto</v>
      </c>
      <c r="KXA37" s="179">
        <v>25</v>
      </c>
      <c r="KXB37" s="180">
        <f t="shared" si="533"/>
        <v>450</v>
      </c>
      <c r="KXC37" s="180" t="str">
        <f t="shared" si="534"/>
        <v>II</v>
      </c>
      <c r="KXD37" s="269" t="str">
        <f>IF(KXC37="","",IF(OR(KXC37="IV",KXC37="III"),"Aceptable",IF(KXC37="II","No Aceptable o Aceptable con controles",IF(KXC37="I","No Aceptable","Error"))))</f>
        <v>No Aceptable o Aceptable con controles</v>
      </c>
      <c r="KXE37" s="133" t="s">
        <v>264</v>
      </c>
      <c r="KXF37" s="178" t="s">
        <v>274</v>
      </c>
      <c r="KXG37" s="178" t="s">
        <v>284</v>
      </c>
      <c r="KXH37" s="178" t="s">
        <v>285</v>
      </c>
      <c r="KXI37" s="178" t="s">
        <v>261</v>
      </c>
      <c r="KXJ37" s="178" t="s">
        <v>210</v>
      </c>
      <c r="KXK37" s="178" t="s">
        <v>260</v>
      </c>
      <c r="KXL37" s="178" t="s">
        <v>262</v>
      </c>
      <c r="KXM37" s="179">
        <v>6</v>
      </c>
      <c r="KXN37" s="179">
        <v>3</v>
      </c>
      <c r="KXO37" s="180">
        <f t="shared" ref="KXO37:KZK37" si="535">IF(OR(KXM37="",KXN37=""),"",IF((KXM37*KXN37=0),"N/A",KXM37*KXN37))</f>
        <v>18</v>
      </c>
      <c r="KXP37" s="180" t="str">
        <f t="shared" ref="KXP37:KZL37" si="536">IF(KXO37="","",IF(ISTEXT(KXO37),"N/A",IF(OR(KXO37=2,KXO37=4),"Bajo",IF(OR(KXO37=6,KXO37=8),"Medio",IF(OR(KXO37=10,KXO37=12,KXO37=18,KXO37=20),"Alto",IF(OR(KXO37=24,KXO37=30,KXO37=40),"Muy Alto","Error"))))))</f>
        <v>Alto</v>
      </c>
      <c r="KXQ37" s="179">
        <v>25</v>
      </c>
      <c r="KXR37" s="180">
        <f t="shared" ref="KXR37:KZN37" si="537">IF(OR(KXQ37="",KXO37=""),"",IF(ISTEXT(KXO37),"N/A",KXO37*KXQ37))</f>
        <v>450</v>
      </c>
      <c r="KXS37" s="180" t="str">
        <f t="shared" ref="KXS37:KZO37" si="538">IF(KXR37="","",IF(ISTEXT(KXR37),"IV",IF(KXR37=20,"IV",IF(AND(KXR37&gt;=40,KXR37&lt;=120),"III",IF(AND(KXR37&gt;=150,KXR37&lt;=500),"II",IF(AND(KXR37&gt;=600,KXR37&lt;=4000),"I","Error"))))))</f>
        <v>II</v>
      </c>
      <c r="KXT37" s="269" t="str">
        <f>IF(KXS37="","",IF(OR(KXS37="IV",KXS37="III"),"Aceptable",IF(KXS37="II","No Aceptable o Aceptable con controles",IF(KXS37="I","No Aceptable","Error"))))</f>
        <v>No Aceptable o Aceptable con controles</v>
      </c>
      <c r="KXU37" s="133" t="s">
        <v>264</v>
      </c>
      <c r="KXV37" s="178" t="s">
        <v>274</v>
      </c>
      <c r="KXW37" s="178" t="s">
        <v>284</v>
      </c>
      <c r="KXX37" s="178" t="s">
        <v>285</v>
      </c>
      <c r="KXY37" s="178" t="s">
        <v>261</v>
      </c>
      <c r="KXZ37" s="178" t="s">
        <v>210</v>
      </c>
      <c r="KYA37" s="178" t="s">
        <v>260</v>
      </c>
      <c r="KYB37" s="178" t="s">
        <v>262</v>
      </c>
      <c r="KYC37" s="179">
        <v>6</v>
      </c>
      <c r="KYD37" s="179">
        <v>3</v>
      </c>
      <c r="KYE37" s="180">
        <f t="shared" si="535"/>
        <v>18</v>
      </c>
      <c r="KYF37" s="180" t="str">
        <f t="shared" si="536"/>
        <v>Alto</v>
      </c>
      <c r="KYG37" s="179">
        <v>25</v>
      </c>
      <c r="KYH37" s="180">
        <f t="shared" si="537"/>
        <v>450</v>
      </c>
      <c r="KYI37" s="180" t="str">
        <f t="shared" si="538"/>
        <v>II</v>
      </c>
      <c r="KYJ37" s="269" t="str">
        <f>IF(KYI37="","",IF(OR(KYI37="IV",KYI37="III"),"Aceptable",IF(KYI37="II","No Aceptable o Aceptable con controles",IF(KYI37="I","No Aceptable","Error"))))</f>
        <v>No Aceptable o Aceptable con controles</v>
      </c>
      <c r="KYK37" s="133" t="s">
        <v>264</v>
      </c>
      <c r="KYL37" s="178" t="s">
        <v>274</v>
      </c>
      <c r="KYM37" s="178" t="s">
        <v>284</v>
      </c>
      <c r="KYN37" s="178" t="s">
        <v>285</v>
      </c>
      <c r="KYO37" s="178" t="s">
        <v>261</v>
      </c>
      <c r="KYP37" s="178" t="s">
        <v>210</v>
      </c>
      <c r="KYQ37" s="178" t="s">
        <v>260</v>
      </c>
      <c r="KYR37" s="178" t="s">
        <v>262</v>
      </c>
      <c r="KYS37" s="179">
        <v>6</v>
      </c>
      <c r="KYT37" s="179">
        <v>3</v>
      </c>
      <c r="KYU37" s="180">
        <f t="shared" si="535"/>
        <v>18</v>
      </c>
      <c r="KYV37" s="180" t="str">
        <f t="shared" si="536"/>
        <v>Alto</v>
      </c>
      <c r="KYW37" s="179">
        <v>25</v>
      </c>
      <c r="KYX37" s="180">
        <f t="shared" si="537"/>
        <v>450</v>
      </c>
      <c r="KYY37" s="180" t="str">
        <f t="shared" si="538"/>
        <v>II</v>
      </c>
      <c r="KYZ37" s="269" t="str">
        <f>IF(KYY37="","",IF(OR(KYY37="IV",KYY37="III"),"Aceptable",IF(KYY37="II","No Aceptable o Aceptable con controles",IF(KYY37="I","No Aceptable","Error"))))</f>
        <v>No Aceptable o Aceptable con controles</v>
      </c>
      <c r="KZA37" s="133" t="s">
        <v>264</v>
      </c>
      <c r="KZB37" s="178" t="s">
        <v>274</v>
      </c>
      <c r="KZC37" s="178" t="s">
        <v>284</v>
      </c>
      <c r="KZD37" s="178" t="s">
        <v>285</v>
      </c>
      <c r="KZE37" s="178" t="s">
        <v>261</v>
      </c>
      <c r="KZF37" s="178" t="s">
        <v>210</v>
      </c>
      <c r="KZG37" s="178" t="s">
        <v>260</v>
      </c>
      <c r="KZH37" s="178" t="s">
        <v>262</v>
      </c>
      <c r="KZI37" s="179">
        <v>6</v>
      </c>
      <c r="KZJ37" s="179">
        <v>3</v>
      </c>
      <c r="KZK37" s="180">
        <f t="shared" si="535"/>
        <v>18</v>
      </c>
      <c r="KZL37" s="180" t="str">
        <f t="shared" si="536"/>
        <v>Alto</v>
      </c>
      <c r="KZM37" s="179">
        <v>25</v>
      </c>
      <c r="KZN37" s="180">
        <f t="shared" si="537"/>
        <v>450</v>
      </c>
      <c r="KZO37" s="180" t="str">
        <f t="shared" si="538"/>
        <v>II</v>
      </c>
      <c r="KZP37" s="269" t="str">
        <f>IF(KZO37="","",IF(OR(KZO37="IV",KZO37="III"),"Aceptable",IF(KZO37="II","No Aceptable o Aceptable con controles",IF(KZO37="I","No Aceptable","Error"))))</f>
        <v>No Aceptable o Aceptable con controles</v>
      </c>
      <c r="KZQ37" s="133" t="s">
        <v>264</v>
      </c>
      <c r="KZR37" s="178" t="s">
        <v>274</v>
      </c>
      <c r="KZS37" s="178" t="s">
        <v>284</v>
      </c>
      <c r="KZT37" s="178" t="s">
        <v>285</v>
      </c>
      <c r="KZU37" s="178" t="s">
        <v>261</v>
      </c>
      <c r="KZV37" s="178" t="s">
        <v>210</v>
      </c>
      <c r="KZW37" s="178" t="s">
        <v>260</v>
      </c>
      <c r="KZX37" s="178" t="s">
        <v>262</v>
      </c>
      <c r="KZY37" s="179">
        <v>6</v>
      </c>
      <c r="KZZ37" s="179">
        <v>3</v>
      </c>
      <c r="LAA37" s="180">
        <f t="shared" ref="LAA37:LBW37" si="539">IF(OR(KZY37="",KZZ37=""),"",IF((KZY37*KZZ37=0),"N/A",KZY37*KZZ37))</f>
        <v>18</v>
      </c>
      <c r="LAB37" s="180" t="str">
        <f t="shared" ref="LAB37:LBX37" si="540">IF(LAA37="","",IF(ISTEXT(LAA37),"N/A",IF(OR(LAA37=2,LAA37=4),"Bajo",IF(OR(LAA37=6,LAA37=8),"Medio",IF(OR(LAA37=10,LAA37=12,LAA37=18,LAA37=20),"Alto",IF(OR(LAA37=24,LAA37=30,LAA37=40),"Muy Alto","Error"))))))</f>
        <v>Alto</v>
      </c>
      <c r="LAC37" s="179">
        <v>25</v>
      </c>
      <c r="LAD37" s="180">
        <f t="shared" ref="LAD37:LBZ37" si="541">IF(OR(LAC37="",LAA37=""),"",IF(ISTEXT(LAA37),"N/A",LAA37*LAC37))</f>
        <v>450</v>
      </c>
      <c r="LAE37" s="180" t="str">
        <f t="shared" ref="LAE37:LCA37" si="542">IF(LAD37="","",IF(ISTEXT(LAD37),"IV",IF(LAD37=20,"IV",IF(AND(LAD37&gt;=40,LAD37&lt;=120),"III",IF(AND(LAD37&gt;=150,LAD37&lt;=500),"II",IF(AND(LAD37&gt;=600,LAD37&lt;=4000),"I","Error"))))))</f>
        <v>II</v>
      </c>
      <c r="LAF37" s="269" t="str">
        <f>IF(LAE37="","",IF(OR(LAE37="IV",LAE37="III"),"Aceptable",IF(LAE37="II","No Aceptable o Aceptable con controles",IF(LAE37="I","No Aceptable","Error"))))</f>
        <v>No Aceptable o Aceptable con controles</v>
      </c>
      <c r="LAG37" s="133" t="s">
        <v>264</v>
      </c>
      <c r="LAH37" s="178" t="s">
        <v>274</v>
      </c>
      <c r="LAI37" s="178" t="s">
        <v>284</v>
      </c>
      <c r="LAJ37" s="178" t="s">
        <v>285</v>
      </c>
      <c r="LAK37" s="178" t="s">
        <v>261</v>
      </c>
      <c r="LAL37" s="178" t="s">
        <v>210</v>
      </c>
      <c r="LAM37" s="178" t="s">
        <v>260</v>
      </c>
      <c r="LAN37" s="178" t="s">
        <v>262</v>
      </c>
      <c r="LAO37" s="179">
        <v>6</v>
      </c>
      <c r="LAP37" s="179">
        <v>3</v>
      </c>
      <c r="LAQ37" s="180">
        <f t="shared" si="539"/>
        <v>18</v>
      </c>
      <c r="LAR37" s="180" t="str">
        <f t="shared" si="540"/>
        <v>Alto</v>
      </c>
      <c r="LAS37" s="179">
        <v>25</v>
      </c>
      <c r="LAT37" s="180">
        <f t="shared" si="541"/>
        <v>450</v>
      </c>
      <c r="LAU37" s="180" t="str">
        <f t="shared" si="542"/>
        <v>II</v>
      </c>
      <c r="LAV37" s="269" t="str">
        <f>IF(LAU37="","",IF(OR(LAU37="IV",LAU37="III"),"Aceptable",IF(LAU37="II","No Aceptable o Aceptable con controles",IF(LAU37="I","No Aceptable","Error"))))</f>
        <v>No Aceptable o Aceptable con controles</v>
      </c>
      <c r="LAW37" s="133" t="s">
        <v>264</v>
      </c>
      <c r="LAX37" s="178" t="s">
        <v>274</v>
      </c>
      <c r="LAY37" s="178" t="s">
        <v>284</v>
      </c>
      <c r="LAZ37" s="178" t="s">
        <v>285</v>
      </c>
      <c r="LBA37" s="178" t="s">
        <v>261</v>
      </c>
      <c r="LBB37" s="178" t="s">
        <v>210</v>
      </c>
      <c r="LBC37" s="178" t="s">
        <v>260</v>
      </c>
      <c r="LBD37" s="178" t="s">
        <v>262</v>
      </c>
      <c r="LBE37" s="179">
        <v>6</v>
      </c>
      <c r="LBF37" s="179">
        <v>3</v>
      </c>
      <c r="LBG37" s="180">
        <f t="shared" si="539"/>
        <v>18</v>
      </c>
      <c r="LBH37" s="180" t="str">
        <f t="shared" si="540"/>
        <v>Alto</v>
      </c>
      <c r="LBI37" s="179">
        <v>25</v>
      </c>
      <c r="LBJ37" s="180">
        <f t="shared" si="541"/>
        <v>450</v>
      </c>
      <c r="LBK37" s="180" t="str">
        <f t="shared" si="542"/>
        <v>II</v>
      </c>
      <c r="LBL37" s="269" t="str">
        <f>IF(LBK37="","",IF(OR(LBK37="IV",LBK37="III"),"Aceptable",IF(LBK37="II","No Aceptable o Aceptable con controles",IF(LBK37="I","No Aceptable","Error"))))</f>
        <v>No Aceptable o Aceptable con controles</v>
      </c>
      <c r="LBM37" s="133" t="s">
        <v>264</v>
      </c>
      <c r="LBN37" s="178" t="s">
        <v>274</v>
      </c>
      <c r="LBO37" s="178" t="s">
        <v>284</v>
      </c>
      <c r="LBP37" s="178" t="s">
        <v>285</v>
      </c>
      <c r="LBQ37" s="178" t="s">
        <v>261</v>
      </c>
      <c r="LBR37" s="178" t="s">
        <v>210</v>
      </c>
      <c r="LBS37" s="178" t="s">
        <v>260</v>
      </c>
      <c r="LBT37" s="178" t="s">
        <v>262</v>
      </c>
      <c r="LBU37" s="179">
        <v>6</v>
      </c>
      <c r="LBV37" s="179">
        <v>3</v>
      </c>
      <c r="LBW37" s="180">
        <f t="shared" si="539"/>
        <v>18</v>
      </c>
      <c r="LBX37" s="180" t="str">
        <f t="shared" si="540"/>
        <v>Alto</v>
      </c>
      <c r="LBY37" s="179">
        <v>25</v>
      </c>
      <c r="LBZ37" s="180">
        <f t="shared" si="541"/>
        <v>450</v>
      </c>
      <c r="LCA37" s="180" t="str">
        <f t="shared" si="542"/>
        <v>II</v>
      </c>
      <c r="LCB37" s="269" t="str">
        <f>IF(LCA37="","",IF(OR(LCA37="IV",LCA37="III"),"Aceptable",IF(LCA37="II","No Aceptable o Aceptable con controles",IF(LCA37="I","No Aceptable","Error"))))</f>
        <v>No Aceptable o Aceptable con controles</v>
      </c>
      <c r="LCC37" s="133" t="s">
        <v>264</v>
      </c>
      <c r="LCD37" s="178" t="s">
        <v>274</v>
      </c>
      <c r="LCE37" s="178" t="s">
        <v>284</v>
      </c>
      <c r="LCF37" s="178" t="s">
        <v>285</v>
      </c>
      <c r="LCG37" s="178" t="s">
        <v>261</v>
      </c>
      <c r="LCH37" s="178" t="s">
        <v>210</v>
      </c>
      <c r="LCI37" s="178" t="s">
        <v>260</v>
      </c>
      <c r="LCJ37" s="178" t="s">
        <v>262</v>
      </c>
      <c r="LCK37" s="179">
        <v>6</v>
      </c>
      <c r="LCL37" s="179">
        <v>3</v>
      </c>
      <c r="LCM37" s="180">
        <f t="shared" ref="LCM37:LEI37" si="543">IF(OR(LCK37="",LCL37=""),"",IF((LCK37*LCL37=0),"N/A",LCK37*LCL37))</f>
        <v>18</v>
      </c>
      <c r="LCN37" s="180" t="str">
        <f t="shared" ref="LCN37:LEJ37" si="544">IF(LCM37="","",IF(ISTEXT(LCM37),"N/A",IF(OR(LCM37=2,LCM37=4),"Bajo",IF(OR(LCM37=6,LCM37=8),"Medio",IF(OR(LCM37=10,LCM37=12,LCM37=18,LCM37=20),"Alto",IF(OR(LCM37=24,LCM37=30,LCM37=40),"Muy Alto","Error"))))))</f>
        <v>Alto</v>
      </c>
      <c r="LCO37" s="179">
        <v>25</v>
      </c>
      <c r="LCP37" s="180">
        <f t="shared" ref="LCP37:LEL37" si="545">IF(OR(LCO37="",LCM37=""),"",IF(ISTEXT(LCM37),"N/A",LCM37*LCO37))</f>
        <v>450</v>
      </c>
      <c r="LCQ37" s="180" t="str">
        <f t="shared" ref="LCQ37:LEM37" si="546">IF(LCP37="","",IF(ISTEXT(LCP37),"IV",IF(LCP37=20,"IV",IF(AND(LCP37&gt;=40,LCP37&lt;=120),"III",IF(AND(LCP37&gt;=150,LCP37&lt;=500),"II",IF(AND(LCP37&gt;=600,LCP37&lt;=4000),"I","Error"))))))</f>
        <v>II</v>
      </c>
      <c r="LCR37" s="269" t="str">
        <f>IF(LCQ37="","",IF(OR(LCQ37="IV",LCQ37="III"),"Aceptable",IF(LCQ37="II","No Aceptable o Aceptable con controles",IF(LCQ37="I","No Aceptable","Error"))))</f>
        <v>No Aceptable o Aceptable con controles</v>
      </c>
      <c r="LCS37" s="133" t="s">
        <v>264</v>
      </c>
      <c r="LCT37" s="178" t="s">
        <v>274</v>
      </c>
      <c r="LCU37" s="178" t="s">
        <v>284</v>
      </c>
      <c r="LCV37" s="178" t="s">
        <v>285</v>
      </c>
      <c r="LCW37" s="178" t="s">
        <v>261</v>
      </c>
      <c r="LCX37" s="178" t="s">
        <v>210</v>
      </c>
      <c r="LCY37" s="178" t="s">
        <v>260</v>
      </c>
      <c r="LCZ37" s="178" t="s">
        <v>262</v>
      </c>
      <c r="LDA37" s="179">
        <v>6</v>
      </c>
      <c r="LDB37" s="179">
        <v>3</v>
      </c>
      <c r="LDC37" s="180">
        <f t="shared" si="543"/>
        <v>18</v>
      </c>
      <c r="LDD37" s="180" t="str">
        <f t="shared" si="544"/>
        <v>Alto</v>
      </c>
      <c r="LDE37" s="179">
        <v>25</v>
      </c>
      <c r="LDF37" s="180">
        <f t="shared" si="545"/>
        <v>450</v>
      </c>
      <c r="LDG37" s="180" t="str">
        <f t="shared" si="546"/>
        <v>II</v>
      </c>
      <c r="LDH37" s="269" t="str">
        <f>IF(LDG37="","",IF(OR(LDG37="IV",LDG37="III"),"Aceptable",IF(LDG37="II","No Aceptable o Aceptable con controles",IF(LDG37="I","No Aceptable","Error"))))</f>
        <v>No Aceptable o Aceptable con controles</v>
      </c>
      <c r="LDI37" s="133" t="s">
        <v>264</v>
      </c>
      <c r="LDJ37" s="178" t="s">
        <v>274</v>
      </c>
      <c r="LDK37" s="178" t="s">
        <v>284</v>
      </c>
      <c r="LDL37" s="178" t="s">
        <v>285</v>
      </c>
      <c r="LDM37" s="178" t="s">
        <v>261</v>
      </c>
      <c r="LDN37" s="178" t="s">
        <v>210</v>
      </c>
      <c r="LDO37" s="178" t="s">
        <v>260</v>
      </c>
      <c r="LDP37" s="178" t="s">
        <v>262</v>
      </c>
      <c r="LDQ37" s="179">
        <v>6</v>
      </c>
      <c r="LDR37" s="179">
        <v>3</v>
      </c>
      <c r="LDS37" s="180">
        <f t="shared" si="543"/>
        <v>18</v>
      </c>
      <c r="LDT37" s="180" t="str">
        <f t="shared" si="544"/>
        <v>Alto</v>
      </c>
      <c r="LDU37" s="179">
        <v>25</v>
      </c>
      <c r="LDV37" s="180">
        <f t="shared" si="545"/>
        <v>450</v>
      </c>
      <c r="LDW37" s="180" t="str">
        <f t="shared" si="546"/>
        <v>II</v>
      </c>
      <c r="LDX37" s="269" t="str">
        <f>IF(LDW37="","",IF(OR(LDW37="IV",LDW37="III"),"Aceptable",IF(LDW37="II","No Aceptable o Aceptable con controles",IF(LDW37="I","No Aceptable","Error"))))</f>
        <v>No Aceptable o Aceptable con controles</v>
      </c>
      <c r="LDY37" s="133" t="s">
        <v>264</v>
      </c>
      <c r="LDZ37" s="178" t="s">
        <v>274</v>
      </c>
      <c r="LEA37" s="178" t="s">
        <v>284</v>
      </c>
      <c r="LEB37" s="178" t="s">
        <v>285</v>
      </c>
      <c r="LEC37" s="178" t="s">
        <v>261</v>
      </c>
      <c r="LED37" s="178" t="s">
        <v>210</v>
      </c>
      <c r="LEE37" s="178" t="s">
        <v>260</v>
      </c>
      <c r="LEF37" s="178" t="s">
        <v>262</v>
      </c>
      <c r="LEG37" s="179">
        <v>6</v>
      </c>
      <c r="LEH37" s="179">
        <v>3</v>
      </c>
      <c r="LEI37" s="180">
        <f t="shared" si="543"/>
        <v>18</v>
      </c>
      <c r="LEJ37" s="180" t="str">
        <f t="shared" si="544"/>
        <v>Alto</v>
      </c>
      <c r="LEK37" s="179">
        <v>25</v>
      </c>
      <c r="LEL37" s="180">
        <f t="shared" si="545"/>
        <v>450</v>
      </c>
      <c r="LEM37" s="180" t="str">
        <f t="shared" si="546"/>
        <v>II</v>
      </c>
      <c r="LEN37" s="269" t="str">
        <f>IF(LEM37="","",IF(OR(LEM37="IV",LEM37="III"),"Aceptable",IF(LEM37="II","No Aceptable o Aceptable con controles",IF(LEM37="I","No Aceptable","Error"))))</f>
        <v>No Aceptable o Aceptable con controles</v>
      </c>
      <c r="LEO37" s="133" t="s">
        <v>264</v>
      </c>
      <c r="LEP37" s="178" t="s">
        <v>274</v>
      </c>
      <c r="LEQ37" s="178" t="s">
        <v>284</v>
      </c>
      <c r="LER37" s="178" t="s">
        <v>285</v>
      </c>
      <c r="LES37" s="178" t="s">
        <v>261</v>
      </c>
      <c r="LET37" s="178" t="s">
        <v>210</v>
      </c>
      <c r="LEU37" s="178" t="s">
        <v>260</v>
      </c>
      <c r="LEV37" s="178" t="s">
        <v>262</v>
      </c>
      <c r="LEW37" s="179">
        <v>6</v>
      </c>
      <c r="LEX37" s="179">
        <v>3</v>
      </c>
      <c r="LEY37" s="180">
        <f t="shared" ref="LEY37:LGU37" si="547">IF(OR(LEW37="",LEX37=""),"",IF((LEW37*LEX37=0),"N/A",LEW37*LEX37))</f>
        <v>18</v>
      </c>
      <c r="LEZ37" s="180" t="str">
        <f t="shared" ref="LEZ37:LGV37" si="548">IF(LEY37="","",IF(ISTEXT(LEY37),"N/A",IF(OR(LEY37=2,LEY37=4),"Bajo",IF(OR(LEY37=6,LEY37=8),"Medio",IF(OR(LEY37=10,LEY37=12,LEY37=18,LEY37=20),"Alto",IF(OR(LEY37=24,LEY37=30,LEY37=40),"Muy Alto","Error"))))))</f>
        <v>Alto</v>
      </c>
      <c r="LFA37" s="179">
        <v>25</v>
      </c>
      <c r="LFB37" s="180">
        <f t="shared" ref="LFB37:LGX37" si="549">IF(OR(LFA37="",LEY37=""),"",IF(ISTEXT(LEY37),"N/A",LEY37*LFA37))</f>
        <v>450</v>
      </c>
      <c r="LFC37" s="180" t="str">
        <f t="shared" ref="LFC37:LGY37" si="550">IF(LFB37="","",IF(ISTEXT(LFB37),"IV",IF(LFB37=20,"IV",IF(AND(LFB37&gt;=40,LFB37&lt;=120),"III",IF(AND(LFB37&gt;=150,LFB37&lt;=500),"II",IF(AND(LFB37&gt;=600,LFB37&lt;=4000),"I","Error"))))))</f>
        <v>II</v>
      </c>
      <c r="LFD37" s="269" t="str">
        <f>IF(LFC37="","",IF(OR(LFC37="IV",LFC37="III"),"Aceptable",IF(LFC37="II","No Aceptable o Aceptable con controles",IF(LFC37="I","No Aceptable","Error"))))</f>
        <v>No Aceptable o Aceptable con controles</v>
      </c>
      <c r="LFE37" s="133" t="s">
        <v>264</v>
      </c>
      <c r="LFF37" s="178" t="s">
        <v>274</v>
      </c>
      <c r="LFG37" s="178" t="s">
        <v>284</v>
      </c>
      <c r="LFH37" s="178" t="s">
        <v>285</v>
      </c>
      <c r="LFI37" s="178" t="s">
        <v>261</v>
      </c>
      <c r="LFJ37" s="178" t="s">
        <v>210</v>
      </c>
      <c r="LFK37" s="178" t="s">
        <v>260</v>
      </c>
      <c r="LFL37" s="178" t="s">
        <v>262</v>
      </c>
      <c r="LFM37" s="179">
        <v>6</v>
      </c>
      <c r="LFN37" s="179">
        <v>3</v>
      </c>
      <c r="LFO37" s="180">
        <f t="shared" si="547"/>
        <v>18</v>
      </c>
      <c r="LFP37" s="180" t="str">
        <f t="shared" si="548"/>
        <v>Alto</v>
      </c>
      <c r="LFQ37" s="179">
        <v>25</v>
      </c>
      <c r="LFR37" s="180">
        <f t="shared" si="549"/>
        <v>450</v>
      </c>
      <c r="LFS37" s="180" t="str">
        <f t="shared" si="550"/>
        <v>II</v>
      </c>
      <c r="LFT37" s="269" t="str">
        <f>IF(LFS37="","",IF(OR(LFS37="IV",LFS37="III"),"Aceptable",IF(LFS37="II","No Aceptable o Aceptable con controles",IF(LFS37="I","No Aceptable","Error"))))</f>
        <v>No Aceptable o Aceptable con controles</v>
      </c>
      <c r="LFU37" s="133" t="s">
        <v>264</v>
      </c>
      <c r="LFV37" s="178" t="s">
        <v>274</v>
      </c>
      <c r="LFW37" s="178" t="s">
        <v>284</v>
      </c>
      <c r="LFX37" s="178" t="s">
        <v>285</v>
      </c>
      <c r="LFY37" s="178" t="s">
        <v>261</v>
      </c>
      <c r="LFZ37" s="178" t="s">
        <v>210</v>
      </c>
      <c r="LGA37" s="178" t="s">
        <v>260</v>
      </c>
      <c r="LGB37" s="178" t="s">
        <v>262</v>
      </c>
      <c r="LGC37" s="179">
        <v>6</v>
      </c>
      <c r="LGD37" s="179">
        <v>3</v>
      </c>
      <c r="LGE37" s="180">
        <f t="shared" si="547"/>
        <v>18</v>
      </c>
      <c r="LGF37" s="180" t="str">
        <f t="shared" si="548"/>
        <v>Alto</v>
      </c>
      <c r="LGG37" s="179">
        <v>25</v>
      </c>
      <c r="LGH37" s="180">
        <f t="shared" si="549"/>
        <v>450</v>
      </c>
      <c r="LGI37" s="180" t="str">
        <f t="shared" si="550"/>
        <v>II</v>
      </c>
      <c r="LGJ37" s="269" t="str">
        <f>IF(LGI37="","",IF(OR(LGI37="IV",LGI37="III"),"Aceptable",IF(LGI37="II","No Aceptable o Aceptable con controles",IF(LGI37="I","No Aceptable","Error"))))</f>
        <v>No Aceptable o Aceptable con controles</v>
      </c>
      <c r="LGK37" s="133" t="s">
        <v>264</v>
      </c>
      <c r="LGL37" s="178" t="s">
        <v>274</v>
      </c>
      <c r="LGM37" s="178" t="s">
        <v>284</v>
      </c>
      <c r="LGN37" s="178" t="s">
        <v>285</v>
      </c>
      <c r="LGO37" s="178" t="s">
        <v>261</v>
      </c>
      <c r="LGP37" s="178" t="s">
        <v>210</v>
      </c>
      <c r="LGQ37" s="178" t="s">
        <v>260</v>
      </c>
      <c r="LGR37" s="178" t="s">
        <v>262</v>
      </c>
      <c r="LGS37" s="179">
        <v>6</v>
      </c>
      <c r="LGT37" s="179">
        <v>3</v>
      </c>
      <c r="LGU37" s="180">
        <f t="shared" si="547"/>
        <v>18</v>
      </c>
      <c r="LGV37" s="180" t="str">
        <f t="shared" si="548"/>
        <v>Alto</v>
      </c>
      <c r="LGW37" s="179">
        <v>25</v>
      </c>
      <c r="LGX37" s="180">
        <f t="shared" si="549"/>
        <v>450</v>
      </c>
      <c r="LGY37" s="180" t="str">
        <f t="shared" si="550"/>
        <v>II</v>
      </c>
      <c r="LGZ37" s="269" t="str">
        <f>IF(LGY37="","",IF(OR(LGY37="IV",LGY37="III"),"Aceptable",IF(LGY37="II","No Aceptable o Aceptable con controles",IF(LGY37="I","No Aceptable","Error"))))</f>
        <v>No Aceptable o Aceptable con controles</v>
      </c>
      <c r="LHA37" s="133" t="s">
        <v>264</v>
      </c>
      <c r="LHB37" s="178" t="s">
        <v>274</v>
      </c>
      <c r="LHC37" s="178" t="s">
        <v>284</v>
      </c>
      <c r="LHD37" s="178" t="s">
        <v>285</v>
      </c>
      <c r="LHE37" s="178" t="s">
        <v>261</v>
      </c>
      <c r="LHF37" s="178" t="s">
        <v>210</v>
      </c>
      <c r="LHG37" s="178" t="s">
        <v>260</v>
      </c>
      <c r="LHH37" s="178" t="s">
        <v>262</v>
      </c>
      <c r="LHI37" s="179">
        <v>6</v>
      </c>
      <c r="LHJ37" s="179">
        <v>3</v>
      </c>
      <c r="LHK37" s="180">
        <f t="shared" ref="LHK37:LJG37" si="551">IF(OR(LHI37="",LHJ37=""),"",IF((LHI37*LHJ37=0),"N/A",LHI37*LHJ37))</f>
        <v>18</v>
      </c>
      <c r="LHL37" s="180" t="str">
        <f t="shared" ref="LHL37:LJH37" si="552">IF(LHK37="","",IF(ISTEXT(LHK37),"N/A",IF(OR(LHK37=2,LHK37=4),"Bajo",IF(OR(LHK37=6,LHK37=8),"Medio",IF(OR(LHK37=10,LHK37=12,LHK37=18,LHK37=20),"Alto",IF(OR(LHK37=24,LHK37=30,LHK37=40),"Muy Alto","Error"))))))</f>
        <v>Alto</v>
      </c>
      <c r="LHM37" s="179">
        <v>25</v>
      </c>
      <c r="LHN37" s="180">
        <f t="shared" ref="LHN37:LJJ37" si="553">IF(OR(LHM37="",LHK37=""),"",IF(ISTEXT(LHK37),"N/A",LHK37*LHM37))</f>
        <v>450</v>
      </c>
      <c r="LHO37" s="180" t="str">
        <f t="shared" ref="LHO37:LJK37" si="554">IF(LHN37="","",IF(ISTEXT(LHN37),"IV",IF(LHN37=20,"IV",IF(AND(LHN37&gt;=40,LHN37&lt;=120),"III",IF(AND(LHN37&gt;=150,LHN37&lt;=500),"II",IF(AND(LHN37&gt;=600,LHN37&lt;=4000),"I","Error"))))))</f>
        <v>II</v>
      </c>
      <c r="LHP37" s="269" t="str">
        <f>IF(LHO37="","",IF(OR(LHO37="IV",LHO37="III"),"Aceptable",IF(LHO37="II","No Aceptable o Aceptable con controles",IF(LHO37="I","No Aceptable","Error"))))</f>
        <v>No Aceptable o Aceptable con controles</v>
      </c>
      <c r="LHQ37" s="133" t="s">
        <v>264</v>
      </c>
      <c r="LHR37" s="178" t="s">
        <v>274</v>
      </c>
      <c r="LHS37" s="178" t="s">
        <v>284</v>
      </c>
      <c r="LHT37" s="178" t="s">
        <v>285</v>
      </c>
      <c r="LHU37" s="178" t="s">
        <v>261</v>
      </c>
      <c r="LHV37" s="178" t="s">
        <v>210</v>
      </c>
      <c r="LHW37" s="178" t="s">
        <v>260</v>
      </c>
      <c r="LHX37" s="178" t="s">
        <v>262</v>
      </c>
      <c r="LHY37" s="179">
        <v>6</v>
      </c>
      <c r="LHZ37" s="179">
        <v>3</v>
      </c>
      <c r="LIA37" s="180">
        <f t="shared" si="551"/>
        <v>18</v>
      </c>
      <c r="LIB37" s="180" t="str">
        <f t="shared" si="552"/>
        <v>Alto</v>
      </c>
      <c r="LIC37" s="179">
        <v>25</v>
      </c>
      <c r="LID37" s="180">
        <f t="shared" si="553"/>
        <v>450</v>
      </c>
      <c r="LIE37" s="180" t="str">
        <f t="shared" si="554"/>
        <v>II</v>
      </c>
      <c r="LIF37" s="269" t="str">
        <f>IF(LIE37="","",IF(OR(LIE37="IV",LIE37="III"),"Aceptable",IF(LIE37="II","No Aceptable o Aceptable con controles",IF(LIE37="I","No Aceptable","Error"))))</f>
        <v>No Aceptable o Aceptable con controles</v>
      </c>
      <c r="LIG37" s="133" t="s">
        <v>264</v>
      </c>
      <c r="LIH37" s="178" t="s">
        <v>274</v>
      </c>
      <c r="LII37" s="178" t="s">
        <v>284</v>
      </c>
      <c r="LIJ37" s="178" t="s">
        <v>285</v>
      </c>
      <c r="LIK37" s="178" t="s">
        <v>261</v>
      </c>
      <c r="LIL37" s="178" t="s">
        <v>210</v>
      </c>
      <c r="LIM37" s="178" t="s">
        <v>260</v>
      </c>
      <c r="LIN37" s="178" t="s">
        <v>262</v>
      </c>
      <c r="LIO37" s="179">
        <v>6</v>
      </c>
      <c r="LIP37" s="179">
        <v>3</v>
      </c>
      <c r="LIQ37" s="180">
        <f t="shared" si="551"/>
        <v>18</v>
      </c>
      <c r="LIR37" s="180" t="str">
        <f t="shared" si="552"/>
        <v>Alto</v>
      </c>
      <c r="LIS37" s="179">
        <v>25</v>
      </c>
      <c r="LIT37" s="180">
        <f t="shared" si="553"/>
        <v>450</v>
      </c>
      <c r="LIU37" s="180" t="str">
        <f t="shared" si="554"/>
        <v>II</v>
      </c>
      <c r="LIV37" s="269" t="str">
        <f>IF(LIU37="","",IF(OR(LIU37="IV",LIU37="III"),"Aceptable",IF(LIU37="II","No Aceptable o Aceptable con controles",IF(LIU37="I","No Aceptable","Error"))))</f>
        <v>No Aceptable o Aceptable con controles</v>
      </c>
      <c r="LIW37" s="133" t="s">
        <v>264</v>
      </c>
      <c r="LIX37" s="178" t="s">
        <v>274</v>
      </c>
      <c r="LIY37" s="178" t="s">
        <v>284</v>
      </c>
      <c r="LIZ37" s="178" t="s">
        <v>285</v>
      </c>
      <c r="LJA37" s="178" t="s">
        <v>261</v>
      </c>
      <c r="LJB37" s="178" t="s">
        <v>210</v>
      </c>
      <c r="LJC37" s="178" t="s">
        <v>260</v>
      </c>
      <c r="LJD37" s="178" t="s">
        <v>262</v>
      </c>
      <c r="LJE37" s="179">
        <v>6</v>
      </c>
      <c r="LJF37" s="179">
        <v>3</v>
      </c>
      <c r="LJG37" s="180">
        <f t="shared" si="551"/>
        <v>18</v>
      </c>
      <c r="LJH37" s="180" t="str">
        <f t="shared" si="552"/>
        <v>Alto</v>
      </c>
      <c r="LJI37" s="179">
        <v>25</v>
      </c>
      <c r="LJJ37" s="180">
        <f t="shared" si="553"/>
        <v>450</v>
      </c>
      <c r="LJK37" s="180" t="str">
        <f t="shared" si="554"/>
        <v>II</v>
      </c>
      <c r="LJL37" s="269" t="str">
        <f>IF(LJK37="","",IF(OR(LJK37="IV",LJK37="III"),"Aceptable",IF(LJK37="II","No Aceptable o Aceptable con controles",IF(LJK37="I","No Aceptable","Error"))))</f>
        <v>No Aceptable o Aceptable con controles</v>
      </c>
      <c r="LJM37" s="133" t="s">
        <v>264</v>
      </c>
      <c r="LJN37" s="178" t="s">
        <v>274</v>
      </c>
      <c r="LJO37" s="178" t="s">
        <v>284</v>
      </c>
      <c r="LJP37" s="178" t="s">
        <v>285</v>
      </c>
      <c r="LJQ37" s="178" t="s">
        <v>261</v>
      </c>
      <c r="LJR37" s="178" t="s">
        <v>210</v>
      </c>
      <c r="LJS37" s="178" t="s">
        <v>260</v>
      </c>
      <c r="LJT37" s="178" t="s">
        <v>262</v>
      </c>
      <c r="LJU37" s="179">
        <v>6</v>
      </c>
      <c r="LJV37" s="179">
        <v>3</v>
      </c>
      <c r="LJW37" s="180">
        <f t="shared" ref="LJW37:LLS37" si="555">IF(OR(LJU37="",LJV37=""),"",IF((LJU37*LJV37=0),"N/A",LJU37*LJV37))</f>
        <v>18</v>
      </c>
      <c r="LJX37" s="180" t="str">
        <f t="shared" ref="LJX37:LLT37" si="556">IF(LJW37="","",IF(ISTEXT(LJW37),"N/A",IF(OR(LJW37=2,LJW37=4),"Bajo",IF(OR(LJW37=6,LJW37=8),"Medio",IF(OR(LJW37=10,LJW37=12,LJW37=18,LJW37=20),"Alto",IF(OR(LJW37=24,LJW37=30,LJW37=40),"Muy Alto","Error"))))))</f>
        <v>Alto</v>
      </c>
      <c r="LJY37" s="179">
        <v>25</v>
      </c>
      <c r="LJZ37" s="180">
        <f t="shared" ref="LJZ37:LLV37" si="557">IF(OR(LJY37="",LJW37=""),"",IF(ISTEXT(LJW37),"N/A",LJW37*LJY37))</f>
        <v>450</v>
      </c>
      <c r="LKA37" s="180" t="str">
        <f t="shared" ref="LKA37:LLW37" si="558">IF(LJZ37="","",IF(ISTEXT(LJZ37),"IV",IF(LJZ37=20,"IV",IF(AND(LJZ37&gt;=40,LJZ37&lt;=120),"III",IF(AND(LJZ37&gt;=150,LJZ37&lt;=500),"II",IF(AND(LJZ37&gt;=600,LJZ37&lt;=4000),"I","Error"))))))</f>
        <v>II</v>
      </c>
      <c r="LKB37" s="269" t="str">
        <f>IF(LKA37="","",IF(OR(LKA37="IV",LKA37="III"),"Aceptable",IF(LKA37="II","No Aceptable o Aceptable con controles",IF(LKA37="I","No Aceptable","Error"))))</f>
        <v>No Aceptable o Aceptable con controles</v>
      </c>
      <c r="LKC37" s="133" t="s">
        <v>264</v>
      </c>
      <c r="LKD37" s="178" t="s">
        <v>274</v>
      </c>
      <c r="LKE37" s="178" t="s">
        <v>284</v>
      </c>
      <c r="LKF37" s="178" t="s">
        <v>285</v>
      </c>
      <c r="LKG37" s="178" t="s">
        <v>261</v>
      </c>
      <c r="LKH37" s="178" t="s">
        <v>210</v>
      </c>
      <c r="LKI37" s="178" t="s">
        <v>260</v>
      </c>
      <c r="LKJ37" s="178" t="s">
        <v>262</v>
      </c>
      <c r="LKK37" s="179">
        <v>6</v>
      </c>
      <c r="LKL37" s="179">
        <v>3</v>
      </c>
      <c r="LKM37" s="180">
        <f t="shared" si="555"/>
        <v>18</v>
      </c>
      <c r="LKN37" s="180" t="str">
        <f t="shared" si="556"/>
        <v>Alto</v>
      </c>
      <c r="LKO37" s="179">
        <v>25</v>
      </c>
      <c r="LKP37" s="180">
        <f t="shared" si="557"/>
        <v>450</v>
      </c>
      <c r="LKQ37" s="180" t="str">
        <f t="shared" si="558"/>
        <v>II</v>
      </c>
      <c r="LKR37" s="269" t="str">
        <f>IF(LKQ37="","",IF(OR(LKQ37="IV",LKQ37="III"),"Aceptable",IF(LKQ37="II","No Aceptable o Aceptable con controles",IF(LKQ37="I","No Aceptable","Error"))))</f>
        <v>No Aceptable o Aceptable con controles</v>
      </c>
      <c r="LKS37" s="133" t="s">
        <v>264</v>
      </c>
      <c r="LKT37" s="178" t="s">
        <v>274</v>
      </c>
      <c r="LKU37" s="178" t="s">
        <v>284</v>
      </c>
      <c r="LKV37" s="178" t="s">
        <v>285</v>
      </c>
      <c r="LKW37" s="178" t="s">
        <v>261</v>
      </c>
      <c r="LKX37" s="178" t="s">
        <v>210</v>
      </c>
      <c r="LKY37" s="178" t="s">
        <v>260</v>
      </c>
      <c r="LKZ37" s="178" t="s">
        <v>262</v>
      </c>
      <c r="LLA37" s="179">
        <v>6</v>
      </c>
      <c r="LLB37" s="179">
        <v>3</v>
      </c>
      <c r="LLC37" s="180">
        <f t="shared" si="555"/>
        <v>18</v>
      </c>
      <c r="LLD37" s="180" t="str">
        <f t="shared" si="556"/>
        <v>Alto</v>
      </c>
      <c r="LLE37" s="179">
        <v>25</v>
      </c>
      <c r="LLF37" s="180">
        <f t="shared" si="557"/>
        <v>450</v>
      </c>
      <c r="LLG37" s="180" t="str">
        <f t="shared" si="558"/>
        <v>II</v>
      </c>
      <c r="LLH37" s="269" t="str">
        <f>IF(LLG37="","",IF(OR(LLG37="IV",LLG37="III"),"Aceptable",IF(LLG37="II","No Aceptable o Aceptable con controles",IF(LLG37="I","No Aceptable","Error"))))</f>
        <v>No Aceptable o Aceptable con controles</v>
      </c>
      <c r="LLI37" s="133" t="s">
        <v>264</v>
      </c>
      <c r="LLJ37" s="178" t="s">
        <v>274</v>
      </c>
      <c r="LLK37" s="178" t="s">
        <v>284</v>
      </c>
      <c r="LLL37" s="178" t="s">
        <v>285</v>
      </c>
      <c r="LLM37" s="178" t="s">
        <v>261</v>
      </c>
      <c r="LLN37" s="178" t="s">
        <v>210</v>
      </c>
      <c r="LLO37" s="178" t="s">
        <v>260</v>
      </c>
      <c r="LLP37" s="178" t="s">
        <v>262</v>
      </c>
      <c r="LLQ37" s="179">
        <v>6</v>
      </c>
      <c r="LLR37" s="179">
        <v>3</v>
      </c>
      <c r="LLS37" s="180">
        <f t="shared" si="555"/>
        <v>18</v>
      </c>
      <c r="LLT37" s="180" t="str">
        <f t="shared" si="556"/>
        <v>Alto</v>
      </c>
      <c r="LLU37" s="179">
        <v>25</v>
      </c>
      <c r="LLV37" s="180">
        <f t="shared" si="557"/>
        <v>450</v>
      </c>
      <c r="LLW37" s="180" t="str">
        <f t="shared" si="558"/>
        <v>II</v>
      </c>
      <c r="LLX37" s="269" t="str">
        <f>IF(LLW37="","",IF(OR(LLW37="IV",LLW37="III"),"Aceptable",IF(LLW37="II","No Aceptable o Aceptable con controles",IF(LLW37="I","No Aceptable","Error"))))</f>
        <v>No Aceptable o Aceptable con controles</v>
      </c>
      <c r="LLY37" s="133" t="s">
        <v>264</v>
      </c>
      <c r="LLZ37" s="178" t="s">
        <v>274</v>
      </c>
      <c r="LMA37" s="178" t="s">
        <v>284</v>
      </c>
      <c r="LMB37" s="178" t="s">
        <v>285</v>
      </c>
      <c r="LMC37" s="178" t="s">
        <v>261</v>
      </c>
      <c r="LMD37" s="178" t="s">
        <v>210</v>
      </c>
      <c r="LME37" s="178" t="s">
        <v>260</v>
      </c>
      <c r="LMF37" s="178" t="s">
        <v>262</v>
      </c>
      <c r="LMG37" s="179">
        <v>6</v>
      </c>
      <c r="LMH37" s="179">
        <v>3</v>
      </c>
      <c r="LMI37" s="180">
        <f t="shared" ref="LMI37:LOE37" si="559">IF(OR(LMG37="",LMH37=""),"",IF((LMG37*LMH37=0),"N/A",LMG37*LMH37))</f>
        <v>18</v>
      </c>
      <c r="LMJ37" s="180" t="str">
        <f t="shared" ref="LMJ37:LOF37" si="560">IF(LMI37="","",IF(ISTEXT(LMI37),"N/A",IF(OR(LMI37=2,LMI37=4),"Bajo",IF(OR(LMI37=6,LMI37=8),"Medio",IF(OR(LMI37=10,LMI37=12,LMI37=18,LMI37=20),"Alto",IF(OR(LMI37=24,LMI37=30,LMI37=40),"Muy Alto","Error"))))))</f>
        <v>Alto</v>
      </c>
      <c r="LMK37" s="179">
        <v>25</v>
      </c>
      <c r="LML37" s="180">
        <f t="shared" ref="LML37:LOH37" si="561">IF(OR(LMK37="",LMI37=""),"",IF(ISTEXT(LMI37),"N/A",LMI37*LMK37))</f>
        <v>450</v>
      </c>
      <c r="LMM37" s="180" t="str">
        <f t="shared" ref="LMM37:LOI37" si="562">IF(LML37="","",IF(ISTEXT(LML37),"IV",IF(LML37=20,"IV",IF(AND(LML37&gt;=40,LML37&lt;=120),"III",IF(AND(LML37&gt;=150,LML37&lt;=500),"II",IF(AND(LML37&gt;=600,LML37&lt;=4000),"I","Error"))))))</f>
        <v>II</v>
      </c>
      <c r="LMN37" s="269" t="str">
        <f>IF(LMM37="","",IF(OR(LMM37="IV",LMM37="III"),"Aceptable",IF(LMM37="II","No Aceptable o Aceptable con controles",IF(LMM37="I","No Aceptable","Error"))))</f>
        <v>No Aceptable o Aceptable con controles</v>
      </c>
      <c r="LMO37" s="133" t="s">
        <v>264</v>
      </c>
      <c r="LMP37" s="178" t="s">
        <v>274</v>
      </c>
      <c r="LMQ37" s="178" t="s">
        <v>284</v>
      </c>
      <c r="LMR37" s="178" t="s">
        <v>285</v>
      </c>
      <c r="LMS37" s="178" t="s">
        <v>261</v>
      </c>
      <c r="LMT37" s="178" t="s">
        <v>210</v>
      </c>
      <c r="LMU37" s="178" t="s">
        <v>260</v>
      </c>
      <c r="LMV37" s="178" t="s">
        <v>262</v>
      </c>
      <c r="LMW37" s="179">
        <v>6</v>
      </c>
      <c r="LMX37" s="179">
        <v>3</v>
      </c>
      <c r="LMY37" s="180">
        <f t="shared" si="559"/>
        <v>18</v>
      </c>
      <c r="LMZ37" s="180" t="str">
        <f t="shared" si="560"/>
        <v>Alto</v>
      </c>
      <c r="LNA37" s="179">
        <v>25</v>
      </c>
      <c r="LNB37" s="180">
        <f t="shared" si="561"/>
        <v>450</v>
      </c>
      <c r="LNC37" s="180" t="str">
        <f t="shared" si="562"/>
        <v>II</v>
      </c>
      <c r="LND37" s="269" t="str">
        <f>IF(LNC37="","",IF(OR(LNC37="IV",LNC37="III"),"Aceptable",IF(LNC37="II","No Aceptable o Aceptable con controles",IF(LNC37="I","No Aceptable","Error"))))</f>
        <v>No Aceptable o Aceptable con controles</v>
      </c>
      <c r="LNE37" s="133" t="s">
        <v>264</v>
      </c>
      <c r="LNF37" s="178" t="s">
        <v>274</v>
      </c>
      <c r="LNG37" s="178" t="s">
        <v>284</v>
      </c>
      <c r="LNH37" s="178" t="s">
        <v>285</v>
      </c>
      <c r="LNI37" s="178" t="s">
        <v>261</v>
      </c>
      <c r="LNJ37" s="178" t="s">
        <v>210</v>
      </c>
      <c r="LNK37" s="178" t="s">
        <v>260</v>
      </c>
      <c r="LNL37" s="178" t="s">
        <v>262</v>
      </c>
      <c r="LNM37" s="179">
        <v>6</v>
      </c>
      <c r="LNN37" s="179">
        <v>3</v>
      </c>
      <c r="LNO37" s="180">
        <f t="shared" si="559"/>
        <v>18</v>
      </c>
      <c r="LNP37" s="180" t="str">
        <f t="shared" si="560"/>
        <v>Alto</v>
      </c>
      <c r="LNQ37" s="179">
        <v>25</v>
      </c>
      <c r="LNR37" s="180">
        <f t="shared" si="561"/>
        <v>450</v>
      </c>
      <c r="LNS37" s="180" t="str">
        <f t="shared" si="562"/>
        <v>II</v>
      </c>
      <c r="LNT37" s="269" t="str">
        <f>IF(LNS37="","",IF(OR(LNS37="IV",LNS37="III"),"Aceptable",IF(LNS37="II","No Aceptable o Aceptable con controles",IF(LNS37="I","No Aceptable","Error"))))</f>
        <v>No Aceptable o Aceptable con controles</v>
      </c>
      <c r="LNU37" s="133" t="s">
        <v>264</v>
      </c>
      <c r="LNV37" s="178" t="s">
        <v>274</v>
      </c>
      <c r="LNW37" s="178" t="s">
        <v>284</v>
      </c>
      <c r="LNX37" s="178" t="s">
        <v>285</v>
      </c>
      <c r="LNY37" s="178" t="s">
        <v>261</v>
      </c>
      <c r="LNZ37" s="178" t="s">
        <v>210</v>
      </c>
      <c r="LOA37" s="178" t="s">
        <v>260</v>
      </c>
      <c r="LOB37" s="178" t="s">
        <v>262</v>
      </c>
      <c r="LOC37" s="179">
        <v>6</v>
      </c>
      <c r="LOD37" s="179">
        <v>3</v>
      </c>
      <c r="LOE37" s="180">
        <f t="shared" si="559"/>
        <v>18</v>
      </c>
      <c r="LOF37" s="180" t="str">
        <f t="shared" si="560"/>
        <v>Alto</v>
      </c>
      <c r="LOG37" s="179">
        <v>25</v>
      </c>
      <c r="LOH37" s="180">
        <f t="shared" si="561"/>
        <v>450</v>
      </c>
      <c r="LOI37" s="180" t="str">
        <f t="shared" si="562"/>
        <v>II</v>
      </c>
      <c r="LOJ37" s="269" t="str">
        <f>IF(LOI37="","",IF(OR(LOI37="IV",LOI37="III"),"Aceptable",IF(LOI37="II","No Aceptable o Aceptable con controles",IF(LOI37="I","No Aceptable","Error"))))</f>
        <v>No Aceptable o Aceptable con controles</v>
      </c>
      <c r="LOK37" s="133" t="s">
        <v>264</v>
      </c>
      <c r="LOL37" s="178" t="s">
        <v>274</v>
      </c>
      <c r="LOM37" s="178" t="s">
        <v>284</v>
      </c>
      <c r="LON37" s="178" t="s">
        <v>285</v>
      </c>
      <c r="LOO37" s="178" t="s">
        <v>261</v>
      </c>
      <c r="LOP37" s="178" t="s">
        <v>210</v>
      </c>
      <c r="LOQ37" s="178" t="s">
        <v>260</v>
      </c>
      <c r="LOR37" s="178" t="s">
        <v>262</v>
      </c>
      <c r="LOS37" s="179">
        <v>6</v>
      </c>
      <c r="LOT37" s="179">
        <v>3</v>
      </c>
      <c r="LOU37" s="180">
        <f t="shared" ref="LOU37:LQQ37" si="563">IF(OR(LOS37="",LOT37=""),"",IF((LOS37*LOT37=0),"N/A",LOS37*LOT37))</f>
        <v>18</v>
      </c>
      <c r="LOV37" s="180" t="str">
        <f t="shared" ref="LOV37:LQR37" si="564">IF(LOU37="","",IF(ISTEXT(LOU37),"N/A",IF(OR(LOU37=2,LOU37=4),"Bajo",IF(OR(LOU37=6,LOU37=8),"Medio",IF(OR(LOU37=10,LOU37=12,LOU37=18,LOU37=20),"Alto",IF(OR(LOU37=24,LOU37=30,LOU37=40),"Muy Alto","Error"))))))</f>
        <v>Alto</v>
      </c>
      <c r="LOW37" s="179">
        <v>25</v>
      </c>
      <c r="LOX37" s="180">
        <f t="shared" ref="LOX37:LQT37" si="565">IF(OR(LOW37="",LOU37=""),"",IF(ISTEXT(LOU37),"N/A",LOU37*LOW37))</f>
        <v>450</v>
      </c>
      <c r="LOY37" s="180" t="str">
        <f t="shared" ref="LOY37:LQU37" si="566">IF(LOX37="","",IF(ISTEXT(LOX37),"IV",IF(LOX37=20,"IV",IF(AND(LOX37&gt;=40,LOX37&lt;=120),"III",IF(AND(LOX37&gt;=150,LOX37&lt;=500),"II",IF(AND(LOX37&gt;=600,LOX37&lt;=4000),"I","Error"))))))</f>
        <v>II</v>
      </c>
      <c r="LOZ37" s="269" t="str">
        <f>IF(LOY37="","",IF(OR(LOY37="IV",LOY37="III"),"Aceptable",IF(LOY37="II","No Aceptable o Aceptable con controles",IF(LOY37="I","No Aceptable","Error"))))</f>
        <v>No Aceptable o Aceptable con controles</v>
      </c>
      <c r="LPA37" s="133" t="s">
        <v>264</v>
      </c>
      <c r="LPB37" s="178" t="s">
        <v>274</v>
      </c>
      <c r="LPC37" s="178" t="s">
        <v>284</v>
      </c>
      <c r="LPD37" s="178" t="s">
        <v>285</v>
      </c>
      <c r="LPE37" s="178" t="s">
        <v>261</v>
      </c>
      <c r="LPF37" s="178" t="s">
        <v>210</v>
      </c>
      <c r="LPG37" s="178" t="s">
        <v>260</v>
      </c>
      <c r="LPH37" s="178" t="s">
        <v>262</v>
      </c>
      <c r="LPI37" s="179">
        <v>6</v>
      </c>
      <c r="LPJ37" s="179">
        <v>3</v>
      </c>
      <c r="LPK37" s="180">
        <f t="shared" si="563"/>
        <v>18</v>
      </c>
      <c r="LPL37" s="180" t="str">
        <f t="shared" si="564"/>
        <v>Alto</v>
      </c>
      <c r="LPM37" s="179">
        <v>25</v>
      </c>
      <c r="LPN37" s="180">
        <f t="shared" si="565"/>
        <v>450</v>
      </c>
      <c r="LPO37" s="180" t="str">
        <f t="shared" si="566"/>
        <v>II</v>
      </c>
      <c r="LPP37" s="269" t="str">
        <f>IF(LPO37="","",IF(OR(LPO37="IV",LPO37="III"),"Aceptable",IF(LPO37="II","No Aceptable o Aceptable con controles",IF(LPO37="I","No Aceptable","Error"))))</f>
        <v>No Aceptable o Aceptable con controles</v>
      </c>
      <c r="LPQ37" s="133" t="s">
        <v>264</v>
      </c>
      <c r="LPR37" s="178" t="s">
        <v>274</v>
      </c>
      <c r="LPS37" s="178" t="s">
        <v>284</v>
      </c>
      <c r="LPT37" s="178" t="s">
        <v>285</v>
      </c>
      <c r="LPU37" s="178" t="s">
        <v>261</v>
      </c>
      <c r="LPV37" s="178" t="s">
        <v>210</v>
      </c>
      <c r="LPW37" s="178" t="s">
        <v>260</v>
      </c>
      <c r="LPX37" s="178" t="s">
        <v>262</v>
      </c>
      <c r="LPY37" s="179">
        <v>6</v>
      </c>
      <c r="LPZ37" s="179">
        <v>3</v>
      </c>
      <c r="LQA37" s="180">
        <f t="shared" si="563"/>
        <v>18</v>
      </c>
      <c r="LQB37" s="180" t="str">
        <f t="shared" si="564"/>
        <v>Alto</v>
      </c>
      <c r="LQC37" s="179">
        <v>25</v>
      </c>
      <c r="LQD37" s="180">
        <f t="shared" si="565"/>
        <v>450</v>
      </c>
      <c r="LQE37" s="180" t="str">
        <f t="shared" si="566"/>
        <v>II</v>
      </c>
      <c r="LQF37" s="269" t="str">
        <f>IF(LQE37="","",IF(OR(LQE37="IV",LQE37="III"),"Aceptable",IF(LQE37="II","No Aceptable o Aceptable con controles",IF(LQE37="I","No Aceptable","Error"))))</f>
        <v>No Aceptable o Aceptable con controles</v>
      </c>
      <c r="LQG37" s="133" t="s">
        <v>264</v>
      </c>
      <c r="LQH37" s="178" t="s">
        <v>274</v>
      </c>
      <c r="LQI37" s="178" t="s">
        <v>284</v>
      </c>
      <c r="LQJ37" s="178" t="s">
        <v>285</v>
      </c>
      <c r="LQK37" s="178" t="s">
        <v>261</v>
      </c>
      <c r="LQL37" s="178" t="s">
        <v>210</v>
      </c>
      <c r="LQM37" s="178" t="s">
        <v>260</v>
      </c>
      <c r="LQN37" s="178" t="s">
        <v>262</v>
      </c>
      <c r="LQO37" s="179">
        <v>6</v>
      </c>
      <c r="LQP37" s="179">
        <v>3</v>
      </c>
      <c r="LQQ37" s="180">
        <f t="shared" si="563"/>
        <v>18</v>
      </c>
      <c r="LQR37" s="180" t="str">
        <f t="shared" si="564"/>
        <v>Alto</v>
      </c>
      <c r="LQS37" s="179">
        <v>25</v>
      </c>
      <c r="LQT37" s="180">
        <f t="shared" si="565"/>
        <v>450</v>
      </c>
      <c r="LQU37" s="180" t="str">
        <f t="shared" si="566"/>
        <v>II</v>
      </c>
      <c r="LQV37" s="269" t="str">
        <f>IF(LQU37="","",IF(OR(LQU37="IV",LQU37="III"),"Aceptable",IF(LQU37="II","No Aceptable o Aceptable con controles",IF(LQU37="I","No Aceptable","Error"))))</f>
        <v>No Aceptable o Aceptable con controles</v>
      </c>
      <c r="LQW37" s="133" t="s">
        <v>264</v>
      </c>
      <c r="LQX37" s="178" t="s">
        <v>274</v>
      </c>
      <c r="LQY37" s="178" t="s">
        <v>284</v>
      </c>
      <c r="LQZ37" s="178" t="s">
        <v>285</v>
      </c>
      <c r="LRA37" s="178" t="s">
        <v>261</v>
      </c>
      <c r="LRB37" s="178" t="s">
        <v>210</v>
      </c>
      <c r="LRC37" s="178" t="s">
        <v>260</v>
      </c>
      <c r="LRD37" s="178" t="s">
        <v>262</v>
      </c>
      <c r="LRE37" s="179">
        <v>6</v>
      </c>
      <c r="LRF37" s="179">
        <v>3</v>
      </c>
      <c r="LRG37" s="180">
        <f t="shared" ref="LRG37:LTC37" si="567">IF(OR(LRE37="",LRF37=""),"",IF((LRE37*LRF37=0),"N/A",LRE37*LRF37))</f>
        <v>18</v>
      </c>
      <c r="LRH37" s="180" t="str">
        <f t="shared" ref="LRH37:LTD37" si="568">IF(LRG37="","",IF(ISTEXT(LRG37),"N/A",IF(OR(LRG37=2,LRG37=4),"Bajo",IF(OR(LRG37=6,LRG37=8),"Medio",IF(OR(LRG37=10,LRG37=12,LRG37=18,LRG37=20),"Alto",IF(OR(LRG37=24,LRG37=30,LRG37=40),"Muy Alto","Error"))))))</f>
        <v>Alto</v>
      </c>
      <c r="LRI37" s="179">
        <v>25</v>
      </c>
      <c r="LRJ37" s="180">
        <f t="shared" ref="LRJ37:LTF37" si="569">IF(OR(LRI37="",LRG37=""),"",IF(ISTEXT(LRG37),"N/A",LRG37*LRI37))</f>
        <v>450</v>
      </c>
      <c r="LRK37" s="180" t="str">
        <f t="shared" ref="LRK37:LTG37" si="570">IF(LRJ37="","",IF(ISTEXT(LRJ37),"IV",IF(LRJ37=20,"IV",IF(AND(LRJ37&gt;=40,LRJ37&lt;=120),"III",IF(AND(LRJ37&gt;=150,LRJ37&lt;=500),"II",IF(AND(LRJ37&gt;=600,LRJ37&lt;=4000),"I","Error"))))))</f>
        <v>II</v>
      </c>
      <c r="LRL37" s="269" t="str">
        <f>IF(LRK37="","",IF(OR(LRK37="IV",LRK37="III"),"Aceptable",IF(LRK37="II","No Aceptable o Aceptable con controles",IF(LRK37="I","No Aceptable","Error"))))</f>
        <v>No Aceptable o Aceptable con controles</v>
      </c>
      <c r="LRM37" s="133" t="s">
        <v>264</v>
      </c>
      <c r="LRN37" s="178" t="s">
        <v>274</v>
      </c>
      <c r="LRO37" s="178" t="s">
        <v>284</v>
      </c>
      <c r="LRP37" s="178" t="s">
        <v>285</v>
      </c>
      <c r="LRQ37" s="178" t="s">
        <v>261</v>
      </c>
      <c r="LRR37" s="178" t="s">
        <v>210</v>
      </c>
      <c r="LRS37" s="178" t="s">
        <v>260</v>
      </c>
      <c r="LRT37" s="178" t="s">
        <v>262</v>
      </c>
      <c r="LRU37" s="179">
        <v>6</v>
      </c>
      <c r="LRV37" s="179">
        <v>3</v>
      </c>
      <c r="LRW37" s="180">
        <f t="shared" si="567"/>
        <v>18</v>
      </c>
      <c r="LRX37" s="180" t="str">
        <f t="shared" si="568"/>
        <v>Alto</v>
      </c>
      <c r="LRY37" s="179">
        <v>25</v>
      </c>
      <c r="LRZ37" s="180">
        <f t="shared" si="569"/>
        <v>450</v>
      </c>
      <c r="LSA37" s="180" t="str">
        <f t="shared" si="570"/>
        <v>II</v>
      </c>
      <c r="LSB37" s="269" t="str">
        <f>IF(LSA37="","",IF(OR(LSA37="IV",LSA37="III"),"Aceptable",IF(LSA37="II","No Aceptable o Aceptable con controles",IF(LSA37="I","No Aceptable","Error"))))</f>
        <v>No Aceptable o Aceptable con controles</v>
      </c>
      <c r="LSC37" s="133" t="s">
        <v>264</v>
      </c>
      <c r="LSD37" s="178" t="s">
        <v>274</v>
      </c>
      <c r="LSE37" s="178" t="s">
        <v>284</v>
      </c>
      <c r="LSF37" s="178" t="s">
        <v>285</v>
      </c>
      <c r="LSG37" s="178" t="s">
        <v>261</v>
      </c>
      <c r="LSH37" s="178" t="s">
        <v>210</v>
      </c>
      <c r="LSI37" s="178" t="s">
        <v>260</v>
      </c>
      <c r="LSJ37" s="178" t="s">
        <v>262</v>
      </c>
      <c r="LSK37" s="179">
        <v>6</v>
      </c>
      <c r="LSL37" s="179">
        <v>3</v>
      </c>
      <c r="LSM37" s="180">
        <f t="shared" si="567"/>
        <v>18</v>
      </c>
      <c r="LSN37" s="180" t="str">
        <f t="shared" si="568"/>
        <v>Alto</v>
      </c>
      <c r="LSO37" s="179">
        <v>25</v>
      </c>
      <c r="LSP37" s="180">
        <f t="shared" si="569"/>
        <v>450</v>
      </c>
      <c r="LSQ37" s="180" t="str">
        <f t="shared" si="570"/>
        <v>II</v>
      </c>
      <c r="LSR37" s="269" t="str">
        <f>IF(LSQ37="","",IF(OR(LSQ37="IV",LSQ37="III"),"Aceptable",IF(LSQ37="II","No Aceptable o Aceptable con controles",IF(LSQ37="I","No Aceptable","Error"))))</f>
        <v>No Aceptable o Aceptable con controles</v>
      </c>
      <c r="LSS37" s="133" t="s">
        <v>264</v>
      </c>
      <c r="LST37" s="178" t="s">
        <v>274</v>
      </c>
      <c r="LSU37" s="178" t="s">
        <v>284</v>
      </c>
      <c r="LSV37" s="178" t="s">
        <v>285</v>
      </c>
      <c r="LSW37" s="178" t="s">
        <v>261</v>
      </c>
      <c r="LSX37" s="178" t="s">
        <v>210</v>
      </c>
      <c r="LSY37" s="178" t="s">
        <v>260</v>
      </c>
      <c r="LSZ37" s="178" t="s">
        <v>262</v>
      </c>
      <c r="LTA37" s="179">
        <v>6</v>
      </c>
      <c r="LTB37" s="179">
        <v>3</v>
      </c>
      <c r="LTC37" s="180">
        <f t="shared" si="567"/>
        <v>18</v>
      </c>
      <c r="LTD37" s="180" t="str">
        <f t="shared" si="568"/>
        <v>Alto</v>
      </c>
      <c r="LTE37" s="179">
        <v>25</v>
      </c>
      <c r="LTF37" s="180">
        <f t="shared" si="569"/>
        <v>450</v>
      </c>
      <c r="LTG37" s="180" t="str">
        <f t="shared" si="570"/>
        <v>II</v>
      </c>
      <c r="LTH37" s="269" t="str">
        <f>IF(LTG37="","",IF(OR(LTG37="IV",LTG37="III"),"Aceptable",IF(LTG37="II","No Aceptable o Aceptable con controles",IF(LTG37="I","No Aceptable","Error"))))</f>
        <v>No Aceptable o Aceptable con controles</v>
      </c>
      <c r="LTI37" s="133" t="s">
        <v>264</v>
      </c>
      <c r="LTJ37" s="178" t="s">
        <v>274</v>
      </c>
      <c r="LTK37" s="178" t="s">
        <v>284</v>
      </c>
      <c r="LTL37" s="178" t="s">
        <v>285</v>
      </c>
      <c r="LTM37" s="178" t="s">
        <v>261</v>
      </c>
      <c r="LTN37" s="178" t="s">
        <v>210</v>
      </c>
      <c r="LTO37" s="178" t="s">
        <v>260</v>
      </c>
      <c r="LTP37" s="178" t="s">
        <v>262</v>
      </c>
      <c r="LTQ37" s="179">
        <v>6</v>
      </c>
      <c r="LTR37" s="179">
        <v>3</v>
      </c>
      <c r="LTS37" s="180">
        <f t="shared" ref="LTS37:LVO37" si="571">IF(OR(LTQ37="",LTR37=""),"",IF((LTQ37*LTR37=0),"N/A",LTQ37*LTR37))</f>
        <v>18</v>
      </c>
      <c r="LTT37" s="180" t="str">
        <f t="shared" ref="LTT37:LVP37" si="572">IF(LTS37="","",IF(ISTEXT(LTS37),"N/A",IF(OR(LTS37=2,LTS37=4),"Bajo",IF(OR(LTS37=6,LTS37=8),"Medio",IF(OR(LTS37=10,LTS37=12,LTS37=18,LTS37=20),"Alto",IF(OR(LTS37=24,LTS37=30,LTS37=40),"Muy Alto","Error"))))))</f>
        <v>Alto</v>
      </c>
      <c r="LTU37" s="179">
        <v>25</v>
      </c>
      <c r="LTV37" s="180">
        <f t="shared" ref="LTV37:LVR37" si="573">IF(OR(LTU37="",LTS37=""),"",IF(ISTEXT(LTS37),"N/A",LTS37*LTU37))</f>
        <v>450</v>
      </c>
      <c r="LTW37" s="180" t="str">
        <f t="shared" ref="LTW37:LVS37" si="574">IF(LTV37="","",IF(ISTEXT(LTV37),"IV",IF(LTV37=20,"IV",IF(AND(LTV37&gt;=40,LTV37&lt;=120),"III",IF(AND(LTV37&gt;=150,LTV37&lt;=500),"II",IF(AND(LTV37&gt;=600,LTV37&lt;=4000),"I","Error"))))))</f>
        <v>II</v>
      </c>
      <c r="LTX37" s="269" t="str">
        <f>IF(LTW37="","",IF(OR(LTW37="IV",LTW37="III"),"Aceptable",IF(LTW37="II","No Aceptable o Aceptable con controles",IF(LTW37="I","No Aceptable","Error"))))</f>
        <v>No Aceptable o Aceptable con controles</v>
      </c>
      <c r="LTY37" s="133" t="s">
        <v>264</v>
      </c>
      <c r="LTZ37" s="178" t="s">
        <v>274</v>
      </c>
      <c r="LUA37" s="178" t="s">
        <v>284</v>
      </c>
      <c r="LUB37" s="178" t="s">
        <v>285</v>
      </c>
      <c r="LUC37" s="178" t="s">
        <v>261</v>
      </c>
      <c r="LUD37" s="178" t="s">
        <v>210</v>
      </c>
      <c r="LUE37" s="178" t="s">
        <v>260</v>
      </c>
      <c r="LUF37" s="178" t="s">
        <v>262</v>
      </c>
      <c r="LUG37" s="179">
        <v>6</v>
      </c>
      <c r="LUH37" s="179">
        <v>3</v>
      </c>
      <c r="LUI37" s="180">
        <f t="shared" si="571"/>
        <v>18</v>
      </c>
      <c r="LUJ37" s="180" t="str">
        <f t="shared" si="572"/>
        <v>Alto</v>
      </c>
      <c r="LUK37" s="179">
        <v>25</v>
      </c>
      <c r="LUL37" s="180">
        <f t="shared" si="573"/>
        <v>450</v>
      </c>
      <c r="LUM37" s="180" t="str">
        <f t="shared" si="574"/>
        <v>II</v>
      </c>
      <c r="LUN37" s="269" t="str">
        <f>IF(LUM37="","",IF(OR(LUM37="IV",LUM37="III"),"Aceptable",IF(LUM37="II","No Aceptable o Aceptable con controles",IF(LUM37="I","No Aceptable","Error"))))</f>
        <v>No Aceptable o Aceptable con controles</v>
      </c>
      <c r="LUO37" s="133" t="s">
        <v>264</v>
      </c>
      <c r="LUP37" s="178" t="s">
        <v>274</v>
      </c>
      <c r="LUQ37" s="178" t="s">
        <v>284</v>
      </c>
      <c r="LUR37" s="178" t="s">
        <v>285</v>
      </c>
      <c r="LUS37" s="178" t="s">
        <v>261</v>
      </c>
      <c r="LUT37" s="178" t="s">
        <v>210</v>
      </c>
      <c r="LUU37" s="178" t="s">
        <v>260</v>
      </c>
      <c r="LUV37" s="178" t="s">
        <v>262</v>
      </c>
      <c r="LUW37" s="179">
        <v>6</v>
      </c>
      <c r="LUX37" s="179">
        <v>3</v>
      </c>
      <c r="LUY37" s="180">
        <f t="shared" si="571"/>
        <v>18</v>
      </c>
      <c r="LUZ37" s="180" t="str">
        <f t="shared" si="572"/>
        <v>Alto</v>
      </c>
      <c r="LVA37" s="179">
        <v>25</v>
      </c>
      <c r="LVB37" s="180">
        <f t="shared" si="573"/>
        <v>450</v>
      </c>
      <c r="LVC37" s="180" t="str">
        <f t="shared" si="574"/>
        <v>II</v>
      </c>
      <c r="LVD37" s="269" t="str">
        <f>IF(LVC37="","",IF(OR(LVC37="IV",LVC37="III"),"Aceptable",IF(LVC37="II","No Aceptable o Aceptable con controles",IF(LVC37="I","No Aceptable","Error"))))</f>
        <v>No Aceptable o Aceptable con controles</v>
      </c>
      <c r="LVE37" s="133" t="s">
        <v>264</v>
      </c>
      <c r="LVF37" s="178" t="s">
        <v>274</v>
      </c>
      <c r="LVG37" s="178" t="s">
        <v>284</v>
      </c>
      <c r="LVH37" s="178" t="s">
        <v>285</v>
      </c>
      <c r="LVI37" s="178" t="s">
        <v>261</v>
      </c>
      <c r="LVJ37" s="178" t="s">
        <v>210</v>
      </c>
      <c r="LVK37" s="178" t="s">
        <v>260</v>
      </c>
      <c r="LVL37" s="178" t="s">
        <v>262</v>
      </c>
      <c r="LVM37" s="179">
        <v>6</v>
      </c>
      <c r="LVN37" s="179">
        <v>3</v>
      </c>
      <c r="LVO37" s="180">
        <f t="shared" si="571"/>
        <v>18</v>
      </c>
      <c r="LVP37" s="180" t="str">
        <f t="shared" si="572"/>
        <v>Alto</v>
      </c>
      <c r="LVQ37" s="179">
        <v>25</v>
      </c>
      <c r="LVR37" s="180">
        <f t="shared" si="573"/>
        <v>450</v>
      </c>
      <c r="LVS37" s="180" t="str">
        <f t="shared" si="574"/>
        <v>II</v>
      </c>
      <c r="LVT37" s="269" t="str">
        <f>IF(LVS37="","",IF(OR(LVS37="IV",LVS37="III"),"Aceptable",IF(LVS37="II","No Aceptable o Aceptable con controles",IF(LVS37="I","No Aceptable","Error"))))</f>
        <v>No Aceptable o Aceptable con controles</v>
      </c>
      <c r="LVU37" s="133" t="s">
        <v>264</v>
      </c>
      <c r="LVV37" s="178" t="s">
        <v>274</v>
      </c>
      <c r="LVW37" s="178" t="s">
        <v>284</v>
      </c>
      <c r="LVX37" s="178" t="s">
        <v>285</v>
      </c>
      <c r="LVY37" s="178" t="s">
        <v>261</v>
      </c>
      <c r="LVZ37" s="178" t="s">
        <v>210</v>
      </c>
      <c r="LWA37" s="178" t="s">
        <v>260</v>
      </c>
      <c r="LWB37" s="178" t="s">
        <v>262</v>
      </c>
      <c r="LWC37" s="179">
        <v>6</v>
      </c>
      <c r="LWD37" s="179">
        <v>3</v>
      </c>
      <c r="LWE37" s="180">
        <f t="shared" ref="LWE37:LYA37" si="575">IF(OR(LWC37="",LWD37=""),"",IF((LWC37*LWD37=0),"N/A",LWC37*LWD37))</f>
        <v>18</v>
      </c>
      <c r="LWF37" s="180" t="str">
        <f t="shared" ref="LWF37:LYB37" si="576">IF(LWE37="","",IF(ISTEXT(LWE37),"N/A",IF(OR(LWE37=2,LWE37=4),"Bajo",IF(OR(LWE37=6,LWE37=8),"Medio",IF(OR(LWE37=10,LWE37=12,LWE37=18,LWE37=20),"Alto",IF(OR(LWE37=24,LWE37=30,LWE37=40),"Muy Alto","Error"))))))</f>
        <v>Alto</v>
      </c>
      <c r="LWG37" s="179">
        <v>25</v>
      </c>
      <c r="LWH37" s="180">
        <f t="shared" ref="LWH37:LYD37" si="577">IF(OR(LWG37="",LWE37=""),"",IF(ISTEXT(LWE37),"N/A",LWE37*LWG37))</f>
        <v>450</v>
      </c>
      <c r="LWI37" s="180" t="str">
        <f t="shared" ref="LWI37:LYE37" si="578">IF(LWH37="","",IF(ISTEXT(LWH37),"IV",IF(LWH37=20,"IV",IF(AND(LWH37&gt;=40,LWH37&lt;=120),"III",IF(AND(LWH37&gt;=150,LWH37&lt;=500),"II",IF(AND(LWH37&gt;=600,LWH37&lt;=4000),"I","Error"))))))</f>
        <v>II</v>
      </c>
      <c r="LWJ37" s="269" t="str">
        <f>IF(LWI37="","",IF(OR(LWI37="IV",LWI37="III"),"Aceptable",IF(LWI37="II","No Aceptable o Aceptable con controles",IF(LWI37="I","No Aceptable","Error"))))</f>
        <v>No Aceptable o Aceptable con controles</v>
      </c>
      <c r="LWK37" s="133" t="s">
        <v>264</v>
      </c>
      <c r="LWL37" s="178" t="s">
        <v>274</v>
      </c>
      <c r="LWM37" s="178" t="s">
        <v>284</v>
      </c>
      <c r="LWN37" s="178" t="s">
        <v>285</v>
      </c>
      <c r="LWO37" s="178" t="s">
        <v>261</v>
      </c>
      <c r="LWP37" s="178" t="s">
        <v>210</v>
      </c>
      <c r="LWQ37" s="178" t="s">
        <v>260</v>
      </c>
      <c r="LWR37" s="178" t="s">
        <v>262</v>
      </c>
      <c r="LWS37" s="179">
        <v>6</v>
      </c>
      <c r="LWT37" s="179">
        <v>3</v>
      </c>
      <c r="LWU37" s="180">
        <f t="shared" si="575"/>
        <v>18</v>
      </c>
      <c r="LWV37" s="180" t="str">
        <f t="shared" si="576"/>
        <v>Alto</v>
      </c>
      <c r="LWW37" s="179">
        <v>25</v>
      </c>
      <c r="LWX37" s="180">
        <f t="shared" si="577"/>
        <v>450</v>
      </c>
      <c r="LWY37" s="180" t="str">
        <f t="shared" si="578"/>
        <v>II</v>
      </c>
      <c r="LWZ37" s="269" t="str">
        <f>IF(LWY37="","",IF(OR(LWY37="IV",LWY37="III"),"Aceptable",IF(LWY37="II","No Aceptable o Aceptable con controles",IF(LWY37="I","No Aceptable","Error"))))</f>
        <v>No Aceptable o Aceptable con controles</v>
      </c>
      <c r="LXA37" s="133" t="s">
        <v>264</v>
      </c>
      <c r="LXB37" s="178" t="s">
        <v>274</v>
      </c>
      <c r="LXC37" s="178" t="s">
        <v>284</v>
      </c>
      <c r="LXD37" s="178" t="s">
        <v>285</v>
      </c>
      <c r="LXE37" s="178" t="s">
        <v>261</v>
      </c>
      <c r="LXF37" s="178" t="s">
        <v>210</v>
      </c>
      <c r="LXG37" s="178" t="s">
        <v>260</v>
      </c>
      <c r="LXH37" s="178" t="s">
        <v>262</v>
      </c>
      <c r="LXI37" s="179">
        <v>6</v>
      </c>
      <c r="LXJ37" s="179">
        <v>3</v>
      </c>
      <c r="LXK37" s="180">
        <f t="shared" si="575"/>
        <v>18</v>
      </c>
      <c r="LXL37" s="180" t="str">
        <f t="shared" si="576"/>
        <v>Alto</v>
      </c>
      <c r="LXM37" s="179">
        <v>25</v>
      </c>
      <c r="LXN37" s="180">
        <f t="shared" si="577"/>
        <v>450</v>
      </c>
      <c r="LXO37" s="180" t="str">
        <f t="shared" si="578"/>
        <v>II</v>
      </c>
      <c r="LXP37" s="269" t="str">
        <f>IF(LXO37="","",IF(OR(LXO37="IV",LXO37="III"),"Aceptable",IF(LXO37="II","No Aceptable o Aceptable con controles",IF(LXO37="I","No Aceptable","Error"))))</f>
        <v>No Aceptable o Aceptable con controles</v>
      </c>
      <c r="LXQ37" s="133" t="s">
        <v>264</v>
      </c>
      <c r="LXR37" s="178" t="s">
        <v>274</v>
      </c>
      <c r="LXS37" s="178" t="s">
        <v>284</v>
      </c>
      <c r="LXT37" s="178" t="s">
        <v>285</v>
      </c>
      <c r="LXU37" s="178" t="s">
        <v>261</v>
      </c>
      <c r="LXV37" s="178" t="s">
        <v>210</v>
      </c>
      <c r="LXW37" s="178" t="s">
        <v>260</v>
      </c>
      <c r="LXX37" s="178" t="s">
        <v>262</v>
      </c>
      <c r="LXY37" s="179">
        <v>6</v>
      </c>
      <c r="LXZ37" s="179">
        <v>3</v>
      </c>
      <c r="LYA37" s="180">
        <f t="shared" si="575"/>
        <v>18</v>
      </c>
      <c r="LYB37" s="180" t="str">
        <f t="shared" si="576"/>
        <v>Alto</v>
      </c>
      <c r="LYC37" s="179">
        <v>25</v>
      </c>
      <c r="LYD37" s="180">
        <f t="shared" si="577"/>
        <v>450</v>
      </c>
      <c r="LYE37" s="180" t="str">
        <f t="shared" si="578"/>
        <v>II</v>
      </c>
      <c r="LYF37" s="269" t="str">
        <f>IF(LYE37="","",IF(OR(LYE37="IV",LYE37="III"),"Aceptable",IF(LYE37="II","No Aceptable o Aceptable con controles",IF(LYE37="I","No Aceptable","Error"))))</f>
        <v>No Aceptable o Aceptable con controles</v>
      </c>
      <c r="LYG37" s="133" t="s">
        <v>264</v>
      </c>
      <c r="LYH37" s="178" t="s">
        <v>274</v>
      </c>
      <c r="LYI37" s="178" t="s">
        <v>284</v>
      </c>
      <c r="LYJ37" s="178" t="s">
        <v>285</v>
      </c>
      <c r="LYK37" s="178" t="s">
        <v>261</v>
      </c>
      <c r="LYL37" s="178" t="s">
        <v>210</v>
      </c>
      <c r="LYM37" s="178" t="s">
        <v>260</v>
      </c>
      <c r="LYN37" s="178" t="s">
        <v>262</v>
      </c>
      <c r="LYO37" s="179">
        <v>6</v>
      </c>
      <c r="LYP37" s="179">
        <v>3</v>
      </c>
      <c r="LYQ37" s="180">
        <f t="shared" ref="LYQ37:MAM37" si="579">IF(OR(LYO37="",LYP37=""),"",IF((LYO37*LYP37=0),"N/A",LYO37*LYP37))</f>
        <v>18</v>
      </c>
      <c r="LYR37" s="180" t="str">
        <f t="shared" ref="LYR37:MAN37" si="580">IF(LYQ37="","",IF(ISTEXT(LYQ37),"N/A",IF(OR(LYQ37=2,LYQ37=4),"Bajo",IF(OR(LYQ37=6,LYQ37=8),"Medio",IF(OR(LYQ37=10,LYQ37=12,LYQ37=18,LYQ37=20),"Alto",IF(OR(LYQ37=24,LYQ37=30,LYQ37=40),"Muy Alto","Error"))))))</f>
        <v>Alto</v>
      </c>
      <c r="LYS37" s="179">
        <v>25</v>
      </c>
      <c r="LYT37" s="180">
        <f t="shared" ref="LYT37:MAP37" si="581">IF(OR(LYS37="",LYQ37=""),"",IF(ISTEXT(LYQ37),"N/A",LYQ37*LYS37))</f>
        <v>450</v>
      </c>
      <c r="LYU37" s="180" t="str">
        <f t="shared" ref="LYU37:MAQ37" si="582">IF(LYT37="","",IF(ISTEXT(LYT37),"IV",IF(LYT37=20,"IV",IF(AND(LYT37&gt;=40,LYT37&lt;=120),"III",IF(AND(LYT37&gt;=150,LYT37&lt;=500),"II",IF(AND(LYT37&gt;=600,LYT37&lt;=4000),"I","Error"))))))</f>
        <v>II</v>
      </c>
      <c r="LYV37" s="269" t="str">
        <f>IF(LYU37="","",IF(OR(LYU37="IV",LYU37="III"),"Aceptable",IF(LYU37="II","No Aceptable o Aceptable con controles",IF(LYU37="I","No Aceptable","Error"))))</f>
        <v>No Aceptable o Aceptable con controles</v>
      </c>
      <c r="LYW37" s="133" t="s">
        <v>264</v>
      </c>
      <c r="LYX37" s="178" t="s">
        <v>274</v>
      </c>
      <c r="LYY37" s="178" t="s">
        <v>284</v>
      </c>
      <c r="LYZ37" s="178" t="s">
        <v>285</v>
      </c>
      <c r="LZA37" s="178" t="s">
        <v>261</v>
      </c>
      <c r="LZB37" s="178" t="s">
        <v>210</v>
      </c>
      <c r="LZC37" s="178" t="s">
        <v>260</v>
      </c>
      <c r="LZD37" s="178" t="s">
        <v>262</v>
      </c>
      <c r="LZE37" s="179">
        <v>6</v>
      </c>
      <c r="LZF37" s="179">
        <v>3</v>
      </c>
      <c r="LZG37" s="180">
        <f t="shared" si="579"/>
        <v>18</v>
      </c>
      <c r="LZH37" s="180" t="str">
        <f t="shared" si="580"/>
        <v>Alto</v>
      </c>
      <c r="LZI37" s="179">
        <v>25</v>
      </c>
      <c r="LZJ37" s="180">
        <f t="shared" si="581"/>
        <v>450</v>
      </c>
      <c r="LZK37" s="180" t="str">
        <f t="shared" si="582"/>
        <v>II</v>
      </c>
      <c r="LZL37" s="269" t="str">
        <f>IF(LZK37="","",IF(OR(LZK37="IV",LZK37="III"),"Aceptable",IF(LZK37="II","No Aceptable o Aceptable con controles",IF(LZK37="I","No Aceptable","Error"))))</f>
        <v>No Aceptable o Aceptable con controles</v>
      </c>
      <c r="LZM37" s="133" t="s">
        <v>264</v>
      </c>
      <c r="LZN37" s="178" t="s">
        <v>274</v>
      </c>
      <c r="LZO37" s="178" t="s">
        <v>284</v>
      </c>
      <c r="LZP37" s="178" t="s">
        <v>285</v>
      </c>
      <c r="LZQ37" s="178" t="s">
        <v>261</v>
      </c>
      <c r="LZR37" s="178" t="s">
        <v>210</v>
      </c>
      <c r="LZS37" s="178" t="s">
        <v>260</v>
      </c>
      <c r="LZT37" s="178" t="s">
        <v>262</v>
      </c>
      <c r="LZU37" s="179">
        <v>6</v>
      </c>
      <c r="LZV37" s="179">
        <v>3</v>
      </c>
      <c r="LZW37" s="180">
        <f t="shared" si="579"/>
        <v>18</v>
      </c>
      <c r="LZX37" s="180" t="str">
        <f t="shared" si="580"/>
        <v>Alto</v>
      </c>
      <c r="LZY37" s="179">
        <v>25</v>
      </c>
      <c r="LZZ37" s="180">
        <f t="shared" si="581"/>
        <v>450</v>
      </c>
      <c r="MAA37" s="180" t="str">
        <f t="shared" si="582"/>
        <v>II</v>
      </c>
      <c r="MAB37" s="269" t="str">
        <f>IF(MAA37="","",IF(OR(MAA37="IV",MAA37="III"),"Aceptable",IF(MAA37="II","No Aceptable o Aceptable con controles",IF(MAA37="I","No Aceptable","Error"))))</f>
        <v>No Aceptable o Aceptable con controles</v>
      </c>
      <c r="MAC37" s="133" t="s">
        <v>264</v>
      </c>
      <c r="MAD37" s="178" t="s">
        <v>274</v>
      </c>
      <c r="MAE37" s="178" t="s">
        <v>284</v>
      </c>
      <c r="MAF37" s="178" t="s">
        <v>285</v>
      </c>
      <c r="MAG37" s="178" t="s">
        <v>261</v>
      </c>
      <c r="MAH37" s="178" t="s">
        <v>210</v>
      </c>
      <c r="MAI37" s="178" t="s">
        <v>260</v>
      </c>
      <c r="MAJ37" s="178" t="s">
        <v>262</v>
      </c>
      <c r="MAK37" s="179">
        <v>6</v>
      </c>
      <c r="MAL37" s="179">
        <v>3</v>
      </c>
      <c r="MAM37" s="180">
        <f t="shared" si="579"/>
        <v>18</v>
      </c>
      <c r="MAN37" s="180" t="str">
        <f t="shared" si="580"/>
        <v>Alto</v>
      </c>
      <c r="MAO37" s="179">
        <v>25</v>
      </c>
      <c r="MAP37" s="180">
        <f t="shared" si="581"/>
        <v>450</v>
      </c>
      <c r="MAQ37" s="180" t="str">
        <f t="shared" si="582"/>
        <v>II</v>
      </c>
      <c r="MAR37" s="269" t="str">
        <f>IF(MAQ37="","",IF(OR(MAQ37="IV",MAQ37="III"),"Aceptable",IF(MAQ37="II","No Aceptable o Aceptable con controles",IF(MAQ37="I","No Aceptable","Error"))))</f>
        <v>No Aceptable o Aceptable con controles</v>
      </c>
      <c r="MAS37" s="133" t="s">
        <v>264</v>
      </c>
      <c r="MAT37" s="178" t="s">
        <v>274</v>
      </c>
      <c r="MAU37" s="178" t="s">
        <v>284</v>
      </c>
      <c r="MAV37" s="178" t="s">
        <v>285</v>
      </c>
      <c r="MAW37" s="178" t="s">
        <v>261</v>
      </c>
      <c r="MAX37" s="178" t="s">
        <v>210</v>
      </c>
      <c r="MAY37" s="178" t="s">
        <v>260</v>
      </c>
      <c r="MAZ37" s="178" t="s">
        <v>262</v>
      </c>
      <c r="MBA37" s="179">
        <v>6</v>
      </c>
      <c r="MBB37" s="179">
        <v>3</v>
      </c>
      <c r="MBC37" s="180">
        <f t="shared" ref="MBC37:MCY37" si="583">IF(OR(MBA37="",MBB37=""),"",IF((MBA37*MBB37=0),"N/A",MBA37*MBB37))</f>
        <v>18</v>
      </c>
      <c r="MBD37" s="180" t="str">
        <f t="shared" ref="MBD37:MCZ37" si="584">IF(MBC37="","",IF(ISTEXT(MBC37),"N/A",IF(OR(MBC37=2,MBC37=4),"Bajo",IF(OR(MBC37=6,MBC37=8),"Medio",IF(OR(MBC37=10,MBC37=12,MBC37=18,MBC37=20),"Alto",IF(OR(MBC37=24,MBC37=30,MBC37=40),"Muy Alto","Error"))))))</f>
        <v>Alto</v>
      </c>
      <c r="MBE37" s="179">
        <v>25</v>
      </c>
      <c r="MBF37" s="180">
        <f t="shared" ref="MBF37:MDB37" si="585">IF(OR(MBE37="",MBC37=""),"",IF(ISTEXT(MBC37),"N/A",MBC37*MBE37))</f>
        <v>450</v>
      </c>
      <c r="MBG37" s="180" t="str">
        <f t="shared" ref="MBG37:MDC37" si="586">IF(MBF37="","",IF(ISTEXT(MBF37),"IV",IF(MBF37=20,"IV",IF(AND(MBF37&gt;=40,MBF37&lt;=120),"III",IF(AND(MBF37&gt;=150,MBF37&lt;=500),"II",IF(AND(MBF37&gt;=600,MBF37&lt;=4000),"I","Error"))))))</f>
        <v>II</v>
      </c>
      <c r="MBH37" s="269" t="str">
        <f>IF(MBG37="","",IF(OR(MBG37="IV",MBG37="III"),"Aceptable",IF(MBG37="II","No Aceptable o Aceptable con controles",IF(MBG37="I","No Aceptable","Error"))))</f>
        <v>No Aceptable o Aceptable con controles</v>
      </c>
      <c r="MBI37" s="133" t="s">
        <v>264</v>
      </c>
      <c r="MBJ37" s="178" t="s">
        <v>274</v>
      </c>
      <c r="MBK37" s="178" t="s">
        <v>284</v>
      </c>
      <c r="MBL37" s="178" t="s">
        <v>285</v>
      </c>
      <c r="MBM37" s="178" t="s">
        <v>261</v>
      </c>
      <c r="MBN37" s="178" t="s">
        <v>210</v>
      </c>
      <c r="MBO37" s="178" t="s">
        <v>260</v>
      </c>
      <c r="MBP37" s="178" t="s">
        <v>262</v>
      </c>
      <c r="MBQ37" s="179">
        <v>6</v>
      </c>
      <c r="MBR37" s="179">
        <v>3</v>
      </c>
      <c r="MBS37" s="180">
        <f t="shared" si="583"/>
        <v>18</v>
      </c>
      <c r="MBT37" s="180" t="str">
        <f t="shared" si="584"/>
        <v>Alto</v>
      </c>
      <c r="MBU37" s="179">
        <v>25</v>
      </c>
      <c r="MBV37" s="180">
        <f t="shared" si="585"/>
        <v>450</v>
      </c>
      <c r="MBW37" s="180" t="str">
        <f t="shared" si="586"/>
        <v>II</v>
      </c>
      <c r="MBX37" s="269" t="str">
        <f>IF(MBW37="","",IF(OR(MBW37="IV",MBW37="III"),"Aceptable",IF(MBW37="II","No Aceptable o Aceptable con controles",IF(MBW37="I","No Aceptable","Error"))))</f>
        <v>No Aceptable o Aceptable con controles</v>
      </c>
      <c r="MBY37" s="133" t="s">
        <v>264</v>
      </c>
      <c r="MBZ37" s="178" t="s">
        <v>274</v>
      </c>
      <c r="MCA37" s="178" t="s">
        <v>284</v>
      </c>
      <c r="MCB37" s="178" t="s">
        <v>285</v>
      </c>
      <c r="MCC37" s="178" t="s">
        <v>261</v>
      </c>
      <c r="MCD37" s="178" t="s">
        <v>210</v>
      </c>
      <c r="MCE37" s="178" t="s">
        <v>260</v>
      </c>
      <c r="MCF37" s="178" t="s">
        <v>262</v>
      </c>
      <c r="MCG37" s="179">
        <v>6</v>
      </c>
      <c r="MCH37" s="179">
        <v>3</v>
      </c>
      <c r="MCI37" s="180">
        <f t="shared" si="583"/>
        <v>18</v>
      </c>
      <c r="MCJ37" s="180" t="str">
        <f t="shared" si="584"/>
        <v>Alto</v>
      </c>
      <c r="MCK37" s="179">
        <v>25</v>
      </c>
      <c r="MCL37" s="180">
        <f t="shared" si="585"/>
        <v>450</v>
      </c>
      <c r="MCM37" s="180" t="str">
        <f t="shared" si="586"/>
        <v>II</v>
      </c>
      <c r="MCN37" s="269" t="str">
        <f>IF(MCM37="","",IF(OR(MCM37="IV",MCM37="III"),"Aceptable",IF(MCM37="II","No Aceptable o Aceptable con controles",IF(MCM37="I","No Aceptable","Error"))))</f>
        <v>No Aceptable o Aceptable con controles</v>
      </c>
      <c r="MCO37" s="133" t="s">
        <v>264</v>
      </c>
      <c r="MCP37" s="178" t="s">
        <v>274</v>
      </c>
      <c r="MCQ37" s="178" t="s">
        <v>284</v>
      </c>
      <c r="MCR37" s="178" t="s">
        <v>285</v>
      </c>
      <c r="MCS37" s="178" t="s">
        <v>261</v>
      </c>
      <c r="MCT37" s="178" t="s">
        <v>210</v>
      </c>
      <c r="MCU37" s="178" t="s">
        <v>260</v>
      </c>
      <c r="MCV37" s="178" t="s">
        <v>262</v>
      </c>
      <c r="MCW37" s="179">
        <v>6</v>
      </c>
      <c r="MCX37" s="179">
        <v>3</v>
      </c>
      <c r="MCY37" s="180">
        <f t="shared" si="583"/>
        <v>18</v>
      </c>
      <c r="MCZ37" s="180" t="str">
        <f t="shared" si="584"/>
        <v>Alto</v>
      </c>
      <c r="MDA37" s="179">
        <v>25</v>
      </c>
      <c r="MDB37" s="180">
        <f t="shared" si="585"/>
        <v>450</v>
      </c>
      <c r="MDC37" s="180" t="str">
        <f t="shared" si="586"/>
        <v>II</v>
      </c>
      <c r="MDD37" s="269" t="str">
        <f>IF(MDC37="","",IF(OR(MDC37="IV",MDC37="III"),"Aceptable",IF(MDC37="II","No Aceptable o Aceptable con controles",IF(MDC37="I","No Aceptable","Error"))))</f>
        <v>No Aceptable o Aceptable con controles</v>
      </c>
      <c r="MDE37" s="133" t="s">
        <v>264</v>
      </c>
      <c r="MDF37" s="178" t="s">
        <v>274</v>
      </c>
      <c r="MDG37" s="178" t="s">
        <v>284</v>
      </c>
      <c r="MDH37" s="178" t="s">
        <v>285</v>
      </c>
      <c r="MDI37" s="178" t="s">
        <v>261</v>
      </c>
      <c r="MDJ37" s="178" t="s">
        <v>210</v>
      </c>
      <c r="MDK37" s="178" t="s">
        <v>260</v>
      </c>
      <c r="MDL37" s="178" t="s">
        <v>262</v>
      </c>
      <c r="MDM37" s="179">
        <v>6</v>
      </c>
      <c r="MDN37" s="179">
        <v>3</v>
      </c>
      <c r="MDO37" s="180">
        <f t="shared" ref="MDO37:MFK37" si="587">IF(OR(MDM37="",MDN37=""),"",IF((MDM37*MDN37=0),"N/A",MDM37*MDN37))</f>
        <v>18</v>
      </c>
      <c r="MDP37" s="180" t="str">
        <f t="shared" ref="MDP37:MFL37" si="588">IF(MDO37="","",IF(ISTEXT(MDO37),"N/A",IF(OR(MDO37=2,MDO37=4),"Bajo",IF(OR(MDO37=6,MDO37=8),"Medio",IF(OR(MDO37=10,MDO37=12,MDO37=18,MDO37=20),"Alto",IF(OR(MDO37=24,MDO37=30,MDO37=40),"Muy Alto","Error"))))))</f>
        <v>Alto</v>
      </c>
      <c r="MDQ37" s="179">
        <v>25</v>
      </c>
      <c r="MDR37" s="180">
        <f t="shared" ref="MDR37:MFN37" si="589">IF(OR(MDQ37="",MDO37=""),"",IF(ISTEXT(MDO37),"N/A",MDO37*MDQ37))</f>
        <v>450</v>
      </c>
      <c r="MDS37" s="180" t="str">
        <f t="shared" ref="MDS37:MFO37" si="590">IF(MDR37="","",IF(ISTEXT(MDR37),"IV",IF(MDR37=20,"IV",IF(AND(MDR37&gt;=40,MDR37&lt;=120),"III",IF(AND(MDR37&gt;=150,MDR37&lt;=500),"II",IF(AND(MDR37&gt;=600,MDR37&lt;=4000),"I","Error"))))))</f>
        <v>II</v>
      </c>
      <c r="MDT37" s="269" t="str">
        <f>IF(MDS37="","",IF(OR(MDS37="IV",MDS37="III"),"Aceptable",IF(MDS37="II","No Aceptable o Aceptable con controles",IF(MDS37="I","No Aceptable","Error"))))</f>
        <v>No Aceptable o Aceptable con controles</v>
      </c>
      <c r="MDU37" s="133" t="s">
        <v>264</v>
      </c>
      <c r="MDV37" s="178" t="s">
        <v>274</v>
      </c>
      <c r="MDW37" s="178" t="s">
        <v>284</v>
      </c>
      <c r="MDX37" s="178" t="s">
        <v>285</v>
      </c>
      <c r="MDY37" s="178" t="s">
        <v>261</v>
      </c>
      <c r="MDZ37" s="178" t="s">
        <v>210</v>
      </c>
      <c r="MEA37" s="178" t="s">
        <v>260</v>
      </c>
      <c r="MEB37" s="178" t="s">
        <v>262</v>
      </c>
      <c r="MEC37" s="179">
        <v>6</v>
      </c>
      <c r="MED37" s="179">
        <v>3</v>
      </c>
      <c r="MEE37" s="180">
        <f t="shared" si="587"/>
        <v>18</v>
      </c>
      <c r="MEF37" s="180" t="str">
        <f t="shared" si="588"/>
        <v>Alto</v>
      </c>
      <c r="MEG37" s="179">
        <v>25</v>
      </c>
      <c r="MEH37" s="180">
        <f t="shared" si="589"/>
        <v>450</v>
      </c>
      <c r="MEI37" s="180" t="str">
        <f t="shared" si="590"/>
        <v>II</v>
      </c>
      <c r="MEJ37" s="269" t="str">
        <f>IF(MEI37="","",IF(OR(MEI37="IV",MEI37="III"),"Aceptable",IF(MEI37="II","No Aceptable o Aceptable con controles",IF(MEI37="I","No Aceptable","Error"))))</f>
        <v>No Aceptable o Aceptable con controles</v>
      </c>
      <c r="MEK37" s="133" t="s">
        <v>264</v>
      </c>
      <c r="MEL37" s="178" t="s">
        <v>274</v>
      </c>
      <c r="MEM37" s="178" t="s">
        <v>284</v>
      </c>
      <c r="MEN37" s="178" t="s">
        <v>285</v>
      </c>
      <c r="MEO37" s="178" t="s">
        <v>261</v>
      </c>
      <c r="MEP37" s="178" t="s">
        <v>210</v>
      </c>
      <c r="MEQ37" s="178" t="s">
        <v>260</v>
      </c>
      <c r="MER37" s="178" t="s">
        <v>262</v>
      </c>
      <c r="MES37" s="179">
        <v>6</v>
      </c>
      <c r="MET37" s="179">
        <v>3</v>
      </c>
      <c r="MEU37" s="180">
        <f t="shared" si="587"/>
        <v>18</v>
      </c>
      <c r="MEV37" s="180" t="str">
        <f t="shared" si="588"/>
        <v>Alto</v>
      </c>
      <c r="MEW37" s="179">
        <v>25</v>
      </c>
      <c r="MEX37" s="180">
        <f t="shared" si="589"/>
        <v>450</v>
      </c>
      <c r="MEY37" s="180" t="str">
        <f t="shared" si="590"/>
        <v>II</v>
      </c>
      <c r="MEZ37" s="269" t="str">
        <f>IF(MEY37="","",IF(OR(MEY37="IV",MEY37="III"),"Aceptable",IF(MEY37="II","No Aceptable o Aceptable con controles",IF(MEY37="I","No Aceptable","Error"))))</f>
        <v>No Aceptable o Aceptable con controles</v>
      </c>
      <c r="MFA37" s="133" t="s">
        <v>264</v>
      </c>
      <c r="MFB37" s="178" t="s">
        <v>274</v>
      </c>
      <c r="MFC37" s="178" t="s">
        <v>284</v>
      </c>
      <c r="MFD37" s="178" t="s">
        <v>285</v>
      </c>
      <c r="MFE37" s="178" t="s">
        <v>261</v>
      </c>
      <c r="MFF37" s="178" t="s">
        <v>210</v>
      </c>
      <c r="MFG37" s="178" t="s">
        <v>260</v>
      </c>
      <c r="MFH37" s="178" t="s">
        <v>262</v>
      </c>
      <c r="MFI37" s="179">
        <v>6</v>
      </c>
      <c r="MFJ37" s="179">
        <v>3</v>
      </c>
      <c r="MFK37" s="180">
        <f t="shared" si="587"/>
        <v>18</v>
      </c>
      <c r="MFL37" s="180" t="str">
        <f t="shared" si="588"/>
        <v>Alto</v>
      </c>
      <c r="MFM37" s="179">
        <v>25</v>
      </c>
      <c r="MFN37" s="180">
        <f t="shared" si="589"/>
        <v>450</v>
      </c>
      <c r="MFO37" s="180" t="str">
        <f t="shared" si="590"/>
        <v>II</v>
      </c>
      <c r="MFP37" s="269" t="str">
        <f>IF(MFO37="","",IF(OR(MFO37="IV",MFO37="III"),"Aceptable",IF(MFO37="II","No Aceptable o Aceptable con controles",IF(MFO37="I","No Aceptable","Error"))))</f>
        <v>No Aceptable o Aceptable con controles</v>
      </c>
      <c r="MFQ37" s="133" t="s">
        <v>264</v>
      </c>
      <c r="MFR37" s="178" t="s">
        <v>274</v>
      </c>
      <c r="MFS37" s="178" t="s">
        <v>284</v>
      </c>
      <c r="MFT37" s="178" t="s">
        <v>285</v>
      </c>
      <c r="MFU37" s="178" t="s">
        <v>261</v>
      </c>
      <c r="MFV37" s="178" t="s">
        <v>210</v>
      </c>
      <c r="MFW37" s="178" t="s">
        <v>260</v>
      </c>
      <c r="MFX37" s="178" t="s">
        <v>262</v>
      </c>
      <c r="MFY37" s="179">
        <v>6</v>
      </c>
      <c r="MFZ37" s="179">
        <v>3</v>
      </c>
      <c r="MGA37" s="180">
        <f t="shared" ref="MGA37:MHW37" si="591">IF(OR(MFY37="",MFZ37=""),"",IF((MFY37*MFZ37=0),"N/A",MFY37*MFZ37))</f>
        <v>18</v>
      </c>
      <c r="MGB37" s="180" t="str">
        <f t="shared" ref="MGB37:MHX37" si="592">IF(MGA37="","",IF(ISTEXT(MGA37),"N/A",IF(OR(MGA37=2,MGA37=4),"Bajo",IF(OR(MGA37=6,MGA37=8),"Medio",IF(OR(MGA37=10,MGA37=12,MGA37=18,MGA37=20),"Alto",IF(OR(MGA37=24,MGA37=30,MGA37=40),"Muy Alto","Error"))))))</f>
        <v>Alto</v>
      </c>
      <c r="MGC37" s="179">
        <v>25</v>
      </c>
      <c r="MGD37" s="180">
        <f t="shared" ref="MGD37:MHZ37" si="593">IF(OR(MGC37="",MGA37=""),"",IF(ISTEXT(MGA37),"N/A",MGA37*MGC37))</f>
        <v>450</v>
      </c>
      <c r="MGE37" s="180" t="str">
        <f t="shared" ref="MGE37:MIA37" si="594">IF(MGD37="","",IF(ISTEXT(MGD37),"IV",IF(MGD37=20,"IV",IF(AND(MGD37&gt;=40,MGD37&lt;=120),"III",IF(AND(MGD37&gt;=150,MGD37&lt;=500),"II",IF(AND(MGD37&gt;=600,MGD37&lt;=4000),"I","Error"))))))</f>
        <v>II</v>
      </c>
      <c r="MGF37" s="269" t="str">
        <f>IF(MGE37="","",IF(OR(MGE37="IV",MGE37="III"),"Aceptable",IF(MGE37="II","No Aceptable o Aceptable con controles",IF(MGE37="I","No Aceptable","Error"))))</f>
        <v>No Aceptable o Aceptable con controles</v>
      </c>
      <c r="MGG37" s="133" t="s">
        <v>264</v>
      </c>
      <c r="MGH37" s="178" t="s">
        <v>274</v>
      </c>
      <c r="MGI37" s="178" t="s">
        <v>284</v>
      </c>
      <c r="MGJ37" s="178" t="s">
        <v>285</v>
      </c>
      <c r="MGK37" s="178" t="s">
        <v>261</v>
      </c>
      <c r="MGL37" s="178" t="s">
        <v>210</v>
      </c>
      <c r="MGM37" s="178" t="s">
        <v>260</v>
      </c>
      <c r="MGN37" s="178" t="s">
        <v>262</v>
      </c>
      <c r="MGO37" s="179">
        <v>6</v>
      </c>
      <c r="MGP37" s="179">
        <v>3</v>
      </c>
      <c r="MGQ37" s="180">
        <f t="shared" si="591"/>
        <v>18</v>
      </c>
      <c r="MGR37" s="180" t="str">
        <f t="shared" si="592"/>
        <v>Alto</v>
      </c>
      <c r="MGS37" s="179">
        <v>25</v>
      </c>
      <c r="MGT37" s="180">
        <f t="shared" si="593"/>
        <v>450</v>
      </c>
      <c r="MGU37" s="180" t="str">
        <f t="shared" si="594"/>
        <v>II</v>
      </c>
      <c r="MGV37" s="269" t="str">
        <f>IF(MGU37="","",IF(OR(MGU37="IV",MGU37="III"),"Aceptable",IF(MGU37="II","No Aceptable o Aceptable con controles",IF(MGU37="I","No Aceptable","Error"))))</f>
        <v>No Aceptable o Aceptable con controles</v>
      </c>
      <c r="MGW37" s="133" t="s">
        <v>264</v>
      </c>
      <c r="MGX37" s="178" t="s">
        <v>274</v>
      </c>
      <c r="MGY37" s="178" t="s">
        <v>284</v>
      </c>
      <c r="MGZ37" s="178" t="s">
        <v>285</v>
      </c>
      <c r="MHA37" s="178" t="s">
        <v>261</v>
      </c>
      <c r="MHB37" s="178" t="s">
        <v>210</v>
      </c>
      <c r="MHC37" s="178" t="s">
        <v>260</v>
      </c>
      <c r="MHD37" s="178" t="s">
        <v>262</v>
      </c>
      <c r="MHE37" s="179">
        <v>6</v>
      </c>
      <c r="MHF37" s="179">
        <v>3</v>
      </c>
      <c r="MHG37" s="180">
        <f t="shared" si="591"/>
        <v>18</v>
      </c>
      <c r="MHH37" s="180" t="str">
        <f t="shared" si="592"/>
        <v>Alto</v>
      </c>
      <c r="MHI37" s="179">
        <v>25</v>
      </c>
      <c r="MHJ37" s="180">
        <f t="shared" si="593"/>
        <v>450</v>
      </c>
      <c r="MHK37" s="180" t="str">
        <f t="shared" si="594"/>
        <v>II</v>
      </c>
      <c r="MHL37" s="269" t="str">
        <f>IF(MHK37="","",IF(OR(MHK37="IV",MHK37="III"),"Aceptable",IF(MHK37="II","No Aceptable o Aceptable con controles",IF(MHK37="I","No Aceptable","Error"))))</f>
        <v>No Aceptable o Aceptable con controles</v>
      </c>
      <c r="MHM37" s="133" t="s">
        <v>264</v>
      </c>
      <c r="MHN37" s="178" t="s">
        <v>274</v>
      </c>
      <c r="MHO37" s="178" t="s">
        <v>284</v>
      </c>
      <c r="MHP37" s="178" t="s">
        <v>285</v>
      </c>
      <c r="MHQ37" s="178" t="s">
        <v>261</v>
      </c>
      <c r="MHR37" s="178" t="s">
        <v>210</v>
      </c>
      <c r="MHS37" s="178" t="s">
        <v>260</v>
      </c>
      <c r="MHT37" s="178" t="s">
        <v>262</v>
      </c>
      <c r="MHU37" s="179">
        <v>6</v>
      </c>
      <c r="MHV37" s="179">
        <v>3</v>
      </c>
      <c r="MHW37" s="180">
        <f t="shared" si="591"/>
        <v>18</v>
      </c>
      <c r="MHX37" s="180" t="str">
        <f t="shared" si="592"/>
        <v>Alto</v>
      </c>
      <c r="MHY37" s="179">
        <v>25</v>
      </c>
      <c r="MHZ37" s="180">
        <f t="shared" si="593"/>
        <v>450</v>
      </c>
      <c r="MIA37" s="180" t="str">
        <f t="shared" si="594"/>
        <v>II</v>
      </c>
      <c r="MIB37" s="269" t="str">
        <f>IF(MIA37="","",IF(OR(MIA37="IV",MIA37="III"),"Aceptable",IF(MIA37="II","No Aceptable o Aceptable con controles",IF(MIA37="I","No Aceptable","Error"))))</f>
        <v>No Aceptable o Aceptable con controles</v>
      </c>
      <c r="MIC37" s="133" t="s">
        <v>264</v>
      </c>
      <c r="MID37" s="178" t="s">
        <v>274</v>
      </c>
      <c r="MIE37" s="178" t="s">
        <v>284</v>
      </c>
      <c r="MIF37" s="178" t="s">
        <v>285</v>
      </c>
      <c r="MIG37" s="178" t="s">
        <v>261</v>
      </c>
      <c r="MIH37" s="178" t="s">
        <v>210</v>
      </c>
      <c r="MII37" s="178" t="s">
        <v>260</v>
      </c>
      <c r="MIJ37" s="178" t="s">
        <v>262</v>
      </c>
      <c r="MIK37" s="179">
        <v>6</v>
      </c>
      <c r="MIL37" s="179">
        <v>3</v>
      </c>
      <c r="MIM37" s="180">
        <f t="shared" ref="MIM37:MKI37" si="595">IF(OR(MIK37="",MIL37=""),"",IF((MIK37*MIL37=0),"N/A",MIK37*MIL37))</f>
        <v>18</v>
      </c>
      <c r="MIN37" s="180" t="str">
        <f t="shared" ref="MIN37:MKJ37" si="596">IF(MIM37="","",IF(ISTEXT(MIM37),"N/A",IF(OR(MIM37=2,MIM37=4),"Bajo",IF(OR(MIM37=6,MIM37=8),"Medio",IF(OR(MIM37=10,MIM37=12,MIM37=18,MIM37=20),"Alto",IF(OR(MIM37=24,MIM37=30,MIM37=40),"Muy Alto","Error"))))))</f>
        <v>Alto</v>
      </c>
      <c r="MIO37" s="179">
        <v>25</v>
      </c>
      <c r="MIP37" s="180">
        <f t="shared" ref="MIP37:MKL37" si="597">IF(OR(MIO37="",MIM37=""),"",IF(ISTEXT(MIM37),"N/A",MIM37*MIO37))</f>
        <v>450</v>
      </c>
      <c r="MIQ37" s="180" t="str">
        <f t="shared" ref="MIQ37:MKM37" si="598">IF(MIP37="","",IF(ISTEXT(MIP37),"IV",IF(MIP37=20,"IV",IF(AND(MIP37&gt;=40,MIP37&lt;=120),"III",IF(AND(MIP37&gt;=150,MIP37&lt;=500),"II",IF(AND(MIP37&gt;=600,MIP37&lt;=4000),"I","Error"))))))</f>
        <v>II</v>
      </c>
      <c r="MIR37" s="269" t="str">
        <f>IF(MIQ37="","",IF(OR(MIQ37="IV",MIQ37="III"),"Aceptable",IF(MIQ37="II","No Aceptable o Aceptable con controles",IF(MIQ37="I","No Aceptable","Error"))))</f>
        <v>No Aceptable o Aceptable con controles</v>
      </c>
      <c r="MIS37" s="133" t="s">
        <v>264</v>
      </c>
      <c r="MIT37" s="178" t="s">
        <v>274</v>
      </c>
      <c r="MIU37" s="178" t="s">
        <v>284</v>
      </c>
      <c r="MIV37" s="178" t="s">
        <v>285</v>
      </c>
      <c r="MIW37" s="178" t="s">
        <v>261</v>
      </c>
      <c r="MIX37" s="178" t="s">
        <v>210</v>
      </c>
      <c r="MIY37" s="178" t="s">
        <v>260</v>
      </c>
      <c r="MIZ37" s="178" t="s">
        <v>262</v>
      </c>
      <c r="MJA37" s="179">
        <v>6</v>
      </c>
      <c r="MJB37" s="179">
        <v>3</v>
      </c>
      <c r="MJC37" s="180">
        <f t="shared" si="595"/>
        <v>18</v>
      </c>
      <c r="MJD37" s="180" t="str">
        <f t="shared" si="596"/>
        <v>Alto</v>
      </c>
      <c r="MJE37" s="179">
        <v>25</v>
      </c>
      <c r="MJF37" s="180">
        <f t="shared" si="597"/>
        <v>450</v>
      </c>
      <c r="MJG37" s="180" t="str">
        <f t="shared" si="598"/>
        <v>II</v>
      </c>
      <c r="MJH37" s="269" t="str">
        <f>IF(MJG37="","",IF(OR(MJG37="IV",MJG37="III"),"Aceptable",IF(MJG37="II","No Aceptable o Aceptable con controles",IF(MJG37="I","No Aceptable","Error"))))</f>
        <v>No Aceptable o Aceptable con controles</v>
      </c>
      <c r="MJI37" s="133" t="s">
        <v>264</v>
      </c>
      <c r="MJJ37" s="178" t="s">
        <v>274</v>
      </c>
      <c r="MJK37" s="178" t="s">
        <v>284</v>
      </c>
      <c r="MJL37" s="178" t="s">
        <v>285</v>
      </c>
      <c r="MJM37" s="178" t="s">
        <v>261</v>
      </c>
      <c r="MJN37" s="178" t="s">
        <v>210</v>
      </c>
      <c r="MJO37" s="178" t="s">
        <v>260</v>
      </c>
      <c r="MJP37" s="178" t="s">
        <v>262</v>
      </c>
      <c r="MJQ37" s="179">
        <v>6</v>
      </c>
      <c r="MJR37" s="179">
        <v>3</v>
      </c>
      <c r="MJS37" s="180">
        <f t="shared" si="595"/>
        <v>18</v>
      </c>
      <c r="MJT37" s="180" t="str">
        <f t="shared" si="596"/>
        <v>Alto</v>
      </c>
      <c r="MJU37" s="179">
        <v>25</v>
      </c>
      <c r="MJV37" s="180">
        <f t="shared" si="597"/>
        <v>450</v>
      </c>
      <c r="MJW37" s="180" t="str">
        <f t="shared" si="598"/>
        <v>II</v>
      </c>
      <c r="MJX37" s="269" t="str">
        <f>IF(MJW37="","",IF(OR(MJW37="IV",MJW37="III"),"Aceptable",IF(MJW37="II","No Aceptable o Aceptable con controles",IF(MJW37="I","No Aceptable","Error"))))</f>
        <v>No Aceptable o Aceptable con controles</v>
      </c>
      <c r="MJY37" s="133" t="s">
        <v>264</v>
      </c>
      <c r="MJZ37" s="178" t="s">
        <v>274</v>
      </c>
      <c r="MKA37" s="178" t="s">
        <v>284</v>
      </c>
      <c r="MKB37" s="178" t="s">
        <v>285</v>
      </c>
      <c r="MKC37" s="178" t="s">
        <v>261</v>
      </c>
      <c r="MKD37" s="178" t="s">
        <v>210</v>
      </c>
      <c r="MKE37" s="178" t="s">
        <v>260</v>
      </c>
      <c r="MKF37" s="178" t="s">
        <v>262</v>
      </c>
      <c r="MKG37" s="179">
        <v>6</v>
      </c>
      <c r="MKH37" s="179">
        <v>3</v>
      </c>
      <c r="MKI37" s="180">
        <f t="shared" si="595"/>
        <v>18</v>
      </c>
      <c r="MKJ37" s="180" t="str">
        <f t="shared" si="596"/>
        <v>Alto</v>
      </c>
      <c r="MKK37" s="179">
        <v>25</v>
      </c>
      <c r="MKL37" s="180">
        <f t="shared" si="597"/>
        <v>450</v>
      </c>
      <c r="MKM37" s="180" t="str">
        <f t="shared" si="598"/>
        <v>II</v>
      </c>
      <c r="MKN37" s="269" t="str">
        <f>IF(MKM37="","",IF(OR(MKM37="IV",MKM37="III"),"Aceptable",IF(MKM37="II","No Aceptable o Aceptable con controles",IF(MKM37="I","No Aceptable","Error"))))</f>
        <v>No Aceptable o Aceptable con controles</v>
      </c>
      <c r="MKO37" s="133" t="s">
        <v>264</v>
      </c>
      <c r="MKP37" s="178" t="s">
        <v>274</v>
      </c>
      <c r="MKQ37" s="178" t="s">
        <v>284</v>
      </c>
      <c r="MKR37" s="178" t="s">
        <v>285</v>
      </c>
      <c r="MKS37" s="178" t="s">
        <v>261</v>
      </c>
      <c r="MKT37" s="178" t="s">
        <v>210</v>
      </c>
      <c r="MKU37" s="178" t="s">
        <v>260</v>
      </c>
      <c r="MKV37" s="178" t="s">
        <v>262</v>
      </c>
      <c r="MKW37" s="179">
        <v>6</v>
      </c>
      <c r="MKX37" s="179">
        <v>3</v>
      </c>
      <c r="MKY37" s="180">
        <f t="shared" ref="MKY37:MMU37" si="599">IF(OR(MKW37="",MKX37=""),"",IF((MKW37*MKX37=0),"N/A",MKW37*MKX37))</f>
        <v>18</v>
      </c>
      <c r="MKZ37" s="180" t="str">
        <f t="shared" ref="MKZ37:MMV37" si="600">IF(MKY37="","",IF(ISTEXT(MKY37),"N/A",IF(OR(MKY37=2,MKY37=4),"Bajo",IF(OR(MKY37=6,MKY37=8),"Medio",IF(OR(MKY37=10,MKY37=12,MKY37=18,MKY37=20),"Alto",IF(OR(MKY37=24,MKY37=30,MKY37=40),"Muy Alto","Error"))))))</f>
        <v>Alto</v>
      </c>
      <c r="MLA37" s="179">
        <v>25</v>
      </c>
      <c r="MLB37" s="180">
        <f t="shared" ref="MLB37:MMX37" si="601">IF(OR(MLA37="",MKY37=""),"",IF(ISTEXT(MKY37),"N/A",MKY37*MLA37))</f>
        <v>450</v>
      </c>
      <c r="MLC37" s="180" t="str">
        <f t="shared" ref="MLC37:MMY37" si="602">IF(MLB37="","",IF(ISTEXT(MLB37),"IV",IF(MLB37=20,"IV",IF(AND(MLB37&gt;=40,MLB37&lt;=120),"III",IF(AND(MLB37&gt;=150,MLB37&lt;=500),"II",IF(AND(MLB37&gt;=600,MLB37&lt;=4000),"I","Error"))))))</f>
        <v>II</v>
      </c>
      <c r="MLD37" s="269" t="str">
        <f>IF(MLC37="","",IF(OR(MLC37="IV",MLC37="III"),"Aceptable",IF(MLC37="II","No Aceptable o Aceptable con controles",IF(MLC37="I","No Aceptable","Error"))))</f>
        <v>No Aceptable o Aceptable con controles</v>
      </c>
      <c r="MLE37" s="133" t="s">
        <v>264</v>
      </c>
      <c r="MLF37" s="178" t="s">
        <v>274</v>
      </c>
      <c r="MLG37" s="178" t="s">
        <v>284</v>
      </c>
      <c r="MLH37" s="178" t="s">
        <v>285</v>
      </c>
      <c r="MLI37" s="178" t="s">
        <v>261</v>
      </c>
      <c r="MLJ37" s="178" t="s">
        <v>210</v>
      </c>
      <c r="MLK37" s="178" t="s">
        <v>260</v>
      </c>
      <c r="MLL37" s="178" t="s">
        <v>262</v>
      </c>
      <c r="MLM37" s="179">
        <v>6</v>
      </c>
      <c r="MLN37" s="179">
        <v>3</v>
      </c>
      <c r="MLO37" s="180">
        <f t="shared" si="599"/>
        <v>18</v>
      </c>
      <c r="MLP37" s="180" t="str">
        <f t="shared" si="600"/>
        <v>Alto</v>
      </c>
      <c r="MLQ37" s="179">
        <v>25</v>
      </c>
      <c r="MLR37" s="180">
        <f t="shared" si="601"/>
        <v>450</v>
      </c>
      <c r="MLS37" s="180" t="str">
        <f t="shared" si="602"/>
        <v>II</v>
      </c>
      <c r="MLT37" s="269" t="str">
        <f>IF(MLS37="","",IF(OR(MLS37="IV",MLS37="III"),"Aceptable",IF(MLS37="II","No Aceptable o Aceptable con controles",IF(MLS37="I","No Aceptable","Error"))))</f>
        <v>No Aceptable o Aceptable con controles</v>
      </c>
      <c r="MLU37" s="133" t="s">
        <v>264</v>
      </c>
      <c r="MLV37" s="178" t="s">
        <v>274</v>
      </c>
      <c r="MLW37" s="178" t="s">
        <v>284</v>
      </c>
      <c r="MLX37" s="178" t="s">
        <v>285</v>
      </c>
      <c r="MLY37" s="178" t="s">
        <v>261</v>
      </c>
      <c r="MLZ37" s="178" t="s">
        <v>210</v>
      </c>
      <c r="MMA37" s="178" t="s">
        <v>260</v>
      </c>
      <c r="MMB37" s="178" t="s">
        <v>262</v>
      </c>
      <c r="MMC37" s="179">
        <v>6</v>
      </c>
      <c r="MMD37" s="179">
        <v>3</v>
      </c>
      <c r="MME37" s="180">
        <f t="shared" si="599"/>
        <v>18</v>
      </c>
      <c r="MMF37" s="180" t="str">
        <f t="shared" si="600"/>
        <v>Alto</v>
      </c>
      <c r="MMG37" s="179">
        <v>25</v>
      </c>
      <c r="MMH37" s="180">
        <f t="shared" si="601"/>
        <v>450</v>
      </c>
      <c r="MMI37" s="180" t="str">
        <f t="shared" si="602"/>
        <v>II</v>
      </c>
      <c r="MMJ37" s="269" t="str">
        <f>IF(MMI37="","",IF(OR(MMI37="IV",MMI37="III"),"Aceptable",IF(MMI37="II","No Aceptable o Aceptable con controles",IF(MMI37="I","No Aceptable","Error"))))</f>
        <v>No Aceptable o Aceptable con controles</v>
      </c>
      <c r="MMK37" s="133" t="s">
        <v>264</v>
      </c>
      <c r="MML37" s="178" t="s">
        <v>274</v>
      </c>
      <c r="MMM37" s="178" t="s">
        <v>284</v>
      </c>
      <c r="MMN37" s="178" t="s">
        <v>285</v>
      </c>
      <c r="MMO37" s="178" t="s">
        <v>261</v>
      </c>
      <c r="MMP37" s="178" t="s">
        <v>210</v>
      </c>
      <c r="MMQ37" s="178" t="s">
        <v>260</v>
      </c>
      <c r="MMR37" s="178" t="s">
        <v>262</v>
      </c>
      <c r="MMS37" s="179">
        <v>6</v>
      </c>
      <c r="MMT37" s="179">
        <v>3</v>
      </c>
      <c r="MMU37" s="180">
        <f t="shared" si="599"/>
        <v>18</v>
      </c>
      <c r="MMV37" s="180" t="str">
        <f t="shared" si="600"/>
        <v>Alto</v>
      </c>
      <c r="MMW37" s="179">
        <v>25</v>
      </c>
      <c r="MMX37" s="180">
        <f t="shared" si="601"/>
        <v>450</v>
      </c>
      <c r="MMY37" s="180" t="str">
        <f t="shared" si="602"/>
        <v>II</v>
      </c>
      <c r="MMZ37" s="269" t="str">
        <f>IF(MMY37="","",IF(OR(MMY37="IV",MMY37="III"),"Aceptable",IF(MMY37="II","No Aceptable o Aceptable con controles",IF(MMY37="I","No Aceptable","Error"))))</f>
        <v>No Aceptable o Aceptable con controles</v>
      </c>
      <c r="MNA37" s="133" t="s">
        <v>264</v>
      </c>
      <c r="MNB37" s="178" t="s">
        <v>274</v>
      </c>
      <c r="MNC37" s="178" t="s">
        <v>284</v>
      </c>
      <c r="MND37" s="178" t="s">
        <v>285</v>
      </c>
      <c r="MNE37" s="178" t="s">
        <v>261</v>
      </c>
      <c r="MNF37" s="178" t="s">
        <v>210</v>
      </c>
      <c r="MNG37" s="178" t="s">
        <v>260</v>
      </c>
      <c r="MNH37" s="178" t="s">
        <v>262</v>
      </c>
      <c r="MNI37" s="179">
        <v>6</v>
      </c>
      <c r="MNJ37" s="179">
        <v>3</v>
      </c>
      <c r="MNK37" s="180">
        <f t="shared" ref="MNK37:MPG37" si="603">IF(OR(MNI37="",MNJ37=""),"",IF((MNI37*MNJ37=0),"N/A",MNI37*MNJ37))</f>
        <v>18</v>
      </c>
      <c r="MNL37" s="180" t="str">
        <f t="shared" ref="MNL37:MPH37" si="604">IF(MNK37="","",IF(ISTEXT(MNK37),"N/A",IF(OR(MNK37=2,MNK37=4),"Bajo",IF(OR(MNK37=6,MNK37=8),"Medio",IF(OR(MNK37=10,MNK37=12,MNK37=18,MNK37=20),"Alto",IF(OR(MNK37=24,MNK37=30,MNK37=40),"Muy Alto","Error"))))))</f>
        <v>Alto</v>
      </c>
      <c r="MNM37" s="179">
        <v>25</v>
      </c>
      <c r="MNN37" s="180">
        <f t="shared" ref="MNN37:MPJ37" si="605">IF(OR(MNM37="",MNK37=""),"",IF(ISTEXT(MNK37),"N/A",MNK37*MNM37))</f>
        <v>450</v>
      </c>
      <c r="MNO37" s="180" t="str">
        <f t="shared" ref="MNO37:MPK37" si="606">IF(MNN37="","",IF(ISTEXT(MNN37),"IV",IF(MNN37=20,"IV",IF(AND(MNN37&gt;=40,MNN37&lt;=120),"III",IF(AND(MNN37&gt;=150,MNN37&lt;=500),"II",IF(AND(MNN37&gt;=600,MNN37&lt;=4000),"I","Error"))))))</f>
        <v>II</v>
      </c>
      <c r="MNP37" s="269" t="str">
        <f>IF(MNO37="","",IF(OR(MNO37="IV",MNO37="III"),"Aceptable",IF(MNO37="II","No Aceptable o Aceptable con controles",IF(MNO37="I","No Aceptable","Error"))))</f>
        <v>No Aceptable o Aceptable con controles</v>
      </c>
      <c r="MNQ37" s="133" t="s">
        <v>264</v>
      </c>
      <c r="MNR37" s="178" t="s">
        <v>274</v>
      </c>
      <c r="MNS37" s="178" t="s">
        <v>284</v>
      </c>
      <c r="MNT37" s="178" t="s">
        <v>285</v>
      </c>
      <c r="MNU37" s="178" t="s">
        <v>261</v>
      </c>
      <c r="MNV37" s="178" t="s">
        <v>210</v>
      </c>
      <c r="MNW37" s="178" t="s">
        <v>260</v>
      </c>
      <c r="MNX37" s="178" t="s">
        <v>262</v>
      </c>
      <c r="MNY37" s="179">
        <v>6</v>
      </c>
      <c r="MNZ37" s="179">
        <v>3</v>
      </c>
      <c r="MOA37" s="180">
        <f t="shared" si="603"/>
        <v>18</v>
      </c>
      <c r="MOB37" s="180" t="str">
        <f t="shared" si="604"/>
        <v>Alto</v>
      </c>
      <c r="MOC37" s="179">
        <v>25</v>
      </c>
      <c r="MOD37" s="180">
        <f t="shared" si="605"/>
        <v>450</v>
      </c>
      <c r="MOE37" s="180" t="str">
        <f t="shared" si="606"/>
        <v>II</v>
      </c>
      <c r="MOF37" s="269" t="str">
        <f>IF(MOE37="","",IF(OR(MOE37="IV",MOE37="III"),"Aceptable",IF(MOE37="II","No Aceptable o Aceptable con controles",IF(MOE37="I","No Aceptable","Error"))))</f>
        <v>No Aceptable o Aceptable con controles</v>
      </c>
      <c r="MOG37" s="133" t="s">
        <v>264</v>
      </c>
      <c r="MOH37" s="178" t="s">
        <v>274</v>
      </c>
      <c r="MOI37" s="178" t="s">
        <v>284</v>
      </c>
      <c r="MOJ37" s="178" t="s">
        <v>285</v>
      </c>
      <c r="MOK37" s="178" t="s">
        <v>261</v>
      </c>
      <c r="MOL37" s="178" t="s">
        <v>210</v>
      </c>
      <c r="MOM37" s="178" t="s">
        <v>260</v>
      </c>
      <c r="MON37" s="178" t="s">
        <v>262</v>
      </c>
      <c r="MOO37" s="179">
        <v>6</v>
      </c>
      <c r="MOP37" s="179">
        <v>3</v>
      </c>
      <c r="MOQ37" s="180">
        <f t="shared" si="603"/>
        <v>18</v>
      </c>
      <c r="MOR37" s="180" t="str">
        <f t="shared" si="604"/>
        <v>Alto</v>
      </c>
      <c r="MOS37" s="179">
        <v>25</v>
      </c>
      <c r="MOT37" s="180">
        <f t="shared" si="605"/>
        <v>450</v>
      </c>
      <c r="MOU37" s="180" t="str">
        <f t="shared" si="606"/>
        <v>II</v>
      </c>
      <c r="MOV37" s="269" t="str">
        <f>IF(MOU37="","",IF(OR(MOU37="IV",MOU37="III"),"Aceptable",IF(MOU37="II","No Aceptable o Aceptable con controles",IF(MOU37="I","No Aceptable","Error"))))</f>
        <v>No Aceptable o Aceptable con controles</v>
      </c>
      <c r="MOW37" s="133" t="s">
        <v>264</v>
      </c>
      <c r="MOX37" s="178" t="s">
        <v>274</v>
      </c>
      <c r="MOY37" s="178" t="s">
        <v>284</v>
      </c>
      <c r="MOZ37" s="178" t="s">
        <v>285</v>
      </c>
      <c r="MPA37" s="178" t="s">
        <v>261</v>
      </c>
      <c r="MPB37" s="178" t="s">
        <v>210</v>
      </c>
      <c r="MPC37" s="178" t="s">
        <v>260</v>
      </c>
      <c r="MPD37" s="178" t="s">
        <v>262</v>
      </c>
      <c r="MPE37" s="179">
        <v>6</v>
      </c>
      <c r="MPF37" s="179">
        <v>3</v>
      </c>
      <c r="MPG37" s="180">
        <f t="shared" si="603"/>
        <v>18</v>
      </c>
      <c r="MPH37" s="180" t="str">
        <f t="shared" si="604"/>
        <v>Alto</v>
      </c>
      <c r="MPI37" s="179">
        <v>25</v>
      </c>
      <c r="MPJ37" s="180">
        <f t="shared" si="605"/>
        <v>450</v>
      </c>
      <c r="MPK37" s="180" t="str">
        <f t="shared" si="606"/>
        <v>II</v>
      </c>
      <c r="MPL37" s="269" t="str">
        <f>IF(MPK37="","",IF(OR(MPK37="IV",MPK37="III"),"Aceptable",IF(MPK37="II","No Aceptable o Aceptable con controles",IF(MPK37="I","No Aceptable","Error"))))</f>
        <v>No Aceptable o Aceptable con controles</v>
      </c>
      <c r="MPM37" s="133" t="s">
        <v>264</v>
      </c>
      <c r="MPN37" s="178" t="s">
        <v>274</v>
      </c>
      <c r="MPO37" s="178" t="s">
        <v>284</v>
      </c>
      <c r="MPP37" s="178" t="s">
        <v>285</v>
      </c>
      <c r="MPQ37" s="178" t="s">
        <v>261</v>
      </c>
      <c r="MPR37" s="178" t="s">
        <v>210</v>
      </c>
      <c r="MPS37" s="178" t="s">
        <v>260</v>
      </c>
      <c r="MPT37" s="178" t="s">
        <v>262</v>
      </c>
      <c r="MPU37" s="179">
        <v>6</v>
      </c>
      <c r="MPV37" s="179">
        <v>3</v>
      </c>
      <c r="MPW37" s="180">
        <f t="shared" ref="MPW37:MRS37" si="607">IF(OR(MPU37="",MPV37=""),"",IF((MPU37*MPV37=0),"N/A",MPU37*MPV37))</f>
        <v>18</v>
      </c>
      <c r="MPX37" s="180" t="str">
        <f t="shared" ref="MPX37:MRT37" si="608">IF(MPW37="","",IF(ISTEXT(MPW37),"N/A",IF(OR(MPW37=2,MPW37=4),"Bajo",IF(OR(MPW37=6,MPW37=8),"Medio",IF(OR(MPW37=10,MPW37=12,MPW37=18,MPW37=20),"Alto",IF(OR(MPW37=24,MPW37=30,MPW37=40),"Muy Alto","Error"))))))</f>
        <v>Alto</v>
      </c>
      <c r="MPY37" s="179">
        <v>25</v>
      </c>
      <c r="MPZ37" s="180">
        <f t="shared" ref="MPZ37:MRV37" si="609">IF(OR(MPY37="",MPW37=""),"",IF(ISTEXT(MPW37),"N/A",MPW37*MPY37))</f>
        <v>450</v>
      </c>
      <c r="MQA37" s="180" t="str">
        <f t="shared" ref="MQA37:MRW37" si="610">IF(MPZ37="","",IF(ISTEXT(MPZ37),"IV",IF(MPZ37=20,"IV",IF(AND(MPZ37&gt;=40,MPZ37&lt;=120),"III",IF(AND(MPZ37&gt;=150,MPZ37&lt;=500),"II",IF(AND(MPZ37&gt;=600,MPZ37&lt;=4000),"I","Error"))))))</f>
        <v>II</v>
      </c>
      <c r="MQB37" s="269" t="str">
        <f>IF(MQA37="","",IF(OR(MQA37="IV",MQA37="III"),"Aceptable",IF(MQA37="II","No Aceptable o Aceptable con controles",IF(MQA37="I","No Aceptable","Error"))))</f>
        <v>No Aceptable o Aceptable con controles</v>
      </c>
      <c r="MQC37" s="133" t="s">
        <v>264</v>
      </c>
      <c r="MQD37" s="178" t="s">
        <v>274</v>
      </c>
      <c r="MQE37" s="178" t="s">
        <v>284</v>
      </c>
      <c r="MQF37" s="178" t="s">
        <v>285</v>
      </c>
      <c r="MQG37" s="178" t="s">
        <v>261</v>
      </c>
      <c r="MQH37" s="178" t="s">
        <v>210</v>
      </c>
      <c r="MQI37" s="178" t="s">
        <v>260</v>
      </c>
      <c r="MQJ37" s="178" t="s">
        <v>262</v>
      </c>
      <c r="MQK37" s="179">
        <v>6</v>
      </c>
      <c r="MQL37" s="179">
        <v>3</v>
      </c>
      <c r="MQM37" s="180">
        <f t="shared" si="607"/>
        <v>18</v>
      </c>
      <c r="MQN37" s="180" t="str">
        <f t="shared" si="608"/>
        <v>Alto</v>
      </c>
      <c r="MQO37" s="179">
        <v>25</v>
      </c>
      <c r="MQP37" s="180">
        <f t="shared" si="609"/>
        <v>450</v>
      </c>
      <c r="MQQ37" s="180" t="str">
        <f t="shared" si="610"/>
        <v>II</v>
      </c>
      <c r="MQR37" s="269" t="str">
        <f>IF(MQQ37="","",IF(OR(MQQ37="IV",MQQ37="III"),"Aceptable",IF(MQQ37="II","No Aceptable o Aceptable con controles",IF(MQQ37="I","No Aceptable","Error"))))</f>
        <v>No Aceptable o Aceptable con controles</v>
      </c>
      <c r="MQS37" s="133" t="s">
        <v>264</v>
      </c>
      <c r="MQT37" s="178" t="s">
        <v>274</v>
      </c>
      <c r="MQU37" s="178" t="s">
        <v>284</v>
      </c>
      <c r="MQV37" s="178" t="s">
        <v>285</v>
      </c>
      <c r="MQW37" s="178" t="s">
        <v>261</v>
      </c>
      <c r="MQX37" s="178" t="s">
        <v>210</v>
      </c>
      <c r="MQY37" s="178" t="s">
        <v>260</v>
      </c>
      <c r="MQZ37" s="178" t="s">
        <v>262</v>
      </c>
      <c r="MRA37" s="179">
        <v>6</v>
      </c>
      <c r="MRB37" s="179">
        <v>3</v>
      </c>
      <c r="MRC37" s="180">
        <f t="shared" si="607"/>
        <v>18</v>
      </c>
      <c r="MRD37" s="180" t="str">
        <f t="shared" si="608"/>
        <v>Alto</v>
      </c>
      <c r="MRE37" s="179">
        <v>25</v>
      </c>
      <c r="MRF37" s="180">
        <f t="shared" si="609"/>
        <v>450</v>
      </c>
      <c r="MRG37" s="180" t="str">
        <f t="shared" si="610"/>
        <v>II</v>
      </c>
      <c r="MRH37" s="269" t="str">
        <f>IF(MRG37="","",IF(OR(MRG37="IV",MRG37="III"),"Aceptable",IF(MRG37="II","No Aceptable o Aceptable con controles",IF(MRG37="I","No Aceptable","Error"))))</f>
        <v>No Aceptable o Aceptable con controles</v>
      </c>
      <c r="MRI37" s="133" t="s">
        <v>264</v>
      </c>
      <c r="MRJ37" s="178" t="s">
        <v>274</v>
      </c>
      <c r="MRK37" s="178" t="s">
        <v>284</v>
      </c>
      <c r="MRL37" s="178" t="s">
        <v>285</v>
      </c>
      <c r="MRM37" s="178" t="s">
        <v>261</v>
      </c>
      <c r="MRN37" s="178" t="s">
        <v>210</v>
      </c>
      <c r="MRO37" s="178" t="s">
        <v>260</v>
      </c>
      <c r="MRP37" s="178" t="s">
        <v>262</v>
      </c>
      <c r="MRQ37" s="179">
        <v>6</v>
      </c>
      <c r="MRR37" s="179">
        <v>3</v>
      </c>
      <c r="MRS37" s="180">
        <f t="shared" si="607"/>
        <v>18</v>
      </c>
      <c r="MRT37" s="180" t="str">
        <f t="shared" si="608"/>
        <v>Alto</v>
      </c>
      <c r="MRU37" s="179">
        <v>25</v>
      </c>
      <c r="MRV37" s="180">
        <f t="shared" si="609"/>
        <v>450</v>
      </c>
      <c r="MRW37" s="180" t="str">
        <f t="shared" si="610"/>
        <v>II</v>
      </c>
      <c r="MRX37" s="269" t="str">
        <f>IF(MRW37="","",IF(OR(MRW37="IV",MRW37="III"),"Aceptable",IF(MRW37="II","No Aceptable o Aceptable con controles",IF(MRW37="I","No Aceptable","Error"))))</f>
        <v>No Aceptable o Aceptable con controles</v>
      </c>
      <c r="MRY37" s="133" t="s">
        <v>264</v>
      </c>
      <c r="MRZ37" s="178" t="s">
        <v>274</v>
      </c>
      <c r="MSA37" s="178" t="s">
        <v>284</v>
      </c>
      <c r="MSB37" s="178" t="s">
        <v>285</v>
      </c>
      <c r="MSC37" s="178" t="s">
        <v>261</v>
      </c>
      <c r="MSD37" s="178" t="s">
        <v>210</v>
      </c>
      <c r="MSE37" s="178" t="s">
        <v>260</v>
      </c>
      <c r="MSF37" s="178" t="s">
        <v>262</v>
      </c>
      <c r="MSG37" s="179">
        <v>6</v>
      </c>
      <c r="MSH37" s="179">
        <v>3</v>
      </c>
      <c r="MSI37" s="180">
        <f t="shared" ref="MSI37:MUE37" si="611">IF(OR(MSG37="",MSH37=""),"",IF((MSG37*MSH37=0),"N/A",MSG37*MSH37))</f>
        <v>18</v>
      </c>
      <c r="MSJ37" s="180" t="str">
        <f t="shared" ref="MSJ37:MUF37" si="612">IF(MSI37="","",IF(ISTEXT(MSI37),"N/A",IF(OR(MSI37=2,MSI37=4),"Bajo",IF(OR(MSI37=6,MSI37=8),"Medio",IF(OR(MSI37=10,MSI37=12,MSI37=18,MSI37=20),"Alto",IF(OR(MSI37=24,MSI37=30,MSI37=40),"Muy Alto","Error"))))))</f>
        <v>Alto</v>
      </c>
      <c r="MSK37" s="179">
        <v>25</v>
      </c>
      <c r="MSL37" s="180">
        <f t="shared" ref="MSL37:MUH37" si="613">IF(OR(MSK37="",MSI37=""),"",IF(ISTEXT(MSI37),"N/A",MSI37*MSK37))</f>
        <v>450</v>
      </c>
      <c r="MSM37" s="180" t="str">
        <f t="shared" ref="MSM37:MUI37" si="614">IF(MSL37="","",IF(ISTEXT(MSL37),"IV",IF(MSL37=20,"IV",IF(AND(MSL37&gt;=40,MSL37&lt;=120),"III",IF(AND(MSL37&gt;=150,MSL37&lt;=500),"II",IF(AND(MSL37&gt;=600,MSL37&lt;=4000),"I","Error"))))))</f>
        <v>II</v>
      </c>
      <c r="MSN37" s="269" t="str">
        <f>IF(MSM37="","",IF(OR(MSM37="IV",MSM37="III"),"Aceptable",IF(MSM37="II","No Aceptable o Aceptable con controles",IF(MSM37="I","No Aceptable","Error"))))</f>
        <v>No Aceptable o Aceptable con controles</v>
      </c>
      <c r="MSO37" s="133" t="s">
        <v>264</v>
      </c>
      <c r="MSP37" s="178" t="s">
        <v>274</v>
      </c>
      <c r="MSQ37" s="178" t="s">
        <v>284</v>
      </c>
      <c r="MSR37" s="178" t="s">
        <v>285</v>
      </c>
      <c r="MSS37" s="178" t="s">
        <v>261</v>
      </c>
      <c r="MST37" s="178" t="s">
        <v>210</v>
      </c>
      <c r="MSU37" s="178" t="s">
        <v>260</v>
      </c>
      <c r="MSV37" s="178" t="s">
        <v>262</v>
      </c>
      <c r="MSW37" s="179">
        <v>6</v>
      </c>
      <c r="MSX37" s="179">
        <v>3</v>
      </c>
      <c r="MSY37" s="180">
        <f t="shared" si="611"/>
        <v>18</v>
      </c>
      <c r="MSZ37" s="180" t="str">
        <f t="shared" si="612"/>
        <v>Alto</v>
      </c>
      <c r="MTA37" s="179">
        <v>25</v>
      </c>
      <c r="MTB37" s="180">
        <f t="shared" si="613"/>
        <v>450</v>
      </c>
      <c r="MTC37" s="180" t="str">
        <f t="shared" si="614"/>
        <v>II</v>
      </c>
      <c r="MTD37" s="269" t="str">
        <f>IF(MTC37="","",IF(OR(MTC37="IV",MTC37="III"),"Aceptable",IF(MTC37="II","No Aceptable o Aceptable con controles",IF(MTC37="I","No Aceptable","Error"))))</f>
        <v>No Aceptable o Aceptable con controles</v>
      </c>
      <c r="MTE37" s="133" t="s">
        <v>264</v>
      </c>
      <c r="MTF37" s="178" t="s">
        <v>274</v>
      </c>
      <c r="MTG37" s="178" t="s">
        <v>284</v>
      </c>
      <c r="MTH37" s="178" t="s">
        <v>285</v>
      </c>
      <c r="MTI37" s="178" t="s">
        <v>261</v>
      </c>
      <c r="MTJ37" s="178" t="s">
        <v>210</v>
      </c>
      <c r="MTK37" s="178" t="s">
        <v>260</v>
      </c>
      <c r="MTL37" s="178" t="s">
        <v>262</v>
      </c>
      <c r="MTM37" s="179">
        <v>6</v>
      </c>
      <c r="MTN37" s="179">
        <v>3</v>
      </c>
      <c r="MTO37" s="180">
        <f t="shared" si="611"/>
        <v>18</v>
      </c>
      <c r="MTP37" s="180" t="str">
        <f t="shared" si="612"/>
        <v>Alto</v>
      </c>
      <c r="MTQ37" s="179">
        <v>25</v>
      </c>
      <c r="MTR37" s="180">
        <f t="shared" si="613"/>
        <v>450</v>
      </c>
      <c r="MTS37" s="180" t="str">
        <f t="shared" si="614"/>
        <v>II</v>
      </c>
      <c r="MTT37" s="269" t="str">
        <f>IF(MTS37="","",IF(OR(MTS37="IV",MTS37="III"),"Aceptable",IF(MTS37="II","No Aceptable o Aceptable con controles",IF(MTS37="I","No Aceptable","Error"))))</f>
        <v>No Aceptable o Aceptable con controles</v>
      </c>
      <c r="MTU37" s="133" t="s">
        <v>264</v>
      </c>
      <c r="MTV37" s="178" t="s">
        <v>274</v>
      </c>
      <c r="MTW37" s="178" t="s">
        <v>284</v>
      </c>
      <c r="MTX37" s="178" t="s">
        <v>285</v>
      </c>
      <c r="MTY37" s="178" t="s">
        <v>261</v>
      </c>
      <c r="MTZ37" s="178" t="s">
        <v>210</v>
      </c>
      <c r="MUA37" s="178" t="s">
        <v>260</v>
      </c>
      <c r="MUB37" s="178" t="s">
        <v>262</v>
      </c>
      <c r="MUC37" s="179">
        <v>6</v>
      </c>
      <c r="MUD37" s="179">
        <v>3</v>
      </c>
      <c r="MUE37" s="180">
        <f t="shared" si="611"/>
        <v>18</v>
      </c>
      <c r="MUF37" s="180" t="str">
        <f t="shared" si="612"/>
        <v>Alto</v>
      </c>
      <c r="MUG37" s="179">
        <v>25</v>
      </c>
      <c r="MUH37" s="180">
        <f t="shared" si="613"/>
        <v>450</v>
      </c>
      <c r="MUI37" s="180" t="str">
        <f t="shared" si="614"/>
        <v>II</v>
      </c>
      <c r="MUJ37" s="269" t="str">
        <f>IF(MUI37="","",IF(OR(MUI37="IV",MUI37="III"),"Aceptable",IF(MUI37="II","No Aceptable o Aceptable con controles",IF(MUI37="I","No Aceptable","Error"))))</f>
        <v>No Aceptable o Aceptable con controles</v>
      </c>
      <c r="MUK37" s="133" t="s">
        <v>264</v>
      </c>
      <c r="MUL37" s="178" t="s">
        <v>274</v>
      </c>
      <c r="MUM37" s="178" t="s">
        <v>284</v>
      </c>
      <c r="MUN37" s="178" t="s">
        <v>285</v>
      </c>
      <c r="MUO37" s="178" t="s">
        <v>261</v>
      </c>
      <c r="MUP37" s="178" t="s">
        <v>210</v>
      </c>
      <c r="MUQ37" s="178" t="s">
        <v>260</v>
      </c>
      <c r="MUR37" s="178" t="s">
        <v>262</v>
      </c>
      <c r="MUS37" s="179">
        <v>6</v>
      </c>
      <c r="MUT37" s="179">
        <v>3</v>
      </c>
      <c r="MUU37" s="180">
        <f t="shared" ref="MUU37:MWQ37" si="615">IF(OR(MUS37="",MUT37=""),"",IF((MUS37*MUT37=0),"N/A",MUS37*MUT37))</f>
        <v>18</v>
      </c>
      <c r="MUV37" s="180" t="str">
        <f t="shared" ref="MUV37:MWR37" si="616">IF(MUU37="","",IF(ISTEXT(MUU37),"N/A",IF(OR(MUU37=2,MUU37=4),"Bajo",IF(OR(MUU37=6,MUU37=8),"Medio",IF(OR(MUU37=10,MUU37=12,MUU37=18,MUU37=20),"Alto",IF(OR(MUU37=24,MUU37=30,MUU37=40),"Muy Alto","Error"))))))</f>
        <v>Alto</v>
      </c>
      <c r="MUW37" s="179">
        <v>25</v>
      </c>
      <c r="MUX37" s="180">
        <f t="shared" ref="MUX37:MWT37" si="617">IF(OR(MUW37="",MUU37=""),"",IF(ISTEXT(MUU37),"N/A",MUU37*MUW37))</f>
        <v>450</v>
      </c>
      <c r="MUY37" s="180" t="str">
        <f t="shared" ref="MUY37:MWU37" si="618">IF(MUX37="","",IF(ISTEXT(MUX37),"IV",IF(MUX37=20,"IV",IF(AND(MUX37&gt;=40,MUX37&lt;=120),"III",IF(AND(MUX37&gt;=150,MUX37&lt;=500),"II",IF(AND(MUX37&gt;=600,MUX37&lt;=4000),"I","Error"))))))</f>
        <v>II</v>
      </c>
      <c r="MUZ37" s="269" t="str">
        <f>IF(MUY37="","",IF(OR(MUY37="IV",MUY37="III"),"Aceptable",IF(MUY37="II","No Aceptable o Aceptable con controles",IF(MUY37="I","No Aceptable","Error"))))</f>
        <v>No Aceptable o Aceptable con controles</v>
      </c>
      <c r="MVA37" s="133" t="s">
        <v>264</v>
      </c>
      <c r="MVB37" s="178" t="s">
        <v>274</v>
      </c>
      <c r="MVC37" s="178" t="s">
        <v>284</v>
      </c>
      <c r="MVD37" s="178" t="s">
        <v>285</v>
      </c>
      <c r="MVE37" s="178" t="s">
        <v>261</v>
      </c>
      <c r="MVF37" s="178" t="s">
        <v>210</v>
      </c>
      <c r="MVG37" s="178" t="s">
        <v>260</v>
      </c>
      <c r="MVH37" s="178" t="s">
        <v>262</v>
      </c>
      <c r="MVI37" s="179">
        <v>6</v>
      </c>
      <c r="MVJ37" s="179">
        <v>3</v>
      </c>
      <c r="MVK37" s="180">
        <f t="shared" si="615"/>
        <v>18</v>
      </c>
      <c r="MVL37" s="180" t="str">
        <f t="shared" si="616"/>
        <v>Alto</v>
      </c>
      <c r="MVM37" s="179">
        <v>25</v>
      </c>
      <c r="MVN37" s="180">
        <f t="shared" si="617"/>
        <v>450</v>
      </c>
      <c r="MVO37" s="180" t="str">
        <f t="shared" si="618"/>
        <v>II</v>
      </c>
      <c r="MVP37" s="269" t="str">
        <f>IF(MVO37="","",IF(OR(MVO37="IV",MVO37="III"),"Aceptable",IF(MVO37="II","No Aceptable o Aceptable con controles",IF(MVO37="I","No Aceptable","Error"))))</f>
        <v>No Aceptable o Aceptable con controles</v>
      </c>
      <c r="MVQ37" s="133" t="s">
        <v>264</v>
      </c>
      <c r="MVR37" s="178" t="s">
        <v>274</v>
      </c>
      <c r="MVS37" s="178" t="s">
        <v>284</v>
      </c>
      <c r="MVT37" s="178" t="s">
        <v>285</v>
      </c>
      <c r="MVU37" s="178" t="s">
        <v>261</v>
      </c>
      <c r="MVV37" s="178" t="s">
        <v>210</v>
      </c>
      <c r="MVW37" s="178" t="s">
        <v>260</v>
      </c>
      <c r="MVX37" s="178" t="s">
        <v>262</v>
      </c>
      <c r="MVY37" s="179">
        <v>6</v>
      </c>
      <c r="MVZ37" s="179">
        <v>3</v>
      </c>
      <c r="MWA37" s="180">
        <f t="shared" si="615"/>
        <v>18</v>
      </c>
      <c r="MWB37" s="180" t="str">
        <f t="shared" si="616"/>
        <v>Alto</v>
      </c>
      <c r="MWC37" s="179">
        <v>25</v>
      </c>
      <c r="MWD37" s="180">
        <f t="shared" si="617"/>
        <v>450</v>
      </c>
      <c r="MWE37" s="180" t="str">
        <f t="shared" si="618"/>
        <v>II</v>
      </c>
      <c r="MWF37" s="269" t="str">
        <f>IF(MWE37="","",IF(OR(MWE37="IV",MWE37="III"),"Aceptable",IF(MWE37="II","No Aceptable o Aceptable con controles",IF(MWE37="I","No Aceptable","Error"))))</f>
        <v>No Aceptable o Aceptable con controles</v>
      </c>
      <c r="MWG37" s="133" t="s">
        <v>264</v>
      </c>
      <c r="MWH37" s="178" t="s">
        <v>274</v>
      </c>
      <c r="MWI37" s="178" t="s">
        <v>284</v>
      </c>
      <c r="MWJ37" s="178" t="s">
        <v>285</v>
      </c>
      <c r="MWK37" s="178" t="s">
        <v>261</v>
      </c>
      <c r="MWL37" s="178" t="s">
        <v>210</v>
      </c>
      <c r="MWM37" s="178" t="s">
        <v>260</v>
      </c>
      <c r="MWN37" s="178" t="s">
        <v>262</v>
      </c>
      <c r="MWO37" s="179">
        <v>6</v>
      </c>
      <c r="MWP37" s="179">
        <v>3</v>
      </c>
      <c r="MWQ37" s="180">
        <f t="shared" si="615"/>
        <v>18</v>
      </c>
      <c r="MWR37" s="180" t="str">
        <f t="shared" si="616"/>
        <v>Alto</v>
      </c>
      <c r="MWS37" s="179">
        <v>25</v>
      </c>
      <c r="MWT37" s="180">
        <f t="shared" si="617"/>
        <v>450</v>
      </c>
      <c r="MWU37" s="180" t="str">
        <f t="shared" si="618"/>
        <v>II</v>
      </c>
      <c r="MWV37" s="269" t="str">
        <f>IF(MWU37="","",IF(OR(MWU37="IV",MWU37="III"),"Aceptable",IF(MWU37="II","No Aceptable o Aceptable con controles",IF(MWU37="I","No Aceptable","Error"))))</f>
        <v>No Aceptable o Aceptable con controles</v>
      </c>
      <c r="MWW37" s="133" t="s">
        <v>264</v>
      </c>
      <c r="MWX37" s="178" t="s">
        <v>274</v>
      </c>
      <c r="MWY37" s="178" t="s">
        <v>284</v>
      </c>
      <c r="MWZ37" s="178" t="s">
        <v>285</v>
      </c>
      <c r="MXA37" s="178" t="s">
        <v>261</v>
      </c>
      <c r="MXB37" s="178" t="s">
        <v>210</v>
      </c>
      <c r="MXC37" s="178" t="s">
        <v>260</v>
      </c>
      <c r="MXD37" s="178" t="s">
        <v>262</v>
      </c>
      <c r="MXE37" s="179">
        <v>6</v>
      </c>
      <c r="MXF37" s="179">
        <v>3</v>
      </c>
      <c r="MXG37" s="180">
        <f t="shared" ref="MXG37:MZC37" si="619">IF(OR(MXE37="",MXF37=""),"",IF((MXE37*MXF37=0),"N/A",MXE37*MXF37))</f>
        <v>18</v>
      </c>
      <c r="MXH37" s="180" t="str">
        <f t="shared" ref="MXH37:MZD37" si="620">IF(MXG37="","",IF(ISTEXT(MXG37),"N/A",IF(OR(MXG37=2,MXG37=4),"Bajo",IF(OR(MXG37=6,MXG37=8),"Medio",IF(OR(MXG37=10,MXG37=12,MXG37=18,MXG37=20),"Alto",IF(OR(MXG37=24,MXG37=30,MXG37=40),"Muy Alto","Error"))))))</f>
        <v>Alto</v>
      </c>
      <c r="MXI37" s="179">
        <v>25</v>
      </c>
      <c r="MXJ37" s="180">
        <f t="shared" ref="MXJ37:MZF37" si="621">IF(OR(MXI37="",MXG37=""),"",IF(ISTEXT(MXG37),"N/A",MXG37*MXI37))</f>
        <v>450</v>
      </c>
      <c r="MXK37" s="180" t="str">
        <f t="shared" ref="MXK37:MZG37" si="622">IF(MXJ37="","",IF(ISTEXT(MXJ37),"IV",IF(MXJ37=20,"IV",IF(AND(MXJ37&gt;=40,MXJ37&lt;=120),"III",IF(AND(MXJ37&gt;=150,MXJ37&lt;=500),"II",IF(AND(MXJ37&gt;=600,MXJ37&lt;=4000),"I","Error"))))))</f>
        <v>II</v>
      </c>
      <c r="MXL37" s="269" t="str">
        <f>IF(MXK37="","",IF(OR(MXK37="IV",MXK37="III"),"Aceptable",IF(MXK37="II","No Aceptable o Aceptable con controles",IF(MXK37="I","No Aceptable","Error"))))</f>
        <v>No Aceptable o Aceptable con controles</v>
      </c>
      <c r="MXM37" s="133" t="s">
        <v>264</v>
      </c>
      <c r="MXN37" s="178" t="s">
        <v>274</v>
      </c>
      <c r="MXO37" s="178" t="s">
        <v>284</v>
      </c>
      <c r="MXP37" s="178" t="s">
        <v>285</v>
      </c>
      <c r="MXQ37" s="178" t="s">
        <v>261</v>
      </c>
      <c r="MXR37" s="178" t="s">
        <v>210</v>
      </c>
      <c r="MXS37" s="178" t="s">
        <v>260</v>
      </c>
      <c r="MXT37" s="178" t="s">
        <v>262</v>
      </c>
      <c r="MXU37" s="179">
        <v>6</v>
      </c>
      <c r="MXV37" s="179">
        <v>3</v>
      </c>
      <c r="MXW37" s="180">
        <f t="shared" si="619"/>
        <v>18</v>
      </c>
      <c r="MXX37" s="180" t="str">
        <f t="shared" si="620"/>
        <v>Alto</v>
      </c>
      <c r="MXY37" s="179">
        <v>25</v>
      </c>
      <c r="MXZ37" s="180">
        <f t="shared" si="621"/>
        <v>450</v>
      </c>
      <c r="MYA37" s="180" t="str">
        <f t="shared" si="622"/>
        <v>II</v>
      </c>
      <c r="MYB37" s="269" t="str">
        <f>IF(MYA37="","",IF(OR(MYA37="IV",MYA37="III"),"Aceptable",IF(MYA37="II","No Aceptable o Aceptable con controles",IF(MYA37="I","No Aceptable","Error"))))</f>
        <v>No Aceptable o Aceptable con controles</v>
      </c>
      <c r="MYC37" s="133" t="s">
        <v>264</v>
      </c>
      <c r="MYD37" s="178" t="s">
        <v>274</v>
      </c>
      <c r="MYE37" s="178" t="s">
        <v>284</v>
      </c>
      <c r="MYF37" s="178" t="s">
        <v>285</v>
      </c>
      <c r="MYG37" s="178" t="s">
        <v>261</v>
      </c>
      <c r="MYH37" s="178" t="s">
        <v>210</v>
      </c>
      <c r="MYI37" s="178" t="s">
        <v>260</v>
      </c>
      <c r="MYJ37" s="178" t="s">
        <v>262</v>
      </c>
      <c r="MYK37" s="179">
        <v>6</v>
      </c>
      <c r="MYL37" s="179">
        <v>3</v>
      </c>
      <c r="MYM37" s="180">
        <f t="shared" si="619"/>
        <v>18</v>
      </c>
      <c r="MYN37" s="180" t="str">
        <f t="shared" si="620"/>
        <v>Alto</v>
      </c>
      <c r="MYO37" s="179">
        <v>25</v>
      </c>
      <c r="MYP37" s="180">
        <f t="shared" si="621"/>
        <v>450</v>
      </c>
      <c r="MYQ37" s="180" t="str">
        <f t="shared" si="622"/>
        <v>II</v>
      </c>
      <c r="MYR37" s="269" t="str">
        <f>IF(MYQ37="","",IF(OR(MYQ37="IV",MYQ37="III"),"Aceptable",IF(MYQ37="II","No Aceptable o Aceptable con controles",IF(MYQ37="I","No Aceptable","Error"))))</f>
        <v>No Aceptable o Aceptable con controles</v>
      </c>
      <c r="MYS37" s="133" t="s">
        <v>264</v>
      </c>
      <c r="MYT37" s="178" t="s">
        <v>274</v>
      </c>
      <c r="MYU37" s="178" t="s">
        <v>284</v>
      </c>
      <c r="MYV37" s="178" t="s">
        <v>285</v>
      </c>
      <c r="MYW37" s="178" t="s">
        <v>261</v>
      </c>
      <c r="MYX37" s="178" t="s">
        <v>210</v>
      </c>
      <c r="MYY37" s="178" t="s">
        <v>260</v>
      </c>
      <c r="MYZ37" s="178" t="s">
        <v>262</v>
      </c>
      <c r="MZA37" s="179">
        <v>6</v>
      </c>
      <c r="MZB37" s="179">
        <v>3</v>
      </c>
      <c r="MZC37" s="180">
        <f t="shared" si="619"/>
        <v>18</v>
      </c>
      <c r="MZD37" s="180" t="str">
        <f t="shared" si="620"/>
        <v>Alto</v>
      </c>
      <c r="MZE37" s="179">
        <v>25</v>
      </c>
      <c r="MZF37" s="180">
        <f t="shared" si="621"/>
        <v>450</v>
      </c>
      <c r="MZG37" s="180" t="str">
        <f t="shared" si="622"/>
        <v>II</v>
      </c>
      <c r="MZH37" s="269" t="str">
        <f>IF(MZG37="","",IF(OR(MZG37="IV",MZG37="III"),"Aceptable",IF(MZG37="II","No Aceptable o Aceptable con controles",IF(MZG37="I","No Aceptable","Error"))))</f>
        <v>No Aceptable o Aceptable con controles</v>
      </c>
      <c r="MZI37" s="133" t="s">
        <v>264</v>
      </c>
      <c r="MZJ37" s="178" t="s">
        <v>274</v>
      </c>
      <c r="MZK37" s="178" t="s">
        <v>284</v>
      </c>
      <c r="MZL37" s="178" t="s">
        <v>285</v>
      </c>
      <c r="MZM37" s="178" t="s">
        <v>261</v>
      </c>
      <c r="MZN37" s="178" t="s">
        <v>210</v>
      </c>
      <c r="MZO37" s="178" t="s">
        <v>260</v>
      </c>
      <c r="MZP37" s="178" t="s">
        <v>262</v>
      </c>
      <c r="MZQ37" s="179">
        <v>6</v>
      </c>
      <c r="MZR37" s="179">
        <v>3</v>
      </c>
      <c r="MZS37" s="180">
        <f t="shared" ref="MZS37:NBO37" si="623">IF(OR(MZQ37="",MZR37=""),"",IF((MZQ37*MZR37=0),"N/A",MZQ37*MZR37))</f>
        <v>18</v>
      </c>
      <c r="MZT37" s="180" t="str">
        <f t="shared" ref="MZT37:NBP37" si="624">IF(MZS37="","",IF(ISTEXT(MZS37),"N/A",IF(OR(MZS37=2,MZS37=4),"Bajo",IF(OR(MZS37=6,MZS37=8),"Medio",IF(OR(MZS37=10,MZS37=12,MZS37=18,MZS37=20),"Alto",IF(OR(MZS37=24,MZS37=30,MZS37=40),"Muy Alto","Error"))))))</f>
        <v>Alto</v>
      </c>
      <c r="MZU37" s="179">
        <v>25</v>
      </c>
      <c r="MZV37" s="180">
        <f t="shared" ref="MZV37:NBR37" si="625">IF(OR(MZU37="",MZS37=""),"",IF(ISTEXT(MZS37),"N/A",MZS37*MZU37))</f>
        <v>450</v>
      </c>
      <c r="MZW37" s="180" t="str">
        <f t="shared" ref="MZW37:NBS37" si="626">IF(MZV37="","",IF(ISTEXT(MZV37),"IV",IF(MZV37=20,"IV",IF(AND(MZV37&gt;=40,MZV37&lt;=120),"III",IF(AND(MZV37&gt;=150,MZV37&lt;=500),"II",IF(AND(MZV37&gt;=600,MZV37&lt;=4000),"I","Error"))))))</f>
        <v>II</v>
      </c>
      <c r="MZX37" s="269" t="str">
        <f>IF(MZW37="","",IF(OR(MZW37="IV",MZW37="III"),"Aceptable",IF(MZW37="II","No Aceptable o Aceptable con controles",IF(MZW37="I","No Aceptable","Error"))))</f>
        <v>No Aceptable o Aceptable con controles</v>
      </c>
      <c r="MZY37" s="133" t="s">
        <v>264</v>
      </c>
      <c r="MZZ37" s="178" t="s">
        <v>274</v>
      </c>
      <c r="NAA37" s="178" t="s">
        <v>284</v>
      </c>
      <c r="NAB37" s="178" t="s">
        <v>285</v>
      </c>
      <c r="NAC37" s="178" t="s">
        <v>261</v>
      </c>
      <c r="NAD37" s="178" t="s">
        <v>210</v>
      </c>
      <c r="NAE37" s="178" t="s">
        <v>260</v>
      </c>
      <c r="NAF37" s="178" t="s">
        <v>262</v>
      </c>
      <c r="NAG37" s="179">
        <v>6</v>
      </c>
      <c r="NAH37" s="179">
        <v>3</v>
      </c>
      <c r="NAI37" s="180">
        <f t="shared" si="623"/>
        <v>18</v>
      </c>
      <c r="NAJ37" s="180" t="str">
        <f t="shared" si="624"/>
        <v>Alto</v>
      </c>
      <c r="NAK37" s="179">
        <v>25</v>
      </c>
      <c r="NAL37" s="180">
        <f t="shared" si="625"/>
        <v>450</v>
      </c>
      <c r="NAM37" s="180" t="str">
        <f t="shared" si="626"/>
        <v>II</v>
      </c>
      <c r="NAN37" s="269" t="str">
        <f>IF(NAM37="","",IF(OR(NAM37="IV",NAM37="III"),"Aceptable",IF(NAM37="II","No Aceptable o Aceptable con controles",IF(NAM37="I","No Aceptable","Error"))))</f>
        <v>No Aceptable o Aceptable con controles</v>
      </c>
      <c r="NAO37" s="133" t="s">
        <v>264</v>
      </c>
      <c r="NAP37" s="178" t="s">
        <v>274</v>
      </c>
      <c r="NAQ37" s="178" t="s">
        <v>284</v>
      </c>
      <c r="NAR37" s="178" t="s">
        <v>285</v>
      </c>
      <c r="NAS37" s="178" t="s">
        <v>261</v>
      </c>
      <c r="NAT37" s="178" t="s">
        <v>210</v>
      </c>
      <c r="NAU37" s="178" t="s">
        <v>260</v>
      </c>
      <c r="NAV37" s="178" t="s">
        <v>262</v>
      </c>
      <c r="NAW37" s="179">
        <v>6</v>
      </c>
      <c r="NAX37" s="179">
        <v>3</v>
      </c>
      <c r="NAY37" s="180">
        <f t="shared" si="623"/>
        <v>18</v>
      </c>
      <c r="NAZ37" s="180" t="str">
        <f t="shared" si="624"/>
        <v>Alto</v>
      </c>
      <c r="NBA37" s="179">
        <v>25</v>
      </c>
      <c r="NBB37" s="180">
        <f t="shared" si="625"/>
        <v>450</v>
      </c>
      <c r="NBC37" s="180" t="str">
        <f t="shared" si="626"/>
        <v>II</v>
      </c>
      <c r="NBD37" s="269" t="str">
        <f>IF(NBC37="","",IF(OR(NBC37="IV",NBC37="III"),"Aceptable",IF(NBC37="II","No Aceptable o Aceptable con controles",IF(NBC37="I","No Aceptable","Error"))))</f>
        <v>No Aceptable o Aceptable con controles</v>
      </c>
      <c r="NBE37" s="133" t="s">
        <v>264</v>
      </c>
      <c r="NBF37" s="178" t="s">
        <v>274</v>
      </c>
      <c r="NBG37" s="178" t="s">
        <v>284</v>
      </c>
      <c r="NBH37" s="178" t="s">
        <v>285</v>
      </c>
      <c r="NBI37" s="178" t="s">
        <v>261</v>
      </c>
      <c r="NBJ37" s="178" t="s">
        <v>210</v>
      </c>
      <c r="NBK37" s="178" t="s">
        <v>260</v>
      </c>
      <c r="NBL37" s="178" t="s">
        <v>262</v>
      </c>
      <c r="NBM37" s="179">
        <v>6</v>
      </c>
      <c r="NBN37" s="179">
        <v>3</v>
      </c>
      <c r="NBO37" s="180">
        <f t="shared" si="623"/>
        <v>18</v>
      </c>
      <c r="NBP37" s="180" t="str">
        <f t="shared" si="624"/>
        <v>Alto</v>
      </c>
      <c r="NBQ37" s="179">
        <v>25</v>
      </c>
      <c r="NBR37" s="180">
        <f t="shared" si="625"/>
        <v>450</v>
      </c>
      <c r="NBS37" s="180" t="str">
        <f t="shared" si="626"/>
        <v>II</v>
      </c>
      <c r="NBT37" s="269" t="str">
        <f>IF(NBS37="","",IF(OR(NBS37="IV",NBS37="III"),"Aceptable",IF(NBS37="II","No Aceptable o Aceptable con controles",IF(NBS37="I","No Aceptable","Error"))))</f>
        <v>No Aceptable o Aceptable con controles</v>
      </c>
      <c r="NBU37" s="133" t="s">
        <v>264</v>
      </c>
      <c r="NBV37" s="178" t="s">
        <v>274</v>
      </c>
      <c r="NBW37" s="178" t="s">
        <v>284</v>
      </c>
      <c r="NBX37" s="178" t="s">
        <v>285</v>
      </c>
      <c r="NBY37" s="178" t="s">
        <v>261</v>
      </c>
      <c r="NBZ37" s="178" t="s">
        <v>210</v>
      </c>
      <c r="NCA37" s="178" t="s">
        <v>260</v>
      </c>
      <c r="NCB37" s="178" t="s">
        <v>262</v>
      </c>
      <c r="NCC37" s="179">
        <v>6</v>
      </c>
      <c r="NCD37" s="179">
        <v>3</v>
      </c>
      <c r="NCE37" s="180">
        <f t="shared" ref="NCE37:NEA37" si="627">IF(OR(NCC37="",NCD37=""),"",IF((NCC37*NCD37=0),"N/A",NCC37*NCD37))</f>
        <v>18</v>
      </c>
      <c r="NCF37" s="180" t="str">
        <f t="shared" ref="NCF37:NEB37" si="628">IF(NCE37="","",IF(ISTEXT(NCE37),"N/A",IF(OR(NCE37=2,NCE37=4),"Bajo",IF(OR(NCE37=6,NCE37=8),"Medio",IF(OR(NCE37=10,NCE37=12,NCE37=18,NCE37=20),"Alto",IF(OR(NCE37=24,NCE37=30,NCE37=40),"Muy Alto","Error"))))))</f>
        <v>Alto</v>
      </c>
      <c r="NCG37" s="179">
        <v>25</v>
      </c>
      <c r="NCH37" s="180">
        <f t="shared" ref="NCH37:NED37" si="629">IF(OR(NCG37="",NCE37=""),"",IF(ISTEXT(NCE37),"N/A",NCE37*NCG37))</f>
        <v>450</v>
      </c>
      <c r="NCI37" s="180" t="str">
        <f t="shared" ref="NCI37:NEE37" si="630">IF(NCH37="","",IF(ISTEXT(NCH37),"IV",IF(NCH37=20,"IV",IF(AND(NCH37&gt;=40,NCH37&lt;=120),"III",IF(AND(NCH37&gt;=150,NCH37&lt;=500),"II",IF(AND(NCH37&gt;=600,NCH37&lt;=4000),"I","Error"))))))</f>
        <v>II</v>
      </c>
      <c r="NCJ37" s="269" t="str">
        <f>IF(NCI37="","",IF(OR(NCI37="IV",NCI37="III"),"Aceptable",IF(NCI37="II","No Aceptable o Aceptable con controles",IF(NCI37="I","No Aceptable","Error"))))</f>
        <v>No Aceptable o Aceptable con controles</v>
      </c>
      <c r="NCK37" s="133" t="s">
        <v>264</v>
      </c>
      <c r="NCL37" s="178" t="s">
        <v>274</v>
      </c>
      <c r="NCM37" s="178" t="s">
        <v>284</v>
      </c>
      <c r="NCN37" s="178" t="s">
        <v>285</v>
      </c>
      <c r="NCO37" s="178" t="s">
        <v>261</v>
      </c>
      <c r="NCP37" s="178" t="s">
        <v>210</v>
      </c>
      <c r="NCQ37" s="178" t="s">
        <v>260</v>
      </c>
      <c r="NCR37" s="178" t="s">
        <v>262</v>
      </c>
      <c r="NCS37" s="179">
        <v>6</v>
      </c>
      <c r="NCT37" s="179">
        <v>3</v>
      </c>
      <c r="NCU37" s="180">
        <f t="shared" si="627"/>
        <v>18</v>
      </c>
      <c r="NCV37" s="180" t="str">
        <f t="shared" si="628"/>
        <v>Alto</v>
      </c>
      <c r="NCW37" s="179">
        <v>25</v>
      </c>
      <c r="NCX37" s="180">
        <f t="shared" si="629"/>
        <v>450</v>
      </c>
      <c r="NCY37" s="180" t="str">
        <f t="shared" si="630"/>
        <v>II</v>
      </c>
      <c r="NCZ37" s="269" t="str">
        <f>IF(NCY37="","",IF(OR(NCY37="IV",NCY37="III"),"Aceptable",IF(NCY37="II","No Aceptable o Aceptable con controles",IF(NCY37="I","No Aceptable","Error"))))</f>
        <v>No Aceptable o Aceptable con controles</v>
      </c>
      <c r="NDA37" s="133" t="s">
        <v>264</v>
      </c>
      <c r="NDB37" s="178" t="s">
        <v>274</v>
      </c>
      <c r="NDC37" s="178" t="s">
        <v>284</v>
      </c>
      <c r="NDD37" s="178" t="s">
        <v>285</v>
      </c>
      <c r="NDE37" s="178" t="s">
        <v>261</v>
      </c>
      <c r="NDF37" s="178" t="s">
        <v>210</v>
      </c>
      <c r="NDG37" s="178" t="s">
        <v>260</v>
      </c>
      <c r="NDH37" s="178" t="s">
        <v>262</v>
      </c>
      <c r="NDI37" s="179">
        <v>6</v>
      </c>
      <c r="NDJ37" s="179">
        <v>3</v>
      </c>
      <c r="NDK37" s="180">
        <f t="shared" si="627"/>
        <v>18</v>
      </c>
      <c r="NDL37" s="180" t="str">
        <f t="shared" si="628"/>
        <v>Alto</v>
      </c>
      <c r="NDM37" s="179">
        <v>25</v>
      </c>
      <c r="NDN37" s="180">
        <f t="shared" si="629"/>
        <v>450</v>
      </c>
      <c r="NDO37" s="180" t="str">
        <f t="shared" si="630"/>
        <v>II</v>
      </c>
      <c r="NDP37" s="269" t="str">
        <f>IF(NDO37="","",IF(OR(NDO37="IV",NDO37="III"),"Aceptable",IF(NDO37="II","No Aceptable o Aceptable con controles",IF(NDO37="I","No Aceptable","Error"))))</f>
        <v>No Aceptable o Aceptable con controles</v>
      </c>
      <c r="NDQ37" s="133" t="s">
        <v>264</v>
      </c>
      <c r="NDR37" s="178" t="s">
        <v>274</v>
      </c>
      <c r="NDS37" s="178" t="s">
        <v>284</v>
      </c>
      <c r="NDT37" s="178" t="s">
        <v>285</v>
      </c>
      <c r="NDU37" s="178" t="s">
        <v>261</v>
      </c>
      <c r="NDV37" s="178" t="s">
        <v>210</v>
      </c>
      <c r="NDW37" s="178" t="s">
        <v>260</v>
      </c>
      <c r="NDX37" s="178" t="s">
        <v>262</v>
      </c>
      <c r="NDY37" s="179">
        <v>6</v>
      </c>
      <c r="NDZ37" s="179">
        <v>3</v>
      </c>
      <c r="NEA37" s="180">
        <f t="shared" si="627"/>
        <v>18</v>
      </c>
      <c r="NEB37" s="180" t="str">
        <f t="shared" si="628"/>
        <v>Alto</v>
      </c>
      <c r="NEC37" s="179">
        <v>25</v>
      </c>
      <c r="NED37" s="180">
        <f t="shared" si="629"/>
        <v>450</v>
      </c>
      <c r="NEE37" s="180" t="str">
        <f t="shared" si="630"/>
        <v>II</v>
      </c>
      <c r="NEF37" s="269" t="str">
        <f>IF(NEE37="","",IF(OR(NEE37="IV",NEE37="III"),"Aceptable",IF(NEE37="II","No Aceptable o Aceptable con controles",IF(NEE37="I","No Aceptable","Error"))))</f>
        <v>No Aceptable o Aceptable con controles</v>
      </c>
      <c r="NEG37" s="133" t="s">
        <v>264</v>
      </c>
      <c r="NEH37" s="178" t="s">
        <v>274</v>
      </c>
      <c r="NEI37" s="178" t="s">
        <v>284</v>
      </c>
      <c r="NEJ37" s="178" t="s">
        <v>285</v>
      </c>
      <c r="NEK37" s="178" t="s">
        <v>261</v>
      </c>
      <c r="NEL37" s="178" t="s">
        <v>210</v>
      </c>
      <c r="NEM37" s="178" t="s">
        <v>260</v>
      </c>
      <c r="NEN37" s="178" t="s">
        <v>262</v>
      </c>
      <c r="NEO37" s="179">
        <v>6</v>
      </c>
      <c r="NEP37" s="179">
        <v>3</v>
      </c>
      <c r="NEQ37" s="180">
        <f t="shared" ref="NEQ37:NGM37" si="631">IF(OR(NEO37="",NEP37=""),"",IF((NEO37*NEP37=0),"N/A",NEO37*NEP37))</f>
        <v>18</v>
      </c>
      <c r="NER37" s="180" t="str">
        <f t="shared" ref="NER37:NGN37" si="632">IF(NEQ37="","",IF(ISTEXT(NEQ37),"N/A",IF(OR(NEQ37=2,NEQ37=4),"Bajo",IF(OR(NEQ37=6,NEQ37=8),"Medio",IF(OR(NEQ37=10,NEQ37=12,NEQ37=18,NEQ37=20),"Alto",IF(OR(NEQ37=24,NEQ37=30,NEQ37=40),"Muy Alto","Error"))))))</f>
        <v>Alto</v>
      </c>
      <c r="NES37" s="179">
        <v>25</v>
      </c>
      <c r="NET37" s="180">
        <f t="shared" ref="NET37:NGP37" si="633">IF(OR(NES37="",NEQ37=""),"",IF(ISTEXT(NEQ37),"N/A",NEQ37*NES37))</f>
        <v>450</v>
      </c>
      <c r="NEU37" s="180" t="str">
        <f t="shared" ref="NEU37:NGQ37" si="634">IF(NET37="","",IF(ISTEXT(NET37),"IV",IF(NET37=20,"IV",IF(AND(NET37&gt;=40,NET37&lt;=120),"III",IF(AND(NET37&gt;=150,NET37&lt;=500),"II",IF(AND(NET37&gt;=600,NET37&lt;=4000),"I","Error"))))))</f>
        <v>II</v>
      </c>
      <c r="NEV37" s="269" t="str">
        <f>IF(NEU37="","",IF(OR(NEU37="IV",NEU37="III"),"Aceptable",IF(NEU37="II","No Aceptable o Aceptable con controles",IF(NEU37="I","No Aceptable","Error"))))</f>
        <v>No Aceptable o Aceptable con controles</v>
      </c>
      <c r="NEW37" s="133" t="s">
        <v>264</v>
      </c>
      <c r="NEX37" s="178" t="s">
        <v>274</v>
      </c>
      <c r="NEY37" s="178" t="s">
        <v>284</v>
      </c>
      <c r="NEZ37" s="178" t="s">
        <v>285</v>
      </c>
      <c r="NFA37" s="178" t="s">
        <v>261</v>
      </c>
      <c r="NFB37" s="178" t="s">
        <v>210</v>
      </c>
      <c r="NFC37" s="178" t="s">
        <v>260</v>
      </c>
      <c r="NFD37" s="178" t="s">
        <v>262</v>
      </c>
      <c r="NFE37" s="179">
        <v>6</v>
      </c>
      <c r="NFF37" s="179">
        <v>3</v>
      </c>
      <c r="NFG37" s="180">
        <f t="shared" si="631"/>
        <v>18</v>
      </c>
      <c r="NFH37" s="180" t="str">
        <f t="shared" si="632"/>
        <v>Alto</v>
      </c>
      <c r="NFI37" s="179">
        <v>25</v>
      </c>
      <c r="NFJ37" s="180">
        <f t="shared" si="633"/>
        <v>450</v>
      </c>
      <c r="NFK37" s="180" t="str">
        <f t="shared" si="634"/>
        <v>II</v>
      </c>
      <c r="NFL37" s="269" t="str">
        <f>IF(NFK37="","",IF(OR(NFK37="IV",NFK37="III"),"Aceptable",IF(NFK37="II","No Aceptable o Aceptable con controles",IF(NFK37="I","No Aceptable","Error"))))</f>
        <v>No Aceptable o Aceptable con controles</v>
      </c>
      <c r="NFM37" s="133" t="s">
        <v>264</v>
      </c>
      <c r="NFN37" s="178" t="s">
        <v>274</v>
      </c>
      <c r="NFO37" s="178" t="s">
        <v>284</v>
      </c>
      <c r="NFP37" s="178" t="s">
        <v>285</v>
      </c>
      <c r="NFQ37" s="178" t="s">
        <v>261</v>
      </c>
      <c r="NFR37" s="178" t="s">
        <v>210</v>
      </c>
      <c r="NFS37" s="178" t="s">
        <v>260</v>
      </c>
      <c r="NFT37" s="178" t="s">
        <v>262</v>
      </c>
      <c r="NFU37" s="179">
        <v>6</v>
      </c>
      <c r="NFV37" s="179">
        <v>3</v>
      </c>
      <c r="NFW37" s="180">
        <f t="shared" si="631"/>
        <v>18</v>
      </c>
      <c r="NFX37" s="180" t="str">
        <f t="shared" si="632"/>
        <v>Alto</v>
      </c>
      <c r="NFY37" s="179">
        <v>25</v>
      </c>
      <c r="NFZ37" s="180">
        <f t="shared" si="633"/>
        <v>450</v>
      </c>
      <c r="NGA37" s="180" t="str">
        <f t="shared" si="634"/>
        <v>II</v>
      </c>
      <c r="NGB37" s="269" t="str">
        <f>IF(NGA37="","",IF(OR(NGA37="IV",NGA37="III"),"Aceptable",IF(NGA37="II","No Aceptable o Aceptable con controles",IF(NGA37="I","No Aceptable","Error"))))</f>
        <v>No Aceptable o Aceptable con controles</v>
      </c>
      <c r="NGC37" s="133" t="s">
        <v>264</v>
      </c>
      <c r="NGD37" s="178" t="s">
        <v>274</v>
      </c>
      <c r="NGE37" s="178" t="s">
        <v>284</v>
      </c>
      <c r="NGF37" s="178" t="s">
        <v>285</v>
      </c>
      <c r="NGG37" s="178" t="s">
        <v>261</v>
      </c>
      <c r="NGH37" s="178" t="s">
        <v>210</v>
      </c>
      <c r="NGI37" s="178" t="s">
        <v>260</v>
      </c>
      <c r="NGJ37" s="178" t="s">
        <v>262</v>
      </c>
      <c r="NGK37" s="179">
        <v>6</v>
      </c>
      <c r="NGL37" s="179">
        <v>3</v>
      </c>
      <c r="NGM37" s="180">
        <f t="shared" si="631"/>
        <v>18</v>
      </c>
      <c r="NGN37" s="180" t="str">
        <f t="shared" si="632"/>
        <v>Alto</v>
      </c>
      <c r="NGO37" s="179">
        <v>25</v>
      </c>
      <c r="NGP37" s="180">
        <f t="shared" si="633"/>
        <v>450</v>
      </c>
      <c r="NGQ37" s="180" t="str">
        <f t="shared" si="634"/>
        <v>II</v>
      </c>
      <c r="NGR37" s="269" t="str">
        <f>IF(NGQ37="","",IF(OR(NGQ37="IV",NGQ37="III"),"Aceptable",IF(NGQ37="II","No Aceptable o Aceptable con controles",IF(NGQ37="I","No Aceptable","Error"))))</f>
        <v>No Aceptable o Aceptable con controles</v>
      </c>
      <c r="NGS37" s="133" t="s">
        <v>264</v>
      </c>
      <c r="NGT37" s="178" t="s">
        <v>274</v>
      </c>
      <c r="NGU37" s="178" t="s">
        <v>284</v>
      </c>
      <c r="NGV37" s="178" t="s">
        <v>285</v>
      </c>
      <c r="NGW37" s="178" t="s">
        <v>261</v>
      </c>
      <c r="NGX37" s="178" t="s">
        <v>210</v>
      </c>
      <c r="NGY37" s="178" t="s">
        <v>260</v>
      </c>
      <c r="NGZ37" s="178" t="s">
        <v>262</v>
      </c>
      <c r="NHA37" s="179">
        <v>6</v>
      </c>
      <c r="NHB37" s="179">
        <v>3</v>
      </c>
      <c r="NHC37" s="180">
        <f t="shared" ref="NHC37:NIY37" si="635">IF(OR(NHA37="",NHB37=""),"",IF((NHA37*NHB37=0),"N/A",NHA37*NHB37))</f>
        <v>18</v>
      </c>
      <c r="NHD37" s="180" t="str">
        <f t="shared" ref="NHD37:NIZ37" si="636">IF(NHC37="","",IF(ISTEXT(NHC37),"N/A",IF(OR(NHC37=2,NHC37=4),"Bajo",IF(OR(NHC37=6,NHC37=8),"Medio",IF(OR(NHC37=10,NHC37=12,NHC37=18,NHC37=20),"Alto",IF(OR(NHC37=24,NHC37=30,NHC37=40),"Muy Alto","Error"))))))</f>
        <v>Alto</v>
      </c>
      <c r="NHE37" s="179">
        <v>25</v>
      </c>
      <c r="NHF37" s="180">
        <f t="shared" ref="NHF37:NJB37" si="637">IF(OR(NHE37="",NHC37=""),"",IF(ISTEXT(NHC37),"N/A",NHC37*NHE37))</f>
        <v>450</v>
      </c>
      <c r="NHG37" s="180" t="str">
        <f t="shared" ref="NHG37:NJC37" si="638">IF(NHF37="","",IF(ISTEXT(NHF37),"IV",IF(NHF37=20,"IV",IF(AND(NHF37&gt;=40,NHF37&lt;=120),"III",IF(AND(NHF37&gt;=150,NHF37&lt;=500),"II",IF(AND(NHF37&gt;=600,NHF37&lt;=4000),"I","Error"))))))</f>
        <v>II</v>
      </c>
      <c r="NHH37" s="269" t="str">
        <f>IF(NHG37="","",IF(OR(NHG37="IV",NHG37="III"),"Aceptable",IF(NHG37="II","No Aceptable o Aceptable con controles",IF(NHG37="I","No Aceptable","Error"))))</f>
        <v>No Aceptable o Aceptable con controles</v>
      </c>
      <c r="NHI37" s="133" t="s">
        <v>264</v>
      </c>
      <c r="NHJ37" s="178" t="s">
        <v>274</v>
      </c>
      <c r="NHK37" s="178" t="s">
        <v>284</v>
      </c>
      <c r="NHL37" s="178" t="s">
        <v>285</v>
      </c>
      <c r="NHM37" s="178" t="s">
        <v>261</v>
      </c>
      <c r="NHN37" s="178" t="s">
        <v>210</v>
      </c>
      <c r="NHO37" s="178" t="s">
        <v>260</v>
      </c>
      <c r="NHP37" s="178" t="s">
        <v>262</v>
      </c>
      <c r="NHQ37" s="179">
        <v>6</v>
      </c>
      <c r="NHR37" s="179">
        <v>3</v>
      </c>
      <c r="NHS37" s="180">
        <f t="shared" si="635"/>
        <v>18</v>
      </c>
      <c r="NHT37" s="180" t="str">
        <f t="shared" si="636"/>
        <v>Alto</v>
      </c>
      <c r="NHU37" s="179">
        <v>25</v>
      </c>
      <c r="NHV37" s="180">
        <f t="shared" si="637"/>
        <v>450</v>
      </c>
      <c r="NHW37" s="180" t="str">
        <f t="shared" si="638"/>
        <v>II</v>
      </c>
      <c r="NHX37" s="269" t="str">
        <f>IF(NHW37="","",IF(OR(NHW37="IV",NHW37="III"),"Aceptable",IF(NHW37="II","No Aceptable o Aceptable con controles",IF(NHW37="I","No Aceptable","Error"))))</f>
        <v>No Aceptable o Aceptable con controles</v>
      </c>
      <c r="NHY37" s="133" t="s">
        <v>264</v>
      </c>
      <c r="NHZ37" s="178" t="s">
        <v>274</v>
      </c>
      <c r="NIA37" s="178" t="s">
        <v>284</v>
      </c>
      <c r="NIB37" s="178" t="s">
        <v>285</v>
      </c>
      <c r="NIC37" s="178" t="s">
        <v>261</v>
      </c>
      <c r="NID37" s="178" t="s">
        <v>210</v>
      </c>
      <c r="NIE37" s="178" t="s">
        <v>260</v>
      </c>
      <c r="NIF37" s="178" t="s">
        <v>262</v>
      </c>
      <c r="NIG37" s="179">
        <v>6</v>
      </c>
      <c r="NIH37" s="179">
        <v>3</v>
      </c>
      <c r="NII37" s="180">
        <f t="shared" si="635"/>
        <v>18</v>
      </c>
      <c r="NIJ37" s="180" t="str">
        <f t="shared" si="636"/>
        <v>Alto</v>
      </c>
      <c r="NIK37" s="179">
        <v>25</v>
      </c>
      <c r="NIL37" s="180">
        <f t="shared" si="637"/>
        <v>450</v>
      </c>
      <c r="NIM37" s="180" t="str">
        <f t="shared" si="638"/>
        <v>II</v>
      </c>
      <c r="NIN37" s="269" t="str">
        <f>IF(NIM37="","",IF(OR(NIM37="IV",NIM37="III"),"Aceptable",IF(NIM37="II","No Aceptable o Aceptable con controles",IF(NIM37="I","No Aceptable","Error"))))</f>
        <v>No Aceptable o Aceptable con controles</v>
      </c>
      <c r="NIO37" s="133" t="s">
        <v>264</v>
      </c>
      <c r="NIP37" s="178" t="s">
        <v>274</v>
      </c>
      <c r="NIQ37" s="178" t="s">
        <v>284</v>
      </c>
      <c r="NIR37" s="178" t="s">
        <v>285</v>
      </c>
      <c r="NIS37" s="178" t="s">
        <v>261</v>
      </c>
      <c r="NIT37" s="178" t="s">
        <v>210</v>
      </c>
      <c r="NIU37" s="178" t="s">
        <v>260</v>
      </c>
      <c r="NIV37" s="178" t="s">
        <v>262</v>
      </c>
      <c r="NIW37" s="179">
        <v>6</v>
      </c>
      <c r="NIX37" s="179">
        <v>3</v>
      </c>
      <c r="NIY37" s="180">
        <f t="shared" si="635"/>
        <v>18</v>
      </c>
      <c r="NIZ37" s="180" t="str">
        <f t="shared" si="636"/>
        <v>Alto</v>
      </c>
      <c r="NJA37" s="179">
        <v>25</v>
      </c>
      <c r="NJB37" s="180">
        <f t="shared" si="637"/>
        <v>450</v>
      </c>
      <c r="NJC37" s="180" t="str">
        <f t="shared" si="638"/>
        <v>II</v>
      </c>
      <c r="NJD37" s="269" t="str">
        <f>IF(NJC37="","",IF(OR(NJC37="IV",NJC37="III"),"Aceptable",IF(NJC37="II","No Aceptable o Aceptable con controles",IF(NJC37="I","No Aceptable","Error"))))</f>
        <v>No Aceptable o Aceptable con controles</v>
      </c>
      <c r="NJE37" s="133" t="s">
        <v>264</v>
      </c>
      <c r="NJF37" s="178" t="s">
        <v>274</v>
      </c>
      <c r="NJG37" s="178" t="s">
        <v>284</v>
      </c>
      <c r="NJH37" s="178" t="s">
        <v>285</v>
      </c>
      <c r="NJI37" s="178" t="s">
        <v>261</v>
      </c>
      <c r="NJJ37" s="178" t="s">
        <v>210</v>
      </c>
      <c r="NJK37" s="178" t="s">
        <v>260</v>
      </c>
      <c r="NJL37" s="178" t="s">
        <v>262</v>
      </c>
      <c r="NJM37" s="179">
        <v>6</v>
      </c>
      <c r="NJN37" s="179">
        <v>3</v>
      </c>
      <c r="NJO37" s="180">
        <f t="shared" ref="NJO37:NLK37" si="639">IF(OR(NJM37="",NJN37=""),"",IF((NJM37*NJN37=0),"N/A",NJM37*NJN37))</f>
        <v>18</v>
      </c>
      <c r="NJP37" s="180" t="str">
        <f t="shared" ref="NJP37:NLL37" si="640">IF(NJO37="","",IF(ISTEXT(NJO37),"N/A",IF(OR(NJO37=2,NJO37=4),"Bajo",IF(OR(NJO37=6,NJO37=8),"Medio",IF(OR(NJO37=10,NJO37=12,NJO37=18,NJO37=20),"Alto",IF(OR(NJO37=24,NJO37=30,NJO37=40),"Muy Alto","Error"))))))</f>
        <v>Alto</v>
      </c>
      <c r="NJQ37" s="179">
        <v>25</v>
      </c>
      <c r="NJR37" s="180">
        <f t="shared" ref="NJR37:NLN37" si="641">IF(OR(NJQ37="",NJO37=""),"",IF(ISTEXT(NJO37),"N/A",NJO37*NJQ37))</f>
        <v>450</v>
      </c>
      <c r="NJS37" s="180" t="str">
        <f t="shared" ref="NJS37:NLO37" si="642">IF(NJR37="","",IF(ISTEXT(NJR37),"IV",IF(NJR37=20,"IV",IF(AND(NJR37&gt;=40,NJR37&lt;=120),"III",IF(AND(NJR37&gt;=150,NJR37&lt;=500),"II",IF(AND(NJR37&gt;=600,NJR37&lt;=4000),"I","Error"))))))</f>
        <v>II</v>
      </c>
      <c r="NJT37" s="269" t="str">
        <f>IF(NJS37="","",IF(OR(NJS37="IV",NJS37="III"),"Aceptable",IF(NJS37="II","No Aceptable o Aceptable con controles",IF(NJS37="I","No Aceptable","Error"))))</f>
        <v>No Aceptable o Aceptable con controles</v>
      </c>
      <c r="NJU37" s="133" t="s">
        <v>264</v>
      </c>
      <c r="NJV37" s="178" t="s">
        <v>274</v>
      </c>
      <c r="NJW37" s="178" t="s">
        <v>284</v>
      </c>
      <c r="NJX37" s="178" t="s">
        <v>285</v>
      </c>
      <c r="NJY37" s="178" t="s">
        <v>261</v>
      </c>
      <c r="NJZ37" s="178" t="s">
        <v>210</v>
      </c>
      <c r="NKA37" s="178" t="s">
        <v>260</v>
      </c>
      <c r="NKB37" s="178" t="s">
        <v>262</v>
      </c>
      <c r="NKC37" s="179">
        <v>6</v>
      </c>
      <c r="NKD37" s="179">
        <v>3</v>
      </c>
      <c r="NKE37" s="180">
        <f t="shared" si="639"/>
        <v>18</v>
      </c>
      <c r="NKF37" s="180" t="str">
        <f t="shared" si="640"/>
        <v>Alto</v>
      </c>
      <c r="NKG37" s="179">
        <v>25</v>
      </c>
      <c r="NKH37" s="180">
        <f t="shared" si="641"/>
        <v>450</v>
      </c>
      <c r="NKI37" s="180" t="str">
        <f t="shared" si="642"/>
        <v>II</v>
      </c>
      <c r="NKJ37" s="269" t="str">
        <f>IF(NKI37="","",IF(OR(NKI37="IV",NKI37="III"),"Aceptable",IF(NKI37="II","No Aceptable o Aceptable con controles",IF(NKI37="I","No Aceptable","Error"))))</f>
        <v>No Aceptable o Aceptable con controles</v>
      </c>
      <c r="NKK37" s="133" t="s">
        <v>264</v>
      </c>
      <c r="NKL37" s="178" t="s">
        <v>274</v>
      </c>
      <c r="NKM37" s="178" t="s">
        <v>284</v>
      </c>
      <c r="NKN37" s="178" t="s">
        <v>285</v>
      </c>
      <c r="NKO37" s="178" t="s">
        <v>261</v>
      </c>
      <c r="NKP37" s="178" t="s">
        <v>210</v>
      </c>
      <c r="NKQ37" s="178" t="s">
        <v>260</v>
      </c>
      <c r="NKR37" s="178" t="s">
        <v>262</v>
      </c>
      <c r="NKS37" s="179">
        <v>6</v>
      </c>
      <c r="NKT37" s="179">
        <v>3</v>
      </c>
      <c r="NKU37" s="180">
        <f t="shared" si="639"/>
        <v>18</v>
      </c>
      <c r="NKV37" s="180" t="str">
        <f t="shared" si="640"/>
        <v>Alto</v>
      </c>
      <c r="NKW37" s="179">
        <v>25</v>
      </c>
      <c r="NKX37" s="180">
        <f t="shared" si="641"/>
        <v>450</v>
      </c>
      <c r="NKY37" s="180" t="str">
        <f t="shared" si="642"/>
        <v>II</v>
      </c>
      <c r="NKZ37" s="269" t="str">
        <f>IF(NKY37="","",IF(OR(NKY37="IV",NKY37="III"),"Aceptable",IF(NKY37="II","No Aceptable o Aceptable con controles",IF(NKY37="I","No Aceptable","Error"))))</f>
        <v>No Aceptable o Aceptable con controles</v>
      </c>
      <c r="NLA37" s="133" t="s">
        <v>264</v>
      </c>
      <c r="NLB37" s="178" t="s">
        <v>274</v>
      </c>
      <c r="NLC37" s="178" t="s">
        <v>284</v>
      </c>
      <c r="NLD37" s="178" t="s">
        <v>285</v>
      </c>
      <c r="NLE37" s="178" t="s">
        <v>261</v>
      </c>
      <c r="NLF37" s="178" t="s">
        <v>210</v>
      </c>
      <c r="NLG37" s="178" t="s">
        <v>260</v>
      </c>
      <c r="NLH37" s="178" t="s">
        <v>262</v>
      </c>
      <c r="NLI37" s="179">
        <v>6</v>
      </c>
      <c r="NLJ37" s="179">
        <v>3</v>
      </c>
      <c r="NLK37" s="180">
        <f t="shared" si="639"/>
        <v>18</v>
      </c>
      <c r="NLL37" s="180" t="str">
        <f t="shared" si="640"/>
        <v>Alto</v>
      </c>
      <c r="NLM37" s="179">
        <v>25</v>
      </c>
      <c r="NLN37" s="180">
        <f t="shared" si="641"/>
        <v>450</v>
      </c>
      <c r="NLO37" s="180" t="str">
        <f t="shared" si="642"/>
        <v>II</v>
      </c>
      <c r="NLP37" s="269" t="str">
        <f>IF(NLO37="","",IF(OR(NLO37="IV",NLO37="III"),"Aceptable",IF(NLO37="II","No Aceptable o Aceptable con controles",IF(NLO37="I","No Aceptable","Error"))))</f>
        <v>No Aceptable o Aceptable con controles</v>
      </c>
      <c r="NLQ37" s="133" t="s">
        <v>264</v>
      </c>
      <c r="NLR37" s="178" t="s">
        <v>274</v>
      </c>
      <c r="NLS37" s="178" t="s">
        <v>284</v>
      </c>
      <c r="NLT37" s="178" t="s">
        <v>285</v>
      </c>
      <c r="NLU37" s="178" t="s">
        <v>261</v>
      </c>
      <c r="NLV37" s="178" t="s">
        <v>210</v>
      </c>
      <c r="NLW37" s="178" t="s">
        <v>260</v>
      </c>
      <c r="NLX37" s="178" t="s">
        <v>262</v>
      </c>
      <c r="NLY37" s="179">
        <v>6</v>
      </c>
      <c r="NLZ37" s="179">
        <v>3</v>
      </c>
      <c r="NMA37" s="180">
        <f t="shared" ref="NMA37:NNW37" si="643">IF(OR(NLY37="",NLZ37=""),"",IF((NLY37*NLZ37=0),"N/A",NLY37*NLZ37))</f>
        <v>18</v>
      </c>
      <c r="NMB37" s="180" t="str">
        <f t="shared" ref="NMB37:NNX37" si="644">IF(NMA37="","",IF(ISTEXT(NMA37),"N/A",IF(OR(NMA37=2,NMA37=4),"Bajo",IF(OR(NMA37=6,NMA37=8),"Medio",IF(OR(NMA37=10,NMA37=12,NMA37=18,NMA37=20),"Alto",IF(OR(NMA37=24,NMA37=30,NMA37=40),"Muy Alto","Error"))))))</f>
        <v>Alto</v>
      </c>
      <c r="NMC37" s="179">
        <v>25</v>
      </c>
      <c r="NMD37" s="180">
        <f t="shared" ref="NMD37:NNZ37" si="645">IF(OR(NMC37="",NMA37=""),"",IF(ISTEXT(NMA37),"N/A",NMA37*NMC37))</f>
        <v>450</v>
      </c>
      <c r="NME37" s="180" t="str">
        <f t="shared" ref="NME37:NOA37" si="646">IF(NMD37="","",IF(ISTEXT(NMD37),"IV",IF(NMD37=20,"IV",IF(AND(NMD37&gt;=40,NMD37&lt;=120),"III",IF(AND(NMD37&gt;=150,NMD37&lt;=500),"II",IF(AND(NMD37&gt;=600,NMD37&lt;=4000),"I","Error"))))))</f>
        <v>II</v>
      </c>
      <c r="NMF37" s="269" t="str">
        <f>IF(NME37="","",IF(OR(NME37="IV",NME37="III"),"Aceptable",IF(NME37="II","No Aceptable o Aceptable con controles",IF(NME37="I","No Aceptable","Error"))))</f>
        <v>No Aceptable o Aceptable con controles</v>
      </c>
      <c r="NMG37" s="133" t="s">
        <v>264</v>
      </c>
      <c r="NMH37" s="178" t="s">
        <v>274</v>
      </c>
      <c r="NMI37" s="178" t="s">
        <v>284</v>
      </c>
      <c r="NMJ37" s="178" t="s">
        <v>285</v>
      </c>
      <c r="NMK37" s="178" t="s">
        <v>261</v>
      </c>
      <c r="NML37" s="178" t="s">
        <v>210</v>
      </c>
      <c r="NMM37" s="178" t="s">
        <v>260</v>
      </c>
      <c r="NMN37" s="178" t="s">
        <v>262</v>
      </c>
      <c r="NMO37" s="179">
        <v>6</v>
      </c>
      <c r="NMP37" s="179">
        <v>3</v>
      </c>
      <c r="NMQ37" s="180">
        <f t="shared" si="643"/>
        <v>18</v>
      </c>
      <c r="NMR37" s="180" t="str">
        <f t="shared" si="644"/>
        <v>Alto</v>
      </c>
      <c r="NMS37" s="179">
        <v>25</v>
      </c>
      <c r="NMT37" s="180">
        <f t="shared" si="645"/>
        <v>450</v>
      </c>
      <c r="NMU37" s="180" t="str">
        <f t="shared" si="646"/>
        <v>II</v>
      </c>
      <c r="NMV37" s="269" t="str">
        <f>IF(NMU37="","",IF(OR(NMU37="IV",NMU37="III"),"Aceptable",IF(NMU37="II","No Aceptable o Aceptable con controles",IF(NMU37="I","No Aceptable","Error"))))</f>
        <v>No Aceptable o Aceptable con controles</v>
      </c>
      <c r="NMW37" s="133" t="s">
        <v>264</v>
      </c>
      <c r="NMX37" s="178" t="s">
        <v>274</v>
      </c>
      <c r="NMY37" s="178" t="s">
        <v>284</v>
      </c>
      <c r="NMZ37" s="178" t="s">
        <v>285</v>
      </c>
      <c r="NNA37" s="178" t="s">
        <v>261</v>
      </c>
      <c r="NNB37" s="178" t="s">
        <v>210</v>
      </c>
      <c r="NNC37" s="178" t="s">
        <v>260</v>
      </c>
      <c r="NND37" s="178" t="s">
        <v>262</v>
      </c>
      <c r="NNE37" s="179">
        <v>6</v>
      </c>
      <c r="NNF37" s="179">
        <v>3</v>
      </c>
      <c r="NNG37" s="180">
        <f t="shared" si="643"/>
        <v>18</v>
      </c>
      <c r="NNH37" s="180" t="str">
        <f t="shared" si="644"/>
        <v>Alto</v>
      </c>
      <c r="NNI37" s="179">
        <v>25</v>
      </c>
      <c r="NNJ37" s="180">
        <f t="shared" si="645"/>
        <v>450</v>
      </c>
      <c r="NNK37" s="180" t="str">
        <f t="shared" si="646"/>
        <v>II</v>
      </c>
      <c r="NNL37" s="269" t="str">
        <f>IF(NNK37="","",IF(OR(NNK37="IV",NNK37="III"),"Aceptable",IF(NNK37="II","No Aceptable o Aceptable con controles",IF(NNK37="I","No Aceptable","Error"))))</f>
        <v>No Aceptable o Aceptable con controles</v>
      </c>
      <c r="NNM37" s="133" t="s">
        <v>264</v>
      </c>
      <c r="NNN37" s="178" t="s">
        <v>274</v>
      </c>
      <c r="NNO37" s="178" t="s">
        <v>284</v>
      </c>
      <c r="NNP37" s="178" t="s">
        <v>285</v>
      </c>
      <c r="NNQ37" s="178" t="s">
        <v>261</v>
      </c>
      <c r="NNR37" s="178" t="s">
        <v>210</v>
      </c>
      <c r="NNS37" s="178" t="s">
        <v>260</v>
      </c>
      <c r="NNT37" s="178" t="s">
        <v>262</v>
      </c>
      <c r="NNU37" s="179">
        <v>6</v>
      </c>
      <c r="NNV37" s="179">
        <v>3</v>
      </c>
      <c r="NNW37" s="180">
        <f t="shared" si="643"/>
        <v>18</v>
      </c>
      <c r="NNX37" s="180" t="str">
        <f t="shared" si="644"/>
        <v>Alto</v>
      </c>
      <c r="NNY37" s="179">
        <v>25</v>
      </c>
      <c r="NNZ37" s="180">
        <f t="shared" si="645"/>
        <v>450</v>
      </c>
      <c r="NOA37" s="180" t="str">
        <f t="shared" si="646"/>
        <v>II</v>
      </c>
      <c r="NOB37" s="269" t="str">
        <f>IF(NOA37="","",IF(OR(NOA37="IV",NOA37="III"),"Aceptable",IF(NOA37="II","No Aceptable o Aceptable con controles",IF(NOA37="I","No Aceptable","Error"))))</f>
        <v>No Aceptable o Aceptable con controles</v>
      </c>
      <c r="NOC37" s="133" t="s">
        <v>264</v>
      </c>
      <c r="NOD37" s="178" t="s">
        <v>274</v>
      </c>
      <c r="NOE37" s="178" t="s">
        <v>284</v>
      </c>
      <c r="NOF37" s="178" t="s">
        <v>285</v>
      </c>
      <c r="NOG37" s="178" t="s">
        <v>261</v>
      </c>
      <c r="NOH37" s="178" t="s">
        <v>210</v>
      </c>
      <c r="NOI37" s="178" t="s">
        <v>260</v>
      </c>
      <c r="NOJ37" s="178" t="s">
        <v>262</v>
      </c>
      <c r="NOK37" s="179">
        <v>6</v>
      </c>
      <c r="NOL37" s="179">
        <v>3</v>
      </c>
      <c r="NOM37" s="180">
        <f t="shared" ref="NOM37:NQI37" si="647">IF(OR(NOK37="",NOL37=""),"",IF((NOK37*NOL37=0),"N/A",NOK37*NOL37))</f>
        <v>18</v>
      </c>
      <c r="NON37" s="180" t="str">
        <f t="shared" ref="NON37:NQJ37" si="648">IF(NOM37="","",IF(ISTEXT(NOM37),"N/A",IF(OR(NOM37=2,NOM37=4),"Bajo",IF(OR(NOM37=6,NOM37=8),"Medio",IF(OR(NOM37=10,NOM37=12,NOM37=18,NOM37=20),"Alto",IF(OR(NOM37=24,NOM37=30,NOM37=40),"Muy Alto","Error"))))))</f>
        <v>Alto</v>
      </c>
      <c r="NOO37" s="179">
        <v>25</v>
      </c>
      <c r="NOP37" s="180">
        <f t="shared" ref="NOP37:NQL37" si="649">IF(OR(NOO37="",NOM37=""),"",IF(ISTEXT(NOM37),"N/A",NOM37*NOO37))</f>
        <v>450</v>
      </c>
      <c r="NOQ37" s="180" t="str">
        <f t="shared" ref="NOQ37:NQM37" si="650">IF(NOP37="","",IF(ISTEXT(NOP37),"IV",IF(NOP37=20,"IV",IF(AND(NOP37&gt;=40,NOP37&lt;=120),"III",IF(AND(NOP37&gt;=150,NOP37&lt;=500),"II",IF(AND(NOP37&gt;=600,NOP37&lt;=4000),"I","Error"))))))</f>
        <v>II</v>
      </c>
      <c r="NOR37" s="269" t="str">
        <f>IF(NOQ37="","",IF(OR(NOQ37="IV",NOQ37="III"),"Aceptable",IF(NOQ37="II","No Aceptable o Aceptable con controles",IF(NOQ37="I","No Aceptable","Error"))))</f>
        <v>No Aceptable o Aceptable con controles</v>
      </c>
      <c r="NOS37" s="133" t="s">
        <v>264</v>
      </c>
      <c r="NOT37" s="178" t="s">
        <v>274</v>
      </c>
      <c r="NOU37" s="178" t="s">
        <v>284</v>
      </c>
      <c r="NOV37" s="178" t="s">
        <v>285</v>
      </c>
      <c r="NOW37" s="178" t="s">
        <v>261</v>
      </c>
      <c r="NOX37" s="178" t="s">
        <v>210</v>
      </c>
      <c r="NOY37" s="178" t="s">
        <v>260</v>
      </c>
      <c r="NOZ37" s="178" t="s">
        <v>262</v>
      </c>
      <c r="NPA37" s="179">
        <v>6</v>
      </c>
      <c r="NPB37" s="179">
        <v>3</v>
      </c>
      <c r="NPC37" s="180">
        <f t="shared" si="647"/>
        <v>18</v>
      </c>
      <c r="NPD37" s="180" t="str">
        <f t="shared" si="648"/>
        <v>Alto</v>
      </c>
      <c r="NPE37" s="179">
        <v>25</v>
      </c>
      <c r="NPF37" s="180">
        <f t="shared" si="649"/>
        <v>450</v>
      </c>
      <c r="NPG37" s="180" t="str">
        <f t="shared" si="650"/>
        <v>II</v>
      </c>
      <c r="NPH37" s="269" t="str">
        <f>IF(NPG37="","",IF(OR(NPG37="IV",NPG37="III"),"Aceptable",IF(NPG37="II","No Aceptable o Aceptable con controles",IF(NPG37="I","No Aceptable","Error"))))</f>
        <v>No Aceptable o Aceptable con controles</v>
      </c>
      <c r="NPI37" s="133" t="s">
        <v>264</v>
      </c>
      <c r="NPJ37" s="178" t="s">
        <v>274</v>
      </c>
      <c r="NPK37" s="178" t="s">
        <v>284</v>
      </c>
      <c r="NPL37" s="178" t="s">
        <v>285</v>
      </c>
      <c r="NPM37" s="178" t="s">
        <v>261</v>
      </c>
      <c r="NPN37" s="178" t="s">
        <v>210</v>
      </c>
      <c r="NPO37" s="178" t="s">
        <v>260</v>
      </c>
      <c r="NPP37" s="178" t="s">
        <v>262</v>
      </c>
      <c r="NPQ37" s="179">
        <v>6</v>
      </c>
      <c r="NPR37" s="179">
        <v>3</v>
      </c>
      <c r="NPS37" s="180">
        <f t="shared" si="647"/>
        <v>18</v>
      </c>
      <c r="NPT37" s="180" t="str">
        <f t="shared" si="648"/>
        <v>Alto</v>
      </c>
      <c r="NPU37" s="179">
        <v>25</v>
      </c>
      <c r="NPV37" s="180">
        <f t="shared" si="649"/>
        <v>450</v>
      </c>
      <c r="NPW37" s="180" t="str">
        <f t="shared" si="650"/>
        <v>II</v>
      </c>
      <c r="NPX37" s="269" t="str">
        <f>IF(NPW37="","",IF(OR(NPW37="IV",NPW37="III"),"Aceptable",IF(NPW37="II","No Aceptable o Aceptable con controles",IF(NPW37="I","No Aceptable","Error"))))</f>
        <v>No Aceptable o Aceptable con controles</v>
      </c>
      <c r="NPY37" s="133" t="s">
        <v>264</v>
      </c>
      <c r="NPZ37" s="178" t="s">
        <v>274</v>
      </c>
      <c r="NQA37" s="178" t="s">
        <v>284</v>
      </c>
      <c r="NQB37" s="178" t="s">
        <v>285</v>
      </c>
      <c r="NQC37" s="178" t="s">
        <v>261</v>
      </c>
      <c r="NQD37" s="178" t="s">
        <v>210</v>
      </c>
      <c r="NQE37" s="178" t="s">
        <v>260</v>
      </c>
      <c r="NQF37" s="178" t="s">
        <v>262</v>
      </c>
      <c r="NQG37" s="179">
        <v>6</v>
      </c>
      <c r="NQH37" s="179">
        <v>3</v>
      </c>
      <c r="NQI37" s="180">
        <f t="shared" si="647"/>
        <v>18</v>
      </c>
      <c r="NQJ37" s="180" t="str">
        <f t="shared" si="648"/>
        <v>Alto</v>
      </c>
      <c r="NQK37" s="179">
        <v>25</v>
      </c>
      <c r="NQL37" s="180">
        <f t="shared" si="649"/>
        <v>450</v>
      </c>
      <c r="NQM37" s="180" t="str">
        <f t="shared" si="650"/>
        <v>II</v>
      </c>
      <c r="NQN37" s="269" t="str">
        <f>IF(NQM37="","",IF(OR(NQM37="IV",NQM37="III"),"Aceptable",IF(NQM37="II","No Aceptable o Aceptable con controles",IF(NQM37="I","No Aceptable","Error"))))</f>
        <v>No Aceptable o Aceptable con controles</v>
      </c>
      <c r="NQO37" s="133" t="s">
        <v>264</v>
      </c>
      <c r="NQP37" s="178" t="s">
        <v>274</v>
      </c>
      <c r="NQQ37" s="178" t="s">
        <v>284</v>
      </c>
      <c r="NQR37" s="178" t="s">
        <v>285</v>
      </c>
      <c r="NQS37" s="178" t="s">
        <v>261</v>
      </c>
      <c r="NQT37" s="178" t="s">
        <v>210</v>
      </c>
      <c r="NQU37" s="178" t="s">
        <v>260</v>
      </c>
      <c r="NQV37" s="178" t="s">
        <v>262</v>
      </c>
      <c r="NQW37" s="179">
        <v>6</v>
      </c>
      <c r="NQX37" s="179">
        <v>3</v>
      </c>
      <c r="NQY37" s="180">
        <f t="shared" ref="NQY37:NSU37" si="651">IF(OR(NQW37="",NQX37=""),"",IF((NQW37*NQX37=0),"N/A",NQW37*NQX37))</f>
        <v>18</v>
      </c>
      <c r="NQZ37" s="180" t="str">
        <f t="shared" ref="NQZ37:NSV37" si="652">IF(NQY37="","",IF(ISTEXT(NQY37),"N/A",IF(OR(NQY37=2,NQY37=4),"Bajo",IF(OR(NQY37=6,NQY37=8),"Medio",IF(OR(NQY37=10,NQY37=12,NQY37=18,NQY37=20),"Alto",IF(OR(NQY37=24,NQY37=30,NQY37=40),"Muy Alto","Error"))))))</f>
        <v>Alto</v>
      </c>
      <c r="NRA37" s="179">
        <v>25</v>
      </c>
      <c r="NRB37" s="180">
        <f t="shared" ref="NRB37:NSX37" si="653">IF(OR(NRA37="",NQY37=""),"",IF(ISTEXT(NQY37),"N/A",NQY37*NRA37))</f>
        <v>450</v>
      </c>
      <c r="NRC37" s="180" t="str">
        <f t="shared" ref="NRC37:NSY37" si="654">IF(NRB37="","",IF(ISTEXT(NRB37),"IV",IF(NRB37=20,"IV",IF(AND(NRB37&gt;=40,NRB37&lt;=120),"III",IF(AND(NRB37&gt;=150,NRB37&lt;=500),"II",IF(AND(NRB37&gt;=600,NRB37&lt;=4000),"I","Error"))))))</f>
        <v>II</v>
      </c>
      <c r="NRD37" s="269" t="str">
        <f>IF(NRC37="","",IF(OR(NRC37="IV",NRC37="III"),"Aceptable",IF(NRC37="II","No Aceptable o Aceptable con controles",IF(NRC37="I","No Aceptable","Error"))))</f>
        <v>No Aceptable o Aceptable con controles</v>
      </c>
      <c r="NRE37" s="133" t="s">
        <v>264</v>
      </c>
      <c r="NRF37" s="178" t="s">
        <v>274</v>
      </c>
      <c r="NRG37" s="178" t="s">
        <v>284</v>
      </c>
      <c r="NRH37" s="178" t="s">
        <v>285</v>
      </c>
      <c r="NRI37" s="178" t="s">
        <v>261</v>
      </c>
      <c r="NRJ37" s="178" t="s">
        <v>210</v>
      </c>
      <c r="NRK37" s="178" t="s">
        <v>260</v>
      </c>
      <c r="NRL37" s="178" t="s">
        <v>262</v>
      </c>
      <c r="NRM37" s="179">
        <v>6</v>
      </c>
      <c r="NRN37" s="179">
        <v>3</v>
      </c>
      <c r="NRO37" s="180">
        <f t="shared" si="651"/>
        <v>18</v>
      </c>
      <c r="NRP37" s="180" t="str">
        <f t="shared" si="652"/>
        <v>Alto</v>
      </c>
      <c r="NRQ37" s="179">
        <v>25</v>
      </c>
      <c r="NRR37" s="180">
        <f t="shared" si="653"/>
        <v>450</v>
      </c>
      <c r="NRS37" s="180" t="str">
        <f t="shared" si="654"/>
        <v>II</v>
      </c>
      <c r="NRT37" s="269" t="str">
        <f>IF(NRS37="","",IF(OR(NRS37="IV",NRS37="III"),"Aceptable",IF(NRS37="II","No Aceptable o Aceptable con controles",IF(NRS37="I","No Aceptable","Error"))))</f>
        <v>No Aceptable o Aceptable con controles</v>
      </c>
      <c r="NRU37" s="133" t="s">
        <v>264</v>
      </c>
      <c r="NRV37" s="178" t="s">
        <v>274</v>
      </c>
      <c r="NRW37" s="178" t="s">
        <v>284</v>
      </c>
      <c r="NRX37" s="178" t="s">
        <v>285</v>
      </c>
      <c r="NRY37" s="178" t="s">
        <v>261</v>
      </c>
      <c r="NRZ37" s="178" t="s">
        <v>210</v>
      </c>
      <c r="NSA37" s="178" t="s">
        <v>260</v>
      </c>
      <c r="NSB37" s="178" t="s">
        <v>262</v>
      </c>
      <c r="NSC37" s="179">
        <v>6</v>
      </c>
      <c r="NSD37" s="179">
        <v>3</v>
      </c>
      <c r="NSE37" s="180">
        <f t="shared" si="651"/>
        <v>18</v>
      </c>
      <c r="NSF37" s="180" t="str">
        <f t="shared" si="652"/>
        <v>Alto</v>
      </c>
      <c r="NSG37" s="179">
        <v>25</v>
      </c>
      <c r="NSH37" s="180">
        <f t="shared" si="653"/>
        <v>450</v>
      </c>
      <c r="NSI37" s="180" t="str">
        <f t="shared" si="654"/>
        <v>II</v>
      </c>
      <c r="NSJ37" s="269" t="str">
        <f>IF(NSI37="","",IF(OR(NSI37="IV",NSI37="III"),"Aceptable",IF(NSI37="II","No Aceptable o Aceptable con controles",IF(NSI37="I","No Aceptable","Error"))))</f>
        <v>No Aceptable o Aceptable con controles</v>
      </c>
      <c r="NSK37" s="133" t="s">
        <v>264</v>
      </c>
      <c r="NSL37" s="178" t="s">
        <v>274</v>
      </c>
      <c r="NSM37" s="178" t="s">
        <v>284</v>
      </c>
      <c r="NSN37" s="178" t="s">
        <v>285</v>
      </c>
      <c r="NSO37" s="178" t="s">
        <v>261</v>
      </c>
      <c r="NSP37" s="178" t="s">
        <v>210</v>
      </c>
      <c r="NSQ37" s="178" t="s">
        <v>260</v>
      </c>
      <c r="NSR37" s="178" t="s">
        <v>262</v>
      </c>
      <c r="NSS37" s="179">
        <v>6</v>
      </c>
      <c r="NST37" s="179">
        <v>3</v>
      </c>
      <c r="NSU37" s="180">
        <f t="shared" si="651"/>
        <v>18</v>
      </c>
      <c r="NSV37" s="180" t="str">
        <f t="shared" si="652"/>
        <v>Alto</v>
      </c>
      <c r="NSW37" s="179">
        <v>25</v>
      </c>
      <c r="NSX37" s="180">
        <f t="shared" si="653"/>
        <v>450</v>
      </c>
      <c r="NSY37" s="180" t="str">
        <f t="shared" si="654"/>
        <v>II</v>
      </c>
      <c r="NSZ37" s="269" t="str">
        <f>IF(NSY37="","",IF(OR(NSY37="IV",NSY37="III"),"Aceptable",IF(NSY37="II","No Aceptable o Aceptable con controles",IF(NSY37="I","No Aceptable","Error"))))</f>
        <v>No Aceptable o Aceptable con controles</v>
      </c>
      <c r="NTA37" s="133" t="s">
        <v>264</v>
      </c>
      <c r="NTB37" s="178" t="s">
        <v>274</v>
      </c>
      <c r="NTC37" s="178" t="s">
        <v>284</v>
      </c>
      <c r="NTD37" s="178" t="s">
        <v>285</v>
      </c>
      <c r="NTE37" s="178" t="s">
        <v>261</v>
      </c>
      <c r="NTF37" s="178" t="s">
        <v>210</v>
      </c>
      <c r="NTG37" s="178" t="s">
        <v>260</v>
      </c>
      <c r="NTH37" s="178" t="s">
        <v>262</v>
      </c>
      <c r="NTI37" s="179">
        <v>6</v>
      </c>
      <c r="NTJ37" s="179">
        <v>3</v>
      </c>
      <c r="NTK37" s="180">
        <f t="shared" ref="NTK37:NVG37" si="655">IF(OR(NTI37="",NTJ37=""),"",IF((NTI37*NTJ37=0),"N/A",NTI37*NTJ37))</f>
        <v>18</v>
      </c>
      <c r="NTL37" s="180" t="str">
        <f t="shared" ref="NTL37:NVH37" si="656">IF(NTK37="","",IF(ISTEXT(NTK37),"N/A",IF(OR(NTK37=2,NTK37=4),"Bajo",IF(OR(NTK37=6,NTK37=8),"Medio",IF(OR(NTK37=10,NTK37=12,NTK37=18,NTK37=20),"Alto",IF(OR(NTK37=24,NTK37=30,NTK37=40),"Muy Alto","Error"))))))</f>
        <v>Alto</v>
      </c>
      <c r="NTM37" s="179">
        <v>25</v>
      </c>
      <c r="NTN37" s="180">
        <f t="shared" ref="NTN37:NVJ37" si="657">IF(OR(NTM37="",NTK37=""),"",IF(ISTEXT(NTK37),"N/A",NTK37*NTM37))</f>
        <v>450</v>
      </c>
      <c r="NTO37" s="180" t="str">
        <f t="shared" ref="NTO37:NVK37" si="658">IF(NTN37="","",IF(ISTEXT(NTN37),"IV",IF(NTN37=20,"IV",IF(AND(NTN37&gt;=40,NTN37&lt;=120),"III",IF(AND(NTN37&gt;=150,NTN37&lt;=500),"II",IF(AND(NTN37&gt;=600,NTN37&lt;=4000),"I","Error"))))))</f>
        <v>II</v>
      </c>
      <c r="NTP37" s="269" t="str">
        <f>IF(NTO37="","",IF(OR(NTO37="IV",NTO37="III"),"Aceptable",IF(NTO37="II","No Aceptable o Aceptable con controles",IF(NTO37="I","No Aceptable","Error"))))</f>
        <v>No Aceptable o Aceptable con controles</v>
      </c>
      <c r="NTQ37" s="133" t="s">
        <v>264</v>
      </c>
      <c r="NTR37" s="178" t="s">
        <v>274</v>
      </c>
      <c r="NTS37" s="178" t="s">
        <v>284</v>
      </c>
      <c r="NTT37" s="178" t="s">
        <v>285</v>
      </c>
      <c r="NTU37" s="178" t="s">
        <v>261</v>
      </c>
      <c r="NTV37" s="178" t="s">
        <v>210</v>
      </c>
      <c r="NTW37" s="178" t="s">
        <v>260</v>
      </c>
      <c r="NTX37" s="178" t="s">
        <v>262</v>
      </c>
      <c r="NTY37" s="179">
        <v>6</v>
      </c>
      <c r="NTZ37" s="179">
        <v>3</v>
      </c>
      <c r="NUA37" s="180">
        <f t="shared" si="655"/>
        <v>18</v>
      </c>
      <c r="NUB37" s="180" t="str">
        <f t="shared" si="656"/>
        <v>Alto</v>
      </c>
      <c r="NUC37" s="179">
        <v>25</v>
      </c>
      <c r="NUD37" s="180">
        <f t="shared" si="657"/>
        <v>450</v>
      </c>
      <c r="NUE37" s="180" t="str">
        <f t="shared" si="658"/>
        <v>II</v>
      </c>
      <c r="NUF37" s="269" t="str">
        <f>IF(NUE37="","",IF(OR(NUE37="IV",NUE37="III"),"Aceptable",IF(NUE37="II","No Aceptable o Aceptable con controles",IF(NUE37="I","No Aceptable","Error"))))</f>
        <v>No Aceptable o Aceptable con controles</v>
      </c>
      <c r="NUG37" s="133" t="s">
        <v>264</v>
      </c>
      <c r="NUH37" s="178" t="s">
        <v>274</v>
      </c>
      <c r="NUI37" s="178" t="s">
        <v>284</v>
      </c>
      <c r="NUJ37" s="178" t="s">
        <v>285</v>
      </c>
      <c r="NUK37" s="178" t="s">
        <v>261</v>
      </c>
      <c r="NUL37" s="178" t="s">
        <v>210</v>
      </c>
      <c r="NUM37" s="178" t="s">
        <v>260</v>
      </c>
      <c r="NUN37" s="178" t="s">
        <v>262</v>
      </c>
      <c r="NUO37" s="179">
        <v>6</v>
      </c>
      <c r="NUP37" s="179">
        <v>3</v>
      </c>
      <c r="NUQ37" s="180">
        <f t="shared" si="655"/>
        <v>18</v>
      </c>
      <c r="NUR37" s="180" t="str">
        <f t="shared" si="656"/>
        <v>Alto</v>
      </c>
      <c r="NUS37" s="179">
        <v>25</v>
      </c>
      <c r="NUT37" s="180">
        <f t="shared" si="657"/>
        <v>450</v>
      </c>
      <c r="NUU37" s="180" t="str">
        <f t="shared" si="658"/>
        <v>II</v>
      </c>
      <c r="NUV37" s="269" t="str">
        <f>IF(NUU37="","",IF(OR(NUU37="IV",NUU37="III"),"Aceptable",IF(NUU37="II","No Aceptable o Aceptable con controles",IF(NUU37="I","No Aceptable","Error"))))</f>
        <v>No Aceptable o Aceptable con controles</v>
      </c>
      <c r="NUW37" s="133" t="s">
        <v>264</v>
      </c>
      <c r="NUX37" s="178" t="s">
        <v>274</v>
      </c>
      <c r="NUY37" s="178" t="s">
        <v>284</v>
      </c>
      <c r="NUZ37" s="178" t="s">
        <v>285</v>
      </c>
      <c r="NVA37" s="178" t="s">
        <v>261</v>
      </c>
      <c r="NVB37" s="178" t="s">
        <v>210</v>
      </c>
      <c r="NVC37" s="178" t="s">
        <v>260</v>
      </c>
      <c r="NVD37" s="178" t="s">
        <v>262</v>
      </c>
      <c r="NVE37" s="179">
        <v>6</v>
      </c>
      <c r="NVF37" s="179">
        <v>3</v>
      </c>
      <c r="NVG37" s="180">
        <f t="shared" si="655"/>
        <v>18</v>
      </c>
      <c r="NVH37" s="180" t="str">
        <f t="shared" si="656"/>
        <v>Alto</v>
      </c>
      <c r="NVI37" s="179">
        <v>25</v>
      </c>
      <c r="NVJ37" s="180">
        <f t="shared" si="657"/>
        <v>450</v>
      </c>
      <c r="NVK37" s="180" t="str">
        <f t="shared" si="658"/>
        <v>II</v>
      </c>
      <c r="NVL37" s="269" t="str">
        <f>IF(NVK37="","",IF(OR(NVK37="IV",NVK37="III"),"Aceptable",IF(NVK37="II","No Aceptable o Aceptable con controles",IF(NVK37="I","No Aceptable","Error"))))</f>
        <v>No Aceptable o Aceptable con controles</v>
      </c>
      <c r="NVM37" s="133" t="s">
        <v>264</v>
      </c>
      <c r="NVN37" s="178" t="s">
        <v>274</v>
      </c>
      <c r="NVO37" s="178" t="s">
        <v>284</v>
      </c>
      <c r="NVP37" s="178" t="s">
        <v>285</v>
      </c>
      <c r="NVQ37" s="178" t="s">
        <v>261</v>
      </c>
      <c r="NVR37" s="178" t="s">
        <v>210</v>
      </c>
      <c r="NVS37" s="178" t="s">
        <v>260</v>
      </c>
      <c r="NVT37" s="178" t="s">
        <v>262</v>
      </c>
      <c r="NVU37" s="179">
        <v>6</v>
      </c>
      <c r="NVV37" s="179">
        <v>3</v>
      </c>
      <c r="NVW37" s="180">
        <f t="shared" ref="NVW37:NXS37" si="659">IF(OR(NVU37="",NVV37=""),"",IF((NVU37*NVV37=0),"N/A",NVU37*NVV37))</f>
        <v>18</v>
      </c>
      <c r="NVX37" s="180" t="str">
        <f t="shared" ref="NVX37:NXT37" si="660">IF(NVW37="","",IF(ISTEXT(NVW37),"N/A",IF(OR(NVW37=2,NVW37=4),"Bajo",IF(OR(NVW37=6,NVW37=8),"Medio",IF(OR(NVW37=10,NVW37=12,NVW37=18,NVW37=20),"Alto",IF(OR(NVW37=24,NVW37=30,NVW37=40),"Muy Alto","Error"))))))</f>
        <v>Alto</v>
      </c>
      <c r="NVY37" s="179">
        <v>25</v>
      </c>
      <c r="NVZ37" s="180">
        <f t="shared" ref="NVZ37:NXV37" si="661">IF(OR(NVY37="",NVW37=""),"",IF(ISTEXT(NVW37),"N/A",NVW37*NVY37))</f>
        <v>450</v>
      </c>
      <c r="NWA37" s="180" t="str">
        <f t="shared" ref="NWA37:NXW37" si="662">IF(NVZ37="","",IF(ISTEXT(NVZ37),"IV",IF(NVZ37=20,"IV",IF(AND(NVZ37&gt;=40,NVZ37&lt;=120),"III",IF(AND(NVZ37&gt;=150,NVZ37&lt;=500),"II",IF(AND(NVZ37&gt;=600,NVZ37&lt;=4000),"I","Error"))))))</f>
        <v>II</v>
      </c>
      <c r="NWB37" s="269" t="str">
        <f>IF(NWA37="","",IF(OR(NWA37="IV",NWA37="III"),"Aceptable",IF(NWA37="II","No Aceptable o Aceptable con controles",IF(NWA37="I","No Aceptable","Error"))))</f>
        <v>No Aceptable o Aceptable con controles</v>
      </c>
      <c r="NWC37" s="133" t="s">
        <v>264</v>
      </c>
      <c r="NWD37" s="178" t="s">
        <v>274</v>
      </c>
      <c r="NWE37" s="178" t="s">
        <v>284</v>
      </c>
      <c r="NWF37" s="178" t="s">
        <v>285</v>
      </c>
      <c r="NWG37" s="178" t="s">
        <v>261</v>
      </c>
      <c r="NWH37" s="178" t="s">
        <v>210</v>
      </c>
      <c r="NWI37" s="178" t="s">
        <v>260</v>
      </c>
      <c r="NWJ37" s="178" t="s">
        <v>262</v>
      </c>
      <c r="NWK37" s="179">
        <v>6</v>
      </c>
      <c r="NWL37" s="179">
        <v>3</v>
      </c>
      <c r="NWM37" s="180">
        <f t="shared" si="659"/>
        <v>18</v>
      </c>
      <c r="NWN37" s="180" t="str">
        <f t="shared" si="660"/>
        <v>Alto</v>
      </c>
      <c r="NWO37" s="179">
        <v>25</v>
      </c>
      <c r="NWP37" s="180">
        <f t="shared" si="661"/>
        <v>450</v>
      </c>
      <c r="NWQ37" s="180" t="str">
        <f t="shared" si="662"/>
        <v>II</v>
      </c>
      <c r="NWR37" s="269" t="str">
        <f>IF(NWQ37="","",IF(OR(NWQ37="IV",NWQ37="III"),"Aceptable",IF(NWQ37="II","No Aceptable o Aceptable con controles",IF(NWQ37="I","No Aceptable","Error"))))</f>
        <v>No Aceptable o Aceptable con controles</v>
      </c>
      <c r="NWS37" s="133" t="s">
        <v>264</v>
      </c>
      <c r="NWT37" s="178" t="s">
        <v>274</v>
      </c>
      <c r="NWU37" s="178" t="s">
        <v>284</v>
      </c>
      <c r="NWV37" s="178" t="s">
        <v>285</v>
      </c>
      <c r="NWW37" s="178" t="s">
        <v>261</v>
      </c>
      <c r="NWX37" s="178" t="s">
        <v>210</v>
      </c>
      <c r="NWY37" s="178" t="s">
        <v>260</v>
      </c>
      <c r="NWZ37" s="178" t="s">
        <v>262</v>
      </c>
      <c r="NXA37" s="179">
        <v>6</v>
      </c>
      <c r="NXB37" s="179">
        <v>3</v>
      </c>
      <c r="NXC37" s="180">
        <f t="shared" si="659"/>
        <v>18</v>
      </c>
      <c r="NXD37" s="180" t="str">
        <f t="shared" si="660"/>
        <v>Alto</v>
      </c>
      <c r="NXE37" s="179">
        <v>25</v>
      </c>
      <c r="NXF37" s="180">
        <f t="shared" si="661"/>
        <v>450</v>
      </c>
      <c r="NXG37" s="180" t="str">
        <f t="shared" si="662"/>
        <v>II</v>
      </c>
      <c r="NXH37" s="269" t="str">
        <f>IF(NXG37="","",IF(OR(NXG37="IV",NXG37="III"),"Aceptable",IF(NXG37="II","No Aceptable o Aceptable con controles",IF(NXG37="I","No Aceptable","Error"))))</f>
        <v>No Aceptable o Aceptable con controles</v>
      </c>
      <c r="NXI37" s="133" t="s">
        <v>264</v>
      </c>
      <c r="NXJ37" s="178" t="s">
        <v>274</v>
      </c>
      <c r="NXK37" s="178" t="s">
        <v>284</v>
      </c>
      <c r="NXL37" s="178" t="s">
        <v>285</v>
      </c>
      <c r="NXM37" s="178" t="s">
        <v>261</v>
      </c>
      <c r="NXN37" s="178" t="s">
        <v>210</v>
      </c>
      <c r="NXO37" s="178" t="s">
        <v>260</v>
      </c>
      <c r="NXP37" s="178" t="s">
        <v>262</v>
      </c>
      <c r="NXQ37" s="179">
        <v>6</v>
      </c>
      <c r="NXR37" s="179">
        <v>3</v>
      </c>
      <c r="NXS37" s="180">
        <f t="shared" si="659"/>
        <v>18</v>
      </c>
      <c r="NXT37" s="180" t="str">
        <f t="shared" si="660"/>
        <v>Alto</v>
      </c>
      <c r="NXU37" s="179">
        <v>25</v>
      </c>
      <c r="NXV37" s="180">
        <f t="shared" si="661"/>
        <v>450</v>
      </c>
      <c r="NXW37" s="180" t="str">
        <f t="shared" si="662"/>
        <v>II</v>
      </c>
      <c r="NXX37" s="269" t="str">
        <f>IF(NXW37="","",IF(OR(NXW37="IV",NXW37="III"),"Aceptable",IF(NXW37="II","No Aceptable o Aceptable con controles",IF(NXW37="I","No Aceptable","Error"))))</f>
        <v>No Aceptable o Aceptable con controles</v>
      </c>
      <c r="NXY37" s="133" t="s">
        <v>264</v>
      </c>
      <c r="NXZ37" s="178" t="s">
        <v>274</v>
      </c>
      <c r="NYA37" s="178" t="s">
        <v>284</v>
      </c>
      <c r="NYB37" s="178" t="s">
        <v>285</v>
      </c>
      <c r="NYC37" s="178" t="s">
        <v>261</v>
      </c>
      <c r="NYD37" s="178" t="s">
        <v>210</v>
      </c>
      <c r="NYE37" s="178" t="s">
        <v>260</v>
      </c>
      <c r="NYF37" s="178" t="s">
        <v>262</v>
      </c>
      <c r="NYG37" s="179">
        <v>6</v>
      </c>
      <c r="NYH37" s="179">
        <v>3</v>
      </c>
      <c r="NYI37" s="180">
        <f t="shared" ref="NYI37:OAE37" si="663">IF(OR(NYG37="",NYH37=""),"",IF((NYG37*NYH37=0),"N/A",NYG37*NYH37))</f>
        <v>18</v>
      </c>
      <c r="NYJ37" s="180" t="str">
        <f t="shared" ref="NYJ37:OAF37" si="664">IF(NYI37="","",IF(ISTEXT(NYI37),"N/A",IF(OR(NYI37=2,NYI37=4),"Bajo",IF(OR(NYI37=6,NYI37=8),"Medio",IF(OR(NYI37=10,NYI37=12,NYI37=18,NYI37=20),"Alto",IF(OR(NYI37=24,NYI37=30,NYI37=40),"Muy Alto","Error"))))))</f>
        <v>Alto</v>
      </c>
      <c r="NYK37" s="179">
        <v>25</v>
      </c>
      <c r="NYL37" s="180">
        <f t="shared" ref="NYL37:OAH37" si="665">IF(OR(NYK37="",NYI37=""),"",IF(ISTEXT(NYI37),"N/A",NYI37*NYK37))</f>
        <v>450</v>
      </c>
      <c r="NYM37" s="180" t="str">
        <f t="shared" ref="NYM37:OAI37" si="666">IF(NYL37="","",IF(ISTEXT(NYL37),"IV",IF(NYL37=20,"IV",IF(AND(NYL37&gt;=40,NYL37&lt;=120),"III",IF(AND(NYL37&gt;=150,NYL37&lt;=500),"II",IF(AND(NYL37&gt;=600,NYL37&lt;=4000),"I","Error"))))))</f>
        <v>II</v>
      </c>
      <c r="NYN37" s="269" t="str">
        <f>IF(NYM37="","",IF(OR(NYM37="IV",NYM37="III"),"Aceptable",IF(NYM37="II","No Aceptable o Aceptable con controles",IF(NYM37="I","No Aceptable","Error"))))</f>
        <v>No Aceptable o Aceptable con controles</v>
      </c>
      <c r="NYO37" s="133" t="s">
        <v>264</v>
      </c>
      <c r="NYP37" s="178" t="s">
        <v>274</v>
      </c>
      <c r="NYQ37" s="178" t="s">
        <v>284</v>
      </c>
      <c r="NYR37" s="178" t="s">
        <v>285</v>
      </c>
      <c r="NYS37" s="178" t="s">
        <v>261</v>
      </c>
      <c r="NYT37" s="178" t="s">
        <v>210</v>
      </c>
      <c r="NYU37" s="178" t="s">
        <v>260</v>
      </c>
      <c r="NYV37" s="178" t="s">
        <v>262</v>
      </c>
      <c r="NYW37" s="179">
        <v>6</v>
      </c>
      <c r="NYX37" s="179">
        <v>3</v>
      </c>
      <c r="NYY37" s="180">
        <f t="shared" si="663"/>
        <v>18</v>
      </c>
      <c r="NYZ37" s="180" t="str">
        <f t="shared" si="664"/>
        <v>Alto</v>
      </c>
      <c r="NZA37" s="179">
        <v>25</v>
      </c>
      <c r="NZB37" s="180">
        <f t="shared" si="665"/>
        <v>450</v>
      </c>
      <c r="NZC37" s="180" t="str">
        <f t="shared" si="666"/>
        <v>II</v>
      </c>
      <c r="NZD37" s="269" t="str">
        <f>IF(NZC37="","",IF(OR(NZC37="IV",NZC37="III"),"Aceptable",IF(NZC37="II","No Aceptable o Aceptable con controles",IF(NZC37="I","No Aceptable","Error"))))</f>
        <v>No Aceptable o Aceptable con controles</v>
      </c>
      <c r="NZE37" s="133" t="s">
        <v>264</v>
      </c>
      <c r="NZF37" s="178" t="s">
        <v>274</v>
      </c>
      <c r="NZG37" s="178" t="s">
        <v>284</v>
      </c>
      <c r="NZH37" s="178" t="s">
        <v>285</v>
      </c>
      <c r="NZI37" s="178" t="s">
        <v>261</v>
      </c>
      <c r="NZJ37" s="178" t="s">
        <v>210</v>
      </c>
      <c r="NZK37" s="178" t="s">
        <v>260</v>
      </c>
      <c r="NZL37" s="178" t="s">
        <v>262</v>
      </c>
      <c r="NZM37" s="179">
        <v>6</v>
      </c>
      <c r="NZN37" s="179">
        <v>3</v>
      </c>
      <c r="NZO37" s="180">
        <f t="shared" si="663"/>
        <v>18</v>
      </c>
      <c r="NZP37" s="180" t="str">
        <f t="shared" si="664"/>
        <v>Alto</v>
      </c>
      <c r="NZQ37" s="179">
        <v>25</v>
      </c>
      <c r="NZR37" s="180">
        <f t="shared" si="665"/>
        <v>450</v>
      </c>
      <c r="NZS37" s="180" t="str">
        <f t="shared" si="666"/>
        <v>II</v>
      </c>
      <c r="NZT37" s="269" t="str">
        <f>IF(NZS37="","",IF(OR(NZS37="IV",NZS37="III"),"Aceptable",IF(NZS37="II","No Aceptable o Aceptable con controles",IF(NZS37="I","No Aceptable","Error"))))</f>
        <v>No Aceptable o Aceptable con controles</v>
      </c>
      <c r="NZU37" s="133" t="s">
        <v>264</v>
      </c>
      <c r="NZV37" s="178" t="s">
        <v>274</v>
      </c>
      <c r="NZW37" s="178" t="s">
        <v>284</v>
      </c>
      <c r="NZX37" s="178" t="s">
        <v>285</v>
      </c>
      <c r="NZY37" s="178" t="s">
        <v>261</v>
      </c>
      <c r="NZZ37" s="178" t="s">
        <v>210</v>
      </c>
      <c r="OAA37" s="178" t="s">
        <v>260</v>
      </c>
      <c r="OAB37" s="178" t="s">
        <v>262</v>
      </c>
      <c r="OAC37" s="179">
        <v>6</v>
      </c>
      <c r="OAD37" s="179">
        <v>3</v>
      </c>
      <c r="OAE37" s="180">
        <f t="shared" si="663"/>
        <v>18</v>
      </c>
      <c r="OAF37" s="180" t="str">
        <f t="shared" si="664"/>
        <v>Alto</v>
      </c>
      <c r="OAG37" s="179">
        <v>25</v>
      </c>
      <c r="OAH37" s="180">
        <f t="shared" si="665"/>
        <v>450</v>
      </c>
      <c r="OAI37" s="180" t="str">
        <f t="shared" si="666"/>
        <v>II</v>
      </c>
      <c r="OAJ37" s="269" t="str">
        <f>IF(OAI37="","",IF(OR(OAI37="IV",OAI37="III"),"Aceptable",IF(OAI37="II","No Aceptable o Aceptable con controles",IF(OAI37="I","No Aceptable","Error"))))</f>
        <v>No Aceptable o Aceptable con controles</v>
      </c>
      <c r="OAK37" s="133" t="s">
        <v>264</v>
      </c>
      <c r="OAL37" s="178" t="s">
        <v>274</v>
      </c>
      <c r="OAM37" s="178" t="s">
        <v>284</v>
      </c>
      <c r="OAN37" s="178" t="s">
        <v>285</v>
      </c>
      <c r="OAO37" s="178" t="s">
        <v>261</v>
      </c>
      <c r="OAP37" s="178" t="s">
        <v>210</v>
      </c>
      <c r="OAQ37" s="178" t="s">
        <v>260</v>
      </c>
      <c r="OAR37" s="178" t="s">
        <v>262</v>
      </c>
      <c r="OAS37" s="179">
        <v>6</v>
      </c>
      <c r="OAT37" s="179">
        <v>3</v>
      </c>
      <c r="OAU37" s="180">
        <f t="shared" ref="OAU37:OCQ37" si="667">IF(OR(OAS37="",OAT37=""),"",IF((OAS37*OAT37=0),"N/A",OAS37*OAT37))</f>
        <v>18</v>
      </c>
      <c r="OAV37" s="180" t="str">
        <f t="shared" ref="OAV37:OCR37" si="668">IF(OAU37="","",IF(ISTEXT(OAU37),"N/A",IF(OR(OAU37=2,OAU37=4),"Bajo",IF(OR(OAU37=6,OAU37=8),"Medio",IF(OR(OAU37=10,OAU37=12,OAU37=18,OAU37=20),"Alto",IF(OR(OAU37=24,OAU37=30,OAU37=40),"Muy Alto","Error"))))))</f>
        <v>Alto</v>
      </c>
      <c r="OAW37" s="179">
        <v>25</v>
      </c>
      <c r="OAX37" s="180">
        <f t="shared" ref="OAX37:OCT37" si="669">IF(OR(OAW37="",OAU37=""),"",IF(ISTEXT(OAU37),"N/A",OAU37*OAW37))</f>
        <v>450</v>
      </c>
      <c r="OAY37" s="180" t="str">
        <f t="shared" ref="OAY37:OCU37" si="670">IF(OAX37="","",IF(ISTEXT(OAX37),"IV",IF(OAX37=20,"IV",IF(AND(OAX37&gt;=40,OAX37&lt;=120),"III",IF(AND(OAX37&gt;=150,OAX37&lt;=500),"II",IF(AND(OAX37&gt;=600,OAX37&lt;=4000),"I","Error"))))))</f>
        <v>II</v>
      </c>
      <c r="OAZ37" s="269" t="str">
        <f>IF(OAY37="","",IF(OR(OAY37="IV",OAY37="III"),"Aceptable",IF(OAY37="II","No Aceptable o Aceptable con controles",IF(OAY37="I","No Aceptable","Error"))))</f>
        <v>No Aceptable o Aceptable con controles</v>
      </c>
      <c r="OBA37" s="133" t="s">
        <v>264</v>
      </c>
      <c r="OBB37" s="178" t="s">
        <v>274</v>
      </c>
      <c r="OBC37" s="178" t="s">
        <v>284</v>
      </c>
      <c r="OBD37" s="178" t="s">
        <v>285</v>
      </c>
      <c r="OBE37" s="178" t="s">
        <v>261</v>
      </c>
      <c r="OBF37" s="178" t="s">
        <v>210</v>
      </c>
      <c r="OBG37" s="178" t="s">
        <v>260</v>
      </c>
      <c r="OBH37" s="178" t="s">
        <v>262</v>
      </c>
      <c r="OBI37" s="179">
        <v>6</v>
      </c>
      <c r="OBJ37" s="179">
        <v>3</v>
      </c>
      <c r="OBK37" s="180">
        <f t="shared" si="667"/>
        <v>18</v>
      </c>
      <c r="OBL37" s="180" t="str">
        <f t="shared" si="668"/>
        <v>Alto</v>
      </c>
      <c r="OBM37" s="179">
        <v>25</v>
      </c>
      <c r="OBN37" s="180">
        <f t="shared" si="669"/>
        <v>450</v>
      </c>
      <c r="OBO37" s="180" t="str">
        <f t="shared" si="670"/>
        <v>II</v>
      </c>
      <c r="OBP37" s="269" t="str">
        <f>IF(OBO37="","",IF(OR(OBO37="IV",OBO37="III"),"Aceptable",IF(OBO37="II","No Aceptable o Aceptable con controles",IF(OBO37="I","No Aceptable","Error"))))</f>
        <v>No Aceptable o Aceptable con controles</v>
      </c>
      <c r="OBQ37" s="133" t="s">
        <v>264</v>
      </c>
      <c r="OBR37" s="178" t="s">
        <v>274</v>
      </c>
      <c r="OBS37" s="178" t="s">
        <v>284</v>
      </c>
      <c r="OBT37" s="178" t="s">
        <v>285</v>
      </c>
      <c r="OBU37" s="178" t="s">
        <v>261</v>
      </c>
      <c r="OBV37" s="178" t="s">
        <v>210</v>
      </c>
      <c r="OBW37" s="178" t="s">
        <v>260</v>
      </c>
      <c r="OBX37" s="178" t="s">
        <v>262</v>
      </c>
      <c r="OBY37" s="179">
        <v>6</v>
      </c>
      <c r="OBZ37" s="179">
        <v>3</v>
      </c>
      <c r="OCA37" s="180">
        <f t="shared" si="667"/>
        <v>18</v>
      </c>
      <c r="OCB37" s="180" t="str">
        <f t="shared" si="668"/>
        <v>Alto</v>
      </c>
      <c r="OCC37" s="179">
        <v>25</v>
      </c>
      <c r="OCD37" s="180">
        <f t="shared" si="669"/>
        <v>450</v>
      </c>
      <c r="OCE37" s="180" t="str">
        <f t="shared" si="670"/>
        <v>II</v>
      </c>
      <c r="OCF37" s="269" t="str">
        <f>IF(OCE37="","",IF(OR(OCE37="IV",OCE37="III"),"Aceptable",IF(OCE37="II","No Aceptable o Aceptable con controles",IF(OCE37="I","No Aceptable","Error"))))</f>
        <v>No Aceptable o Aceptable con controles</v>
      </c>
      <c r="OCG37" s="133" t="s">
        <v>264</v>
      </c>
      <c r="OCH37" s="178" t="s">
        <v>274</v>
      </c>
      <c r="OCI37" s="178" t="s">
        <v>284</v>
      </c>
      <c r="OCJ37" s="178" t="s">
        <v>285</v>
      </c>
      <c r="OCK37" s="178" t="s">
        <v>261</v>
      </c>
      <c r="OCL37" s="178" t="s">
        <v>210</v>
      </c>
      <c r="OCM37" s="178" t="s">
        <v>260</v>
      </c>
      <c r="OCN37" s="178" t="s">
        <v>262</v>
      </c>
      <c r="OCO37" s="179">
        <v>6</v>
      </c>
      <c r="OCP37" s="179">
        <v>3</v>
      </c>
      <c r="OCQ37" s="180">
        <f t="shared" si="667"/>
        <v>18</v>
      </c>
      <c r="OCR37" s="180" t="str">
        <f t="shared" si="668"/>
        <v>Alto</v>
      </c>
      <c r="OCS37" s="179">
        <v>25</v>
      </c>
      <c r="OCT37" s="180">
        <f t="shared" si="669"/>
        <v>450</v>
      </c>
      <c r="OCU37" s="180" t="str">
        <f t="shared" si="670"/>
        <v>II</v>
      </c>
      <c r="OCV37" s="269" t="str">
        <f>IF(OCU37="","",IF(OR(OCU37="IV",OCU37="III"),"Aceptable",IF(OCU37="II","No Aceptable o Aceptable con controles",IF(OCU37="I","No Aceptable","Error"))))</f>
        <v>No Aceptable o Aceptable con controles</v>
      </c>
      <c r="OCW37" s="133" t="s">
        <v>264</v>
      </c>
      <c r="OCX37" s="178" t="s">
        <v>274</v>
      </c>
      <c r="OCY37" s="178" t="s">
        <v>284</v>
      </c>
      <c r="OCZ37" s="178" t="s">
        <v>285</v>
      </c>
      <c r="ODA37" s="178" t="s">
        <v>261</v>
      </c>
      <c r="ODB37" s="178" t="s">
        <v>210</v>
      </c>
      <c r="ODC37" s="178" t="s">
        <v>260</v>
      </c>
      <c r="ODD37" s="178" t="s">
        <v>262</v>
      </c>
      <c r="ODE37" s="179">
        <v>6</v>
      </c>
      <c r="ODF37" s="179">
        <v>3</v>
      </c>
      <c r="ODG37" s="180">
        <f t="shared" ref="ODG37:OFC37" si="671">IF(OR(ODE37="",ODF37=""),"",IF((ODE37*ODF37=0),"N/A",ODE37*ODF37))</f>
        <v>18</v>
      </c>
      <c r="ODH37" s="180" t="str">
        <f t="shared" ref="ODH37:OFD37" si="672">IF(ODG37="","",IF(ISTEXT(ODG37),"N/A",IF(OR(ODG37=2,ODG37=4),"Bajo",IF(OR(ODG37=6,ODG37=8),"Medio",IF(OR(ODG37=10,ODG37=12,ODG37=18,ODG37=20),"Alto",IF(OR(ODG37=24,ODG37=30,ODG37=40),"Muy Alto","Error"))))))</f>
        <v>Alto</v>
      </c>
      <c r="ODI37" s="179">
        <v>25</v>
      </c>
      <c r="ODJ37" s="180">
        <f t="shared" ref="ODJ37:OFF37" si="673">IF(OR(ODI37="",ODG37=""),"",IF(ISTEXT(ODG37),"N/A",ODG37*ODI37))</f>
        <v>450</v>
      </c>
      <c r="ODK37" s="180" t="str">
        <f t="shared" ref="ODK37:OFG37" si="674">IF(ODJ37="","",IF(ISTEXT(ODJ37),"IV",IF(ODJ37=20,"IV",IF(AND(ODJ37&gt;=40,ODJ37&lt;=120),"III",IF(AND(ODJ37&gt;=150,ODJ37&lt;=500),"II",IF(AND(ODJ37&gt;=600,ODJ37&lt;=4000),"I","Error"))))))</f>
        <v>II</v>
      </c>
      <c r="ODL37" s="269" t="str">
        <f>IF(ODK37="","",IF(OR(ODK37="IV",ODK37="III"),"Aceptable",IF(ODK37="II","No Aceptable o Aceptable con controles",IF(ODK37="I","No Aceptable","Error"))))</f>
        <v>No Aceptable o Aceptable con controles</v>
      </c>
      <c r="ODM37" s="133" t="s">
        <v>264</v>
      </c>
      <c r="ODN37" s="178" t="s">
        <v>274</v>
      </c>
      <c r="ODO37" s="178" t="s">
        <v>284</v>
      </c>
      <c r="ODP37" s="178" t="s">
        <v>285</v>
      </c>
      <c r="ODQ37" s="178" t="s">
        <v>261</v>
      </c>
      <c r="ODR37" s="178" t="s">
        <v>210</v>
      </c>
      <c r="ODS37" s="178" t="s">
        <v>260</v>
      </c>
      <c r="ODT37" s="178" t="s">
        <v>262</v>
      </c>
      <c r="ODU37" s="179">
        <v>6</v>
      </c>
      <c r="ODV37" s="179">
        <v>3</v>
      </c>
      <c r="ODW37" s="180">
        <f t="shared" si="671"/>
        <v>18</v>
      </c>
      <c r="ODX37" s="180" t="str">
        <f t="shared" si="672"/>
        <v>Alto</v>
      </c>
      <c r="ODY37" s="179">
        <v>25</v>
      </c>
      <c r="ODZ37" s="180">
        <f t="shared" si="673"/>
        <v>450</v>
      </c>
      <c r="OEA37" s="180" t="str">
        <f t="shared" si="674"/>
        <v>II</v>
      </c>
      <c r="OEB37" s="269" t="str">
        <f>IF(OEA37="","",IF(OR(OEA37="IV",OEA37="III"),"Aceptable",IF(OEA37="II","No Aceptable o Aceptable con controles",IF(OEA37="I","No Aceptable","Error"))))</f>
        <v>No Aceptable o Aceptable con controles</v>
      </c>
      <c r="OEC37" s="133" t="s">
        <v>264</v>
      </c>
      <c r="OED37" s="178" t="s">
        <v>274</v>
      </c>
      <c r="OEE37" s="178" t="s">
        <v>284</v>
      </c>
      <c r="OEF37" s="178" t="s">
        <v>285</v>
      </c>
      <c r="OEG37" s="178" t="s">
        <v>261</v>
      </c>
      <c r="OEH37" s="178" t="s">
        <v>210</v>
      </c>
      <c r="OEI37" s="178" t="s">
        <v>260</v>
      </c>
      <c r="OEJ37" s="178" t="s">
        <v>262</v>
      </c>
      <c r="OEK37" s="179">
        <v>6</v>
      </c>
      <c r="OEL37" s="179">
        <v>3</v>
      </c>
      <c r="OEM37" s="180">
        <f t="shared" si="671"/>
        <v>18</v>
      </c>
      <c r="OEN37" s="180" t="str">
        <f t="shared" si="672"/>
        <v>Alto</v>
      </c>
      <c r="OEO37" s="179">
        <v>25</v>
      </c>
      <c r="OEP37" s="180">
        <f t="shared" si="673"/>
        <v>450</v>
      </c>
      <c r="OEQ37" s="180" t="str">
        <f t="shared" si="674"/>
        <v>II</v>
      </c>
      <c r="OER37" s="269" t="str">
        <f>IF(OEQ37="","",IF(OR(OEQ37="IV",OEQ37="III"),"Aceptable",IF(OEQ37="II","No Aceptable o Aceptable con controles",IF(OEQ37="I","No Aceptable","Error"))))</f>
        <v>No Aceptable o Aceptable con controles</v>
      </c>
      <c r="OES37" s="133" t="s">
        <v>264</v>
      </c>
      <c r="OET37" s="178" t="s">
        <v>274</v>
      </c>
      <c r="OEU37" s="178" t="s">
        <v>284</v>
      </c>
      <c r="OEV37" s="178" t="s">
        <v>285</v>
      </c>
      <c r="OEW37" s="178" t="s">
        <v>261</v>
      </c>
      <c r="OEX37" s="178" t="s">
        <v>210</v>
      </c>
      <c r="OEY37" s="178" t="s">
        <v>260</v>
      </c>
      <c r="OEZ37" s="178" t="s">
        <v>262</v>
      </c>
      <c r="OFA37" s="179">
        <v>6</v>
      </c>
      <c r="OFB37" s="179">
        <v>3</v>
      </c>
      <c r="OFC37" s="180">
        <f t="shared" si="671"/>
        <v>18</v>
      </c>
      <c r="OFD37" s="180" t="str">
        <f t="shared" si="672"/>
        <v>Alto</v>
      </c>
      <c r="OFE37" s="179">
        <v>25</v>
      </c>
      <c r="OFF37" s="180">
        <f t="shared" si="673"/>
        <v>450</v>
      </c>
      <c r="OFG37" s="180" t="str">
        <f t="shared" si="674"/>
        <v>II</v>
      </c>
      <c r="OFH37" s="269" t="str">
        <f>IF(OFG37="","",IF(OR(OFG37="IV",OFG37="III"),"Aceptable",IF(OFG37="II","No Aceptable o Aceptable con controles",IF(OFG37="I","No Aceptable","Error"))))</f>
        <v>No Aceptable o Aceptable con controles</v>
      </c>
      <c r="OFI37" s="133" t="s">
        <v>264</v>
      </c>
      <c r="OFJ37" s="178" t="s">
        <v>274</v>
      </c>
      <c r="OFK37" s="178" t="s">
        <v>284</v>
      </c>
      <c r="OFL37" s="178" t="s">
        <v>285</v>
      </c>
      <c r="OFM37" s="178" t="s">
        <v>261</v>
      </c>
      <c r="OFN37" s="178" t="s">
        <v>210</v>
      </c>
      <c r="OFO37" s="178" t="s">
        <v>260</v>
      </c>
      <c r="OFP37" s="178" t="s">
        <v>262</v>
      </c>
      <c r="OFQ37" s="179">
        <v>6</v>
      </c>
      <c r="OFR37" s="179">
        <v>3</v>
      </c>
      <c r="OFS37" s="180">
        <f t="shared" ref="OFS37:OHO37" si="675">IF(OR(OFQ37="",OFR37=""),"",IF((OFQ37*OFR37=0),"N/A",OFQ37*OFR37))</f>
        <v>18</v>
      </c>
      <c r="OFT37" s="180" t="str">
        <f t="shared" ref="OFT37:OHP37" si="676">IF(OFS37="","",IF(ISTEXT(OFS37),"N/A",IF(OR(OFS37=2,OFS37=4),"Bajo",IF(OR(OFS37=6,OFS37=8),"Medio",IF(OR(OFS37=10,OFS37=12,OFS37=18,OFS37=20),"Alto",IF(OR(OFS37=24,OFS37=30,OFS37=40),"Muy Alto","Error"))))))</f>
        <v>Alto</v>
      </c>
      <c r="OFU37" s="179">
        <v>25</v>
      </c>
      <c r="OFV37" s="180">
        <f t="shared" ref="OFV37:OHR37" si="677">IF(OR(OFU37="",OFS37=""),"",IF(ISTEXT(OFS37),"N/A",OFS37*OFU37))</f>
        <v>450</v>
      </c>
      <c r="OFW37" s="180" t="str">
        <f t="shared" ref="OFW37:OHS37" si="678">IF(OFV37="","",IF(ISTEXT(OFV37),"IV",IF(OFV37=20,"IV",IF(AND(OFV37&gt;=40,OFV37&lt;=120),"III",IF(AND(OFV37&gt;=150,OFV37&lt;=500),"II",IF(AND(OFV37&gt;=600,OFV37&lt;=4000),"I","Error"))))))</f>
        <v>II</v>
      </c>
      <c r="OFX37" s="269" t="str">
        <f>IF(OFW37="","",IF(OR(OFW37="IV",OFW37="III"),"Aceptable",IF(OFW37="II","No Aceptable o Aceptable con controles",IF(OFW37="I","No Aceptable","Error"))))</f>
        <v>No Aceptable o Aceptable con controles</v>
      </c>
      <c r="OFY37" s="133" t="s">
        <v>264</v>
      </c>
      <c r="OFZ37" s="178" t="s">
        <v>274</v>
      </c>
      <c r="OGA37" s="178" t="s">
        <v>284</v>
      </c>
      <c r="OGB37" s="178" t="s">
        <v>285</v>
      </c>
      <c r="OGC37" s="178" t="s">
        <v>261</v>
      </c>
      <c r="OGD37" s="178" t="s">
        <v>210</v>
      </c>
      <c r="OGE37" s="178" t="s">
        <v>260</v>
      </c>
      <c r="OGF37" s="178" t="s">
        <v>262</v>
      </c>
      <c r="OGG37" s="179">
        <v>6</v>
      </c>
      <c r="OGH37" s="179">
        <v>3</v>
      </c>
      <c r="OGI37" s="180">
        <f t="shared" si="675"/>
        <v>18</v>
      </c>
      <c r="OGJ37" s="180" t="str">
        <f t="shared" si="676"/>
        <v>Alto</v>
      </c>
      <c r="OGK37" s="179">
        <v>25</v>
      </c>
      <c r="OGL37" s="180">
        <f t="shared" si="677"/>
        <v>450</v>
      </c>
      <c r="OGM37" s="180" t="str">
        <f t="shared" si="678"/>
        <v>II</v>
      </c>
      <c r="OGN37" s="269" t="str">
        <f>IF(OGM37="","",IF(OR(OGM37="IV",OGM37="III"),"Aceptable",IF(OGM37="II","No Aceptable o Aceptable con controles",IF(OGM37="I","No Aceptable","Error"))))</f>
        <v>No Aceptable o Aceptable con controles</v>
      </c>
      <c r="OGO37" s="133" t="s">
        <v>264</v>
      </c>
      <c r="OGP37" s="178" t="s">
        <v>274</v>
      </c>
      <c r="OGQ37" s="178" t="s">
        <v>284</v>
      </c>
      <c r="OGR37" s="178" t="s">
        <v>285</v>
      </c>
      <c r="OGS37" s="178" t="s">
        <v>261</v>
      </c>
      <c r="OGT37" s="178" t="s">
        <v>210</v>
      </c>
      <c r="OGU37" s="178" t="s">
        <v>260</v>
      </c>
      <c r="OGV37" s="178" t="s">
        <v>262</v>
      </c>
      <c r="OGW37" s="179">
        <v>6</v>
      </c>
      <c r="OGX37" s="179">
        <v>3</v>
      </c>
      <c r="OGY37" s="180">
        <f t="shared" si="675"/>
        <v>18</v>
      </c>
      <c r="OGZ37" s="180" t="str">
        <f t="shared" si="676"/>
        <v>Alto</v>
      </c>
      <c r="OHA37" s="179">
        <v>25</v>
      </c>
      <c r="OHB37" s="180">
        <f t="shared" si="677"/>
        <v>450</v>
      </c>
      <c r="OHC37" s="180" t="str">
        <f t="shared" si="678"/>
        <v>II</v>
      </c>
      <c r="OHD37" s="269" t="str">
        <f>IF(OHC37="","",IF(OR(OHC37="IV",OHC37="III"),"Aceptable",IF(OHC37="II","No Aceptable o Aceptable con controles",IF(OHC37="I","No Aceptable","Error"))))</f>
        <v>No Aceptable o Aceptable con controles</v>
      </c>
      <c r="OHE37" s="133" t="s">
        <v>264</v>
      </c>
      <c r="OHF37" s="178" t="s">
        <v>274</v>
      </c>
      <c r="OHG37" s="178" t="s">
        <v>284</v>
      </c>
      <c r="OHH37" s="178" t="s">
        <v>285</v>
      </c>
      <c r="OHI37" s="178" t="s">
        <v>261</v>
      </c>
      <c r="OHJ37" s="178" t="s">
        <v>210</v>
      </c>
      <c r="OHK37" s="178" t="s">
        <v>260</v>
      </c>
      <c r="OHL37" s="178" t="s">
        <v>262</v>
      </c>
      <c r="OHM37" s="179">
        <v>6</v>
      </c>
      <c r="OHN37" s="179">
        <v>3</v>
      </c>
      <c r="OHO37" s="180">
        <f t="shared" si="675"/>
        <v>18</v>
      </c>
      <c r="OHP37" s="180" t="str">
        <f t="shared" si="676"/>
        <v>Alto</v>
      </c>
      <c r="OHQ37" s="179">
        <v>25</v>
      </c>
      <c r="OHR37" s="180">
        <f t="shared" si="677"/>
        <v>450</v>
      </c>
      <c r="OHS37" s="180" t="str">
        <f t="shared" si="678"/>
        <v>II</v>
      </c>
      <c r="OHT37" s="269" t="str">
        <f>IF(OHS37="","",IF(OR(OHS37="IV",OHS37="III"),"Aceptable",IF(OHS37="II","No Aceptable o Aceptable con controles",IF(OHS37="I","No Aceptable","Error"))))</f>
        <v>No Aceptable o Aceptable con controles</v>
      </c>
      <c r="OHU37" s="133" t="s">
        <v>264</v>
      </c>
      <c r="OHV37" s="178" t="s">
        <v>274</v>
      </c>
      <c r="OHW37" s="178" t="s">
        <v>284</v>
      </c>
      <c r="OHX37" s="178" t="s">
        <v>285</v>
      </c>
      <c r="OHY37" s="178" t="s">
        <v>261</v>
      </c>
      <c r="OHZ37" s="178" t="s">
        <v>210</v>
      </c>
      <c r="OIA37" s="178" t="s">
        <v>260</v>
      </c>
      <c r="OIB37" s="178" t="s">
        <v>262</v>
      </c>
      <c r="OIC37" s="179">
        <v>6</v>
      </c>
      <c r="OID37" s="179">
        <v>3</v>
      </c>
      <c r="OIE37" s="180">
        <f t="shared" ref="OIE37:OKA37" si="679">IF(OR(OIC37="",OID37=""),"",IF((OIC37*OID37=0),"N/A",OIC37*OID37))</f>
        <v>18</v>
      </c>
      <c r="OIF37" s="180" t="str">
        <f t="shared" ref="OIF37:OKB37" si="680">IF(OIE37="","",IF(ISTEXT(OIE37),"N/A",IF(OR(OIE37=2,OIE37=4),"Bajo",IF(OR(OIE37=6,OIE37=8),"Medio",IF(OR(OIE37=10,OIE37=12,OIE37=18,OIE37=20),"Alto",IF(OR(OIE37=24,OIE37=30,OIE37=40),"Muy Alto","Error"))))))</f>
        <v>Alto</v>
      </c>
      <c r="OIG37" s="179">
        <v>25</v>
      </c>
      <c r="OIH37" s="180">
        <f t="shared" ref="OIH37:OKD37" si="681">IF(OR(OIG37="",OIE37=""),"",IF(ISTEXT(OIE37),"N/A",OIE37*OIG37))</f>
        <v>450</v>
      </c>
      <c r="OII37" s="180" t="str">
        <f t="shared" ref="OII37:OKE37" si="682">IF(OIH37="","",IF(ISTEXT(OIH37),"IV",IF(OIH37=20,"IV",IF(AND(OIH37&gt;=40,OIH37&lt;=120),"III",IF(AND(OIH37&gt;=150,OIH37&lt;=500),"II",IF(AND(OIH37&gt;=600,OIH37&lt;=4000),"I","Error"))))))</f>
        <v>II</v>
      </c>
      <c r="OIJ37" s="269" t="str">
        <f>IF(OII37="","",IF(OR(OII37="IV",OII37="III"),"Aceptable",IF(OII37="II","No Aceptable o Aceptable con controles",IF(OII37="I","No Aceptable","Error"))))</f>
        <v>No Aceptable o Aceptable con controles</v>
      </c>
      <c r="OIK37" s="133" t="s">
        <v>264</v>
      </c>
      <c r="OIL37" s="178" t="s">
        <v>274</v>
      </c>
      <c r="OIM37" s="178" t="s">
        <v>284</v>
      </c>
      <c r="OIN37" s="178" t="s">
        <v>285</v>
      </c>
      <c r="OIO37" s="178" t="s">
        <v>261</v>
      </c>
      <c r="OIP37" s="178" t="s">
        <v>210</v>
      </c>
      <c r="OIQ37" s="178" t="s">
        <v>260</v>
      </c>
      <c r="OIR37" s="178" t="s">
        <v>262</v>
      </c>
      <c r="OIS37" s="179">
        <v>6</v>
      </c>
      <c r="OIT37" s="179">
        <v>3</v>
      </c>
      <c r="OIU37" s="180">
        <f t="shared" si="679"/>
        <v>18</v>
      </c>
      <c r="OIV37" s="180" t="str">
        <f t="shared" si="680"/>
        <v>Alto</v>
      </c>
      <c r="OIW37" s="179">
        <v>25</v>
      </c>
      <c r="OIX37" s="180">
        <f t="shared" si="681"/>
        <v>450</v>
      </c>
      <c r="OIY37" s="180" t="str">
        <f t="shared" si="682"/>
        <v>II</v>
      </c>
      <c r="OIZ37" s="269" t="str">
        <f>IF(OIY37="","",IF(OR(OIY37="IV",OIY37="III"),"Aceptable",IF(OIY37="II","No Aceptable o Aceptable con controles",IF(OIY37="I","No Aceptable","Error"))))</f>
        <v>No Aceptable o Aceptable con controles</v>
      </c>
      <c r="OJA37" s="133" t="s">
        <v>264</v>
      </c>
      <c r="OJB37" s="178" t="s">
        <v>274</v>
      </c>
      <c r="OJC37" s="178" t="s">
        <v>284</v>
      </c>
      <c r="OJD37" s="178" t="s">
        <v>285</v>
      </c>
      <c r="OJE37" s="178" t="s">
        <v>261</v>
      </c>
      <c r="OJF37" s="178" t="s">
        <v>210</v>
      </c>
      <c r="OJG37" s="178" t="s">
        <v>260</v>
      </c>
      <c r="OJH37" s="178" t="s">
        <v>262</v>
      </c>
      <c r="OJI37" s="179">
        <v>6</v>
      </c>
      <c r="OJJ37" s="179">
        <v>3</v>
      </c>
      <c r="OJK37" s="180">
        <f t="shared" si="679"/>
        <v>18</v>
      </c>
      <c r="OJL37" s="180" t="str">
        <f t="shared" si="680"/>
        <v>Alto</v>
      </c>
      <c r="OJM37" s="179">
        <v>25</v>
      </c>
      <c r="OJN37" s="180">
        <f t="shared" si="681"/>
        <v>450</v>
      </c>
      <c r="OJO37" s="180" t="str">
        <f t="shared" si="682"/>
        <v>II</v>
      </c>
      <c r="OJP37" s="269" t="str">
        <f>IF(OJO37="","",IF(OR(OJO37="IV",OJO37="III"),"Aceptable",IF(OJO37="II","No Aceptable o Aceptable con controles",IF(OJO37="I","No Aceptable","Error"))))</f>
        <v>No Aceptable o Aceptable con controles</v>
      </c>
      <c r="OJQ37" s="133" t="s">
        <v>264</v>
      </c>
      <c r="OJR37" s="178" t="s">
        <v>274</v>
      </c>
      <c r="OJS37" s="178" t="s">
        <v>284</v>
      </c>
      <c r="OJT37" s="178" t="s">
        <v>285</v>
      </c>
      <c r="OJU37" s="178" t="s">
        <v>261</v>
      </c>
      <c r="OJV37" s="178" t="s">
        <v>210</v>
      </c>
      <c r="OJW37" s="178" t="s">
        <v>260</v>
      </c>
      <c r="OJX37" s="178" t="s">
        <v>262</v>
      </c>
      <c r="OJY37" s="179">
        <v>6</v>
      </c>
      <c r="OJZ37" s="179">
        <v>3</v>
      </c>
      <c r="OKA37" s="180">
        <f t="shared" si="679"/>
        <v>18</v>
      </c>
      <c r="OKB37" s="180" t="str">
        <f t="shared" si="680"/>
        <v>Alto</v>
      </c>
      <c r="OKC37" s="179">
        <v>25</v>
      </c>
      <c r="OKD37" s="180">
        <f t="shared" si="681"/>
        <v>450</v>
      </c>
      <c r="OKE37" s="180" t="str">
        <f t="shared" si="682"/>
        <v>II</v>
      </c>
      <c r="OKF37" s="269" t="str">
        <f>IF(OKE37="","",IF(OR(OKE37="IV",OKE37="III"),"Aceptable",IF(OKE37="II","No Aceptable o Aceptable con controles",IF(OKE37="I","No Aceptable","Error"))))</f>
        <v>No Aceptable o Aceptable con controles</v>
      </c>
      <c r="OKG37" s="133" t="s">
        <v>264</v>
      </c>
      <c r="OKH37" s="178" t="s">
        <v>274</v>
      </c>
      <c r="OKI37" s="178" t="s">
        <v>284</v>
      </c>
      <c r="OKJ37" s="178" t="s">
        <v>285</v>
      </c>
      <c r="OKK37" s="178" t="s">
        <v>261</v>
      </c>
      <c r="OKL37" s="178" t="s">
        <v>210</v>
      </c>
      <c r="OKM37" s="178" t="s">
        <v>260</v>
      </c>
      <c r="OKN37" s="178" t="s">
        <v>262</v>
      </c>
      <c r="OKO37" s="179">
        <v>6</v>
      </c>
      <c r="OKP37" s="179">
        <v>3</v>
      </c>
      <c r="OKQ37" s="180">
        <f t="shared" ref="OKQ37:OMM37" si="683">IF(OR(OKO37="",OKP37=""),"",IF((OKO37*OKP37=0),"N/A",OKO37*OKP37))</f>
        <v>18</v>
      </c>
      <c r="OKR37" s="180" t="str">
        <f t="shared" ref="OKR37:OMN37" si="684">IF(OKQ37="","",IF(ISTEXT(OKQ37),"N/A",IF(OR(OKQ37=2,OKQ37=4),"Bajo",IF(OR(OKQ37=6,OKQ37=8),"Medio",IF(OR(OKQ37=10,OKQ37=12,OKQ37=18,OKQ37=20),"Alto",IF(OR(OKQ37=24,OKQ37=30,OKQ37=40),"Muy Alto","Error"))))))</f>
        <v>Alto</v>
      </c>
      <c r="OKS37" s="179">
        <v>25</v>
      </c>
      <c r="OKT37" s="180">
        <f t="shared" ref="OKT37:OMP37" si="685">IF(OR(OKS37="",OKQ37=""),"",IF(ISTEXT(OKQ37),"N/A",OKQ37*OKS37))</f>
        <v>450</v>
      </c>
      <c r="OKU37" s="180" t="str">
        <f t="shared" ref="OKU37:OMQ37" si="686">IF(OKT37="","",IF(ISTEXT(OKT37),"IV",IF(OKT37=20,"IV",IF(AND(OKT37&gt;=40,OKT37&lt;=120),"III",IF(AND(OKT37&gt;=150,OKT37&lt;=500),"II",IF(AND(OKT37&gt;=600,OKT37&lt;=4000),"I","Error"))))))</f>
        <v>II</v>
      </c>
      <c r="OKV37" s="269" t="str">
        <f>IF(OKU37="","",IF(OR(OKU37="IV",OKU37="III"),"Aceptable",IF(OKU37="II","No Aceptable o Aceptable con controles",IF(OKU37="I","No Aceptable","Error"))))</f>
        <v>No Aceptable o Aceptable con controles</v>
      </c>
      <c r="OKW37" s="133" t="s">
        <v>264</v>
      </c>
      <c r="OKX37" s="178" t="s">
        <v>274</v>
      </c>
      <c r="OKY37" s="178" t="s">
        <v>284</v>
      </c>
      <c r="OKZ37" s="178" t="s">
        <v>285</v>
      </c>
      <c r="OLA37" s="178" t="s">
        <v>261</v>
      </c>
      <c r="OLB37" s="178" t="s">
        <v>210</v>
      </c>
      <c r="OLC37" s="178" t="s">
        <v>260</v>
      </c>
      <c r="OLD37" s="178" t="s">
        <v>262</v>
      </c>
      <c r="OLE37" s="179">
        <v>6</v>
      </c>
      <c r="OLF37" s="179">
        <v>3</v>
      </c>
      <c r="OLG37" s="180">
        <f t="shared" si="683"/>
        <v>18</v>
      </c>
      <c r="OLH37" s="180" t="str">
        <f t="shared" si="684"/>
        <v>Alto</v>
      </c>
      <c r="OLI37" s="179">
        <v>25</v>
      </c>
      <c r="OLJ37" s="180">
        <f t="shared" si="685"/>
        <v>450</v>
      </c>
      <c r="OLK37" s="180" t="str">
        <f t="shared" si="686"/>
        <v>II</v>
      </c>
      <c r="OLL37" s="269" t="str">
        <f>IF(OLK37="","",IF(OR(OLK37="IV",OLK37="III"),"Aceptable",IF(OLK37="II","No Aceptable o Aceptable con controles",IF(OLK37="I","No Aceptable","Error"))))</f>
        <v>No Aceptable o Aceptable con controles</v>
      </c>
      <c r="OLM37" s="133" t="s">
        <v>264</v>
      </c>
      <c r="OLN37" s="178" t="s">
        <v>274</v>
      </c>
      <c r="OLO37" s="178" t="s">
        <v>284</v>
      </c>
      <c r="OLP37" s="178" t="s">
        <v>285</v>
      </c>
      <c r="OLQ37" s="178" t="s">
        <v>261</v>
      </c>
      <c r="OLR37" s="178" t="s">
        <v>210</v>
      </c>
      <c r="OLS37" s="178" t="s">
        <v>260</v>
      </c>
      <c r="OLT37" s="178" t="s">
        <v>262</v>
      </c>
      <c r="OLU37" s="179">
        <v>6</v>
      </c>
      <c r="OLV37" s="179">
        <v>3</v>
      </c>
      <c r="OLW37" s="180">
        <f t="shared" si="683"/>
        <v>18</v>
      </c>
      <c r="OLX37" s="180" t="str">
        <f t="shared" si="684"/>
        <v>Alto</v>
      </c>
      <c r="OLY37" s="179">
        <v>25</v>
      </c>
      <c r="OLZ37" s="180">
        <f t="shared" si="685"/>
        <v>450</v>
      </c>
      <c r="OMA37" s="180" t="str">
        <f t="shared" si="686"/>
        <v>II</v>
      </c>
      <c r="OMB37" s="269" t="str">
        <f>IF(OMA37="","",IF(OR(OMA37="IV",OMA37="III"),"Aceptable",IF(OMA37="II","No Aceptable o Aceptable con controles",IF(OMA37="I","No Aceptable","Error"))))</f>
        <v>No Aceptable o Aceptable con controles</v>
      </c>
      <c r="OMC37" s="133" t="s">
        <v>264</v>
      </c>
      <c r="OMD37" s="178" t="s">
        <v>274</v>
      </c>
      <c r="OME37" s="178" t="s">
        <v>284</v>
      </c>
      <c r="OMF37" s="178" t="s">
        <v>285</v>
      </c>
      <c r="OMG37" s="178" t="s">
        <v>261</v>
      </c>
      <c r="OMH37" s="178" t="s">
        <v>210</v>
      </c>
      <c r="OMI37" s="178" t="s">
        <v>260</v>
      </c>
      <c r="OMJ37" s="178" t="s">
        <v>262</v>
      </c>
      <c r="OMK37" s="179">
        <v>6</v>
      </c>
      <c r="OML37" s="179">
        <v>3</v>
      </c>
      <c r="OMM37" s="180">
        <f t="shared" si="683"/>
        <v>18</v>
      </c>
      <c r="OMN37" s="180" t="str">
        <f t="shared" si="684"/>
        <v>Alto</v>
      </c>
      <c r="OMO37" s="179">
        <v>25</v>
      </c>
      <c r="OMP37" s="180">
        <f t="shared" si="685"/>
        <v>450</v>
      </c>
      <c r="OMQ37" s="180" t="str">
        <f t="shared" si="686"/>
        <v>II</v>
      </c>
      <c r="OMR37" s="269" t="str">
        <f>IF(OMQ37="","",IF(OR(OMQ37="IV",OMQ37="III"),"Aceptable",IF(OMQ37="II","No Aceptable o Aceptable con controles",IF(OMQ37="I","No Aceptable","Error"))))</f>
        <v>No Aceptable o Aceptable con controles</v>
      </c>
      <c r="OMS37" s="133" t="s">
        <v>264</v>
      </c>
      <c r="OMT37" s="178" t="s">
        <v>274</v>
      </c>
      <c r="OMU37" s="178" t="s">
        <v>284</v>
      </c>
      <c r="OMV37" s="178" t="s">
        <v>285</v>
      </c>
      <c r="OMW37" s="178" t="s">
        <v>261</v>
      </c>
      <c r="OMX37" s="178" t="s">
        <v>210</v>
      </c>
      <c r="OMY37" s="178" t="s">
        <v>260</v>
      </c>
      <c r="OMZ37" s="178" t="s">
        <v>262</v>
      </c>
      <c r="ONA37" s="179">
        <v>6</v>
      </c>
      <c r="ONB37" s="179">
        <v>3</v>
      </c>
      <c r="ONC37" s="180">
        <f t="shared" ref="ONC37:OOY37" si="687">IF(OR(ONA37="",ONB37=""),"",IF((ONA37*ONB37=0),"N/A",ONA37*ONB37))</f>
        <v>18</v>
      </c>
      <c r="OND37" s="180" t="str">
        <f t="shared" ref="OND37:OOZ37" si="688">IF(ONC37="","",IF(ISTEXT(ONC37),"N/A",IF(OR(ONC37=2,ONC37=4),"Bajo",IF(OR(ONC37=6,ONC37=8),"Medio",IF(OR(ONC37=10,ONC37=12,ONC37=18,ONC37=20),"Alto",IF(OR(ONC37=24,ONC37=30,ONC37=40),"Muy Alto","Error"))))))</f>
        <v>Alto</v>
      </c>
      <c r="ONE37" s="179">
        <v>25</v>
      </c>
      <c r="ONF37" s="180">
        <f t="shared" ref="ONF37:OPB37" si="689">IF(OR(ONE37="",ONC37=""),"",IF(ISTEXT(ONC37),"N/A",ONC37*ONE37))</f>
        <v>450</v>
      </c>
      <c r="ONG37" s="180" t="str">
        <f t="shared" ref="ONG37:OPC37" si="690">IF(ONF37="","",IF(ISTEXT(ONF37),"IV",IF(ONF37=20,"IV",IF(AND(ONF37&gt;=40,ONF37&lt;=120),"III",IF(AND(ONF37&gt;=150,ONF37&lt;=500),"II",IF(AND(ONF37&gt;=600,ONF37&lt;=4000),"I","Error"))))))</f>
        <v>II</v>
      </c>
      <c r="ONH37" s="269" t="str">
        <f>IF(ONG37="","",IF(OR(ONG37="IV",ONG37="III"),"Aceptable",IF(ONG37="II","No Aceptable o Aceptable con controles",IF(ONG37="I","No Aceptable","Error"))))</f>
        <v>No Aceptable o Aceptable con controles</v>
      </c>
      <c r="ONI37" s="133" t="s">
        <v>264</v>
      </c>
      <c r="ONJ37" s="178" t="s">
        <v>274</v>
      </c>
      <c r="ONK37" s="178" t="s">
        <v>284</v>
      </c>
      <c r="ONL37" s="178" t="s">
        <v>285</v>
      </c>
      <c r="ONM37" s="178" t="s">
        <v>261</v>
      </c>
      <c r="ONN37" s="178" t="s">
        <v>210</v>
      </c>
      <c r="ONO37" s="178" t="s">
        <v>260</v>
      </c>
      <c r="ONP37" s="178" t="s">
        <v>262</v>
      </c>
      <c r="ONQ37" s="179">
        <v>6</v>
      </c>
      <c r="ONR37" s="179">
        <v>3</v>
      </c>
      <c r="ONS37" s="180">
        <f t="shared" si="687"/>
        <v>18</v>
      </c>
      <c r="ONT37" s="180" t="str">
        <f t="shared" si="688"/>
        <v>Alto</v>
      </c>
      <c r="ONU37" s="179">
        <v>25</v>
      </c>
      <c r="ONV37" s="180">
        <f t="shared" si="689"/>
        <v>450</v>
      </c>
      <c r="ONW37" s="180" t="str">
        <f t="shared" si="690"/>
        <v>II</v>
      </c>
      <c r="ONX37" s="269" t="str">
        <f>IF(ONW37="","",IF(OR(ONW37="IV",ONW37="III"),"Aceptable",IF(ONW37="II","No Aceptable o Aceptable con controles",IF(ONW37="I","No Aceptable","Error"))))</f>
        <v>No Aceptable o Aceptable con controles</v>
      </c>
      <c r="ONY37" s="133" t="s">
        <v>264</v>
      </c>
      <c r="ONZ37" s="178" t="s">
        <v>274</v>
      </c>
      <c r="OOA37" s="178" t="s">
        <v>284</v>
      </c>
      <c r="OOB37" s="178" t="s">
        <v>285</v>
      </c>
      <c r="OOC37" s="178" t="s">
        <v>261</v>
      </c>
      <c r="OOD37" s="178" t="s">
        <v>210</v>
      </c>
      <c r="OOE37" s="178" t="s">
        <v>260</v>
      </c>
      <c r="OOF37" s="178" t="s">
        <v>262</v>
      </c>
      <c r="OOG37" s="179">
        <v>6</v>
      </c>
      <c r="OOH37" s="179">
        <v>3</v>
      </c>
      <c r="OOI37" s="180">
        <f t="shared" si="687"/>
        <v>18</v>
      </c>
      <c r="OOJ37" s="180" t="str">
        <f t="shared" si="688"/>
        <v>Alto</v>
      </c>
      <c r="OOK37" s="179">
        <v>25</v>
      </c>
      <c r="OOL37" s="180">
        <f t="shared" si="689"/>
        <v>450</v>
      </c>
      <c r="OOM37" s="180" t="str">
        <f t="shared" si="690"/>
        <v>II</v>
      </c>
      <c r="OON37" s="269" t="str">
        <f>IF(OOM37="","",IF(OR(OOM37="IV",OOM37="III"),"Aceptable",IF(OOM37="II","No Aceptable o Aceptable con controles",IF(OOM37="I","No Aceptable","Error"))))</f>
        <v>No Aceptable o Aceptable con controles</v>
      </c>
      <c r="OOO37" s="133" t="s">
        <v>264</v>
      </c>
      <c r="OOP37" s="178" t="s">
        <v>274</v>
      </c>
      <c r="OOQ37" s="178" t="s">
        <v>284</v>
      </c>
      <c r="OOR37" s="178" t="s">
        <v>285</v>
      </c>
      <c r="OOS37" s="178" t="s">
        <v>261</v>
      </c>
      <c r="OOT37" s="178" t="s">
        <v>210</v>
      </c>
      <c r="OOU37" s="178" t="s">
        <v>260</v>
      </c>
      <c r="OOV37" s="178" t="s">
        <v>262</v>
      </c>
      <c r="OOW37" s="179">
        <v>6</v>
      </c>
      <c r="OOX37" s="179">
        <v>3</v>
      </c>
      <c r="OOY37" s="180">
        <f t="shared" si="687"/>
        <v>18</v>
      </c>
      <c r="OOZ37" s="180" t="str">
        <f t="shared" si="688"/>
        <v>Alto</v>
      </c>
      <c r="OPA37" s="179">
        <v>25</v>
      </c>
      <c r="OPB37" s="180">
        <f t="shared" si="689"/>
        <v>450</v>
      </c>
      <c r="OPC37" s="180" t="str">
        <f t="shared" si="690"/>
        <v>II</v>
      </c>
      <c r="OPD37" s="269" t="str">
        <f>IF(OPC37="","",IF(OR(OPC37="IV",OPC37="III"),"Aceptable",IF(OPC37="II","No Aceptable o Aceptable con controles",IF(OPC37="I","No Aceptable","Error"))))</f>
        <v>No Aceptable o Aceptable con controles</v>
      </c>
      <c r="OPE37" s="133" t="s">
        <v>264</v>
      </c>
      <c r="OPF37" s="178" t="s">
        <v>274</v>
      </c>
      <c r="OPG37" s="178" t="s">
        <v>284</v>
      </c>
      <c r="OPH37" s="178" t="s">
        <v>285</v>
      </c>
      <c r="OPI37" s="178" t="s">
        <v>261</v>
      </c>
      <c r="OPJ37" s="178" t="s">
        <v>210</v>
      </c>
      <c r="OPK37" s="178" t="s">
        <v>260</v>
      </c>
      <c r="OPL37" s="178" t="s">
        <v>262</v>
      </c>
      <c r="OPM37" s="179">
        <v>6</v>
      </c>
      <c r="OPN37" s="179">
        <v>3</v>
      </c>
      <c r="OPO37" s="180">
        <f t="shared" ref="OPO37:ORK37" si="691">IF(OR(OPM37="",OPN37=""),"",IF((OPM37*OPN37=0),"N/A",OPM37*OPN37))</f>
        <v>18</v>
      </c>
      <c r="OPP37" s="180" t="str">
        <f t="shared" ref="OPP37:ORL37" si="692">IF(OPO37="","",IF(ISTEXT(OPO37),"N/A",IF(OR(OPO37=2,OPO37=4),"Bajo",IF(OR(OPO37=6,OPO37=8),"Medio",IF(OR(OPO37=10,OPO37=12,OPO37=18,OPO37=20),"Alto",IF(OR(OPO37=24,OPO37=30,OPO37=40),"Muy Alto","Error"))))))</f>
        <v>Alto</v>
      </c>
      <c r="OPQ37" s="179">
        <v>25</v>
      </c>
      <c r="OPR37" s="180">
        <f t="shared" ref="OPR37:ORN37" si="693">IF(OR(OPQ37="",OPO37=""),"",IF(ISTEXT(OPO37),"N/A",OPO37*OPQ37))</f>
        <v>450</v>
      </c>
      <c r="OPS37" s="180" t="str">
        <f t="shared" ref="OPS37:ORO37" si="694">IF(OPR37="","",IF(ISTEXT(OPR37),"IV",IF(OPR37=20,"IV",IF(AND(OPR37&gt;=40,OPR37&lt;=120),"III",IF(AND(OPR37&gt;=150,OPR37&lt;=500),"II",IF(AND(OPR37&gt;=600,OPR37&lt;=4000),"I","Error"))))))</f>
        <v>II</v>
      </c>
      <c r="OPT37" s="269" t="str">
        <f>IF(OPS37="","",IF(OR(OPS37="IV",OPS37="III"),"Aceptable",IF(OPS37="II","No Aceptable o Aceptable con controles",IF(OPS37="I","No Aceptable","Error"))))</f>
        <v>No Aceptable o Aceptable con controles</v>
      </c>
      <c r="OPU37" s="133" t="s">
        <v>264</v>
      </c>
      <c r="OPV37" s="178" t="s">
        <v>274</v>
      </c>
      <c r="OPW37" s="178" t="s">
        <v>284</v>
      </c>
      <c r="OPX37" s="178" t="s">
        <v>285</v>
      </c>
      <c r="OPY37" s="178" t="s">
        <v>261</v>
      </c>
      <c r="OPZ37" s="178" t="s">
        <v>210</v>
      </c>
      <c r="OQA37" s="178" t="s">
        <v>260</v>
      </c>
      <c r="OQB37" s="178" t="s">
        <v>262</v>
      </c>
      <c r="OQC37" s="179">
        <v>6</v>
      </c>
      <c r="OQD37" s="179">
        <v>3</v>
      </c>
      <c r="OQE37" s="180">
        <f t="shared" si="691"/>
        <v>18</v>
      </c>
      <c r="OQF37" s="180" t="str">
        <f t="shared" si="692"/>
        <v>Alto</v>
      </c>
      <c r="OQG37" s="179">
        <v>25</v>
      </c>
      <c r="OQH37" s="180">
        <f t="shared" si="693"/>
        <v>450</v>
      </c>
      <c r="OQI37" s="180" t="str">
        <f t="shared" si="694"/>
        <v>II</v>
      </c>
      <c r="OQJ37" s="269" t="str">
        <f>IF(OQI37="","",IF(OR(OQI37="IV",OQI37="III"),"Aceptable",IF(OQI37="II","No Aceptable o Aceptable con controles",IF(OQI37="I","No Aceptable","Error"))))</f>
        <v>No Aceptable o Aceptable con controles</v>
      </c>
      <c r="OQK37" s="133" t="s">
        <v>264</v>
      </c>
      <c r="OQL37" s="178" t="s">
        <v>274</v>
      </c>
      <c r="OQM37" s="178" t="s">
        <v>284</v>
      </c>
      <c r="OQN37" s="178" t="s">
        <v>285</v>
      </c>
      <c r="OQO37" s="178" t="s">
        <v>261</v>
      </c>
      <c r="OQP37" s="178" t="s">
        <v>210</v>
      </c>
      <c r="OQQ37" s="178" t="s">
        <v>260</v>
      </c>
      <c r="OQR37" s="178" t="s">
        <v>262</v>
      </c>
      <c r="OQS37" s="179">
        <v>6</v>
      </c>
      <c r="OQT37" s="179">
        <v>3</v>
      </c>
      <c r="OQU37" s="180">
        <f t="shared" si="691"/>
        <v>18</v>
      </c>
      <c r="OQV37" s="180" t="str">
        <f t="shared" si="692"/>
        <v>Alto</v>
      </c>
      <c r="OQW37" s="179">
        <v>25</v>
      </c>
      <c r="OQX37" s="180">
        <f t="shared" si="693"/>
        <v>450</v>
      </c>
      <c r="OQY37" s="180" t="str">
        <f t="shared" si="694"/>
        <v>II</v>
      </c>
      <c r="OQZ37" s="269" t="str">
        <f>IF(OQY37="","",IF(OR(OQY37="IV",OQY37="III"),"Aceptable",IF(OQY37="II","No Aceptable o Aceptable con controles",IF(OQY37="I","No Aceptable","Error"))))</f>
        <v>No Aceptable o Aceptable con controles</v>
      </c>
      <c r="ORA37" s="133" t="s">
        <v>264</v>
      </c>
      <c r="ORB37" s="178" t="s">
        <v>274</v>
      </c>
      <c r="ORC37" s="178" t="s">
        <v>284</v>
      </c>
      <c r="ORD37" s="178" t="s">
        <v>285</v>
      </c>
      <c r="ORE37" s="178" t="s">
        <v>261</v>
      </c>
      <c r="ORF37" s="178" t="s">
        <v>210</v>
      </c>
      <c r="ORG37" s="178" t="s">
        <v>260</v>
      </c>
      <c r="ORH37" s="178" t="s">
        <v>262</v>
      </c>
      <c r="ORI37" s="179">
        <v>6</v>
      </c>
      <c r="ORJ37" s="179">
        <v>3</v>
      </c>
      <c r="ORK37" s="180">
        <f t="shared" si="691"/>
        <v>18</v>
      </c>
      <c r="ORL37" s="180" t="str">
        <f t="shared" si="692"/>
        <v>Alto</v>
      </c>
      <c r="ORM37" s="179">
        <v>25</v>
      </c>
      <c r="ORN37" s="180">
        <f t="shared" si="693"/>
        <v>450</v>
      </c>
      <c r="ORO37" s="180" t="str">
        <f t="shared" si="694"/>
        <v>II</v>
      </c>
      <c r="ORP37" s="269" t="str">
        <f>IF(ORO37="","",IF(OR(ORO37="IV",ORO37="III"),"Aceptable",IF(ORO37="II","No Aceptable o Aceptable con controles",IF(ORO37="I","No Aceptable","Error"))))</f>
        <v>No Aceptable o Aceptable con controles</v>
      </c>
      <c r="ORQ37" s="133" t="s">
        <v>264</v>
      </c>
      <c r="ORR37" s="178" t="s">
        <v>274</v>
      </c>
      <c r="ORS37" s="178" t="s">
        <v>284</v>
      </c>
      <c r="ORT37" s="178" t="s">
        <v>285</v>
      </c>
      <c r="ORU37" s="178" t="s">
        <v>261</v>
      </c>
      <c r="ORV37" s="178" t="s">
        <v>210</v>
      </c>
      <c r="ORW37" s="178" t="s">
        <v>260</v>
      </c>
      <c r="ORX37" s="178" t="s">
        <v>262</v>
      </c>
      <c r="ORY37" s="179">
        <v>6</v>
      </c>
      <c r="ORZ37" s="179">
        <v>3</v>
      </c>
      <c r="OSA37" s="180">
        <f t="shared" ref="OSA37:OTW37" si="695">IF(OR(ORY37="",ORZ37=""),"",IF((ORY37*ORZ37=0),"N/A",ORY37*ORZ37))</f>
        <v>18</v>
      </c>
      <c r="OSB37" s="180" t="str">
        <f t="shared" ref="OSB37:OTX37" si="696">IF(OSA37="","",IF(ISTEXT(OSA37),"N/A",IF(OR(OSA37=2,OSA37=4),"Bajo",IF(OR(OSA37=6,OSA37=8),"Medio",IF(OR(OSA37=10,OSA37=12,OSA37=18,OSA37=20),"Alto",IF(OR(OSA37=24,OSA37=30,OSA37=40),"Muy Alto","Error"))))))</f>
        <v>Alto</v>
      </c>
      <c r="OSC37" s="179">
        <v>25</v>
      </c>
      <c r="OSD37" s="180">
        <f t="shared" ref="OSD37:OTZ37" si="697">IF(OR(OSC37="",OSA37=""),"",IF(ISTEXT(OSA37),"N/A",OSA37*OSC37))</f>
        <v>450</v>
      </c>
      <c r="OSE37" s="180" t="str">
        <f t="shared" ref="OSE37:OUA37" si="698">IF(OSD37="","",IF(ISTEXT(OSD37),"IV",IF(OSD37=20,"IV",IF(AND(OSD37&gt;=40,OSD37&lt;=120),"III",IF(AND(OSD37&gt;=150,OSD37&lt;=500),"II",IF(AND(OSD37&gt;=600,OSD37&lt;=4000),"I","Error"))))))</f>
        <v>II</v>
      </c>
      <c r="OSF37" s="269" t="str">
        <f>IF(OSE37="","",IF(OR(OSE37="IV",OSE37="III"),"Aceptable",IF(OSE37="II","No Aceptable o Aceptable con controles",IF(OSE37="I","No Aceptable","Error"))))</f>
        <v>No Aceptable o Aceptable con controles</v>
      </c>
      <c r="OSG37" s="133" t="s">
        <v>264</v>
      </c>
      <c r="OSH37" s="178" t="s">
        <v>274</v>
      </c>
      <c r="OSI37" s="178" t="s">
        <v>284</v>
      </c>
      <c r="OSJ37" s="178" t="s">
        <v>285</v>
      </c>
      <c r="OSK37" s="178" t="s">
        <v>261</v>
      </c>
      <c r="OSL37" s="178" t="s">
        <v>210</v>
      </c>
      <c r="OSM37" s="178" t="s">
        <v>260</v>
      </c>
      <c r="OSN37" s="178" t="s">
        <v>262</v>
      </c>
      <c r="OSO37" s="179">
        <v>6</v>
      </c>
      <c r="OSP37" s="179">
        <v>3</v>
      </c>
      <c r="OSQ37" s="180">
        <f t="shared" si="695"/>
        <v>18</v>
      </c>
      <c r="OSR37" s="180" t="str">
        <f t="shared" si="696"/>
        <v>Alto</v>
      </c>
      <c r="OSS37" s="179">
        <v>25</v>
      </c>
      <c r="OST37" s="180">
        <f t="shared" si="697"/>
        <v>450</v>
      </c>
      <c r="OSU37" s="180" t="str">
        <f t="shared" si="698"/>
        <v>II</v>
      </c>
      <c r="OSV37" s="269" t="str">
        <f>IF(OSU37="","",IF(OR(OSU37="IV",OSU37="III"),"Aceptable",IF(OSU37="II","No Aceptable o Aceptable con controles",IF(OSU37="I","No Aceptable","Error"))))</f>
        <v>No Aceptable o Aceptable con controles</v>
      </c>
      <c r="OSW37" s="133" t="s">
        <v>264</v>
      </c>
      <c r="OSX37" s="178" t="s">
        <v>274</v>
      </c>
      <c r="OSY37" s="178" t="s">
        <v>284</v>
      </c>
      <c r="OSZ37" s="178" t="s">
        <v>285</v>
      </c>
      <c r="OTA37" s="178" t="s">
        <v>261</v>
      </c>
      <c r="OTB37" s="178" t="s">
        <v>210</v>
      </c>
      <c r="OTC37" s="178" t="s">
        <v>260</v>
      </c>
      <c r="OTD37" s="178" t="s">
        <v>262</v>
      </c>
      <c r="OTE37" s="179">
        <v>6</v>
      </c>
      <c r="OTF37" s="179">
        <v>3</v>
      </c>
      <c r="OTG37" s="180">
        <f t="shared" si="695"/>
        <v>18</v>
      </c>
      <c r="OTH37" s="180" t="str">
        <f t="shared" si="696"/>
        <v>Alto</v>
      </c>
      <c r="OTI37" s="179">
        <v>25</v>
      </c>
      <c r="OTJ37" s="180">
        <f t="shared" si="697"/>
        <v>450</v>
      </c>
      <c r="OTK37" s="180" t="str">
        <f t="shared" si="698"/>
        <v>II</v>
      </c>
      <c r="OTL37" s="269" t="str">
        <f>IF(OTK37="","",IF(OR(OTK37="IV",OTK37="III"),"Aceptable",IF(OTK37="II","No Aceptable o Aceptable con controles",IF(OTK37="I","No Aceptable","Error"))))</f>
        <v>No Aceptable o Aceptable con controles</v>
      </c>
      <c r="OTM37" s="133" t="s">
        <v>264</v>
      </c>
      <c r="OTN37" s="178" t="s">
        <v>274</v>
      </c>
      <c r="OTO37" s="178" t="s">
        <v>284</v>
      </c>
      <c r="OTP37" s="178" t="s">
        <v>285</v>
      </c>
      <c r="OTQ37" s="178" t="s">
        <v>261</v>
      </c>
      <c r="OTR37" s="178" t="s">
        <v>210</v>
      </c>
      <c r="OTS37" s="178" t="s">
        <v>260</v>
      </c>
      <c r="OTT37" s="178" t="s">
        <v>262</v>
      </c>
      <c r="OTU37" s="179">
        <v>6</v>
      </c>
      <c r="OTV37" s="179">
        <v>3</v>
      </c>
      <c r="OTW37" s="180">
        <f t="shared" si="695"/>
        <v>18</v>
      </c>
      <c r="OTX37" s="180" t="str">
        <f t="shared" si="696"/>
        <v>Alto</v>
      </c>
      <c r="OTY37" s="179">
        <v>25</v>
      </c>
      <c r="OTZ37" s="180">
        <f t="shared" si="697"/>
        <v>450</v>
      </c>
      <c r="OUA37" s="180" t="str">
        <f t="shared" si="698"/>
        <v>II</v>
      </c>
      <c r="OUB37" s="269" t="str">
        <f>IF(OUA37="","",IF(OR(OUA37="IV",OUA37="III"),"Aceptable",IF(OUA37="II","No Aceptable o Aceptable con controles",IF(OUA37="I","No Aceptable","Error"))))</f>
        <v>No Aceptable o Aceptable con controles</v>
      </c>
      <c r="OUC37" s="133" t="s">
        <v>264</v>
      </c>
      <c r="OUD37" s="178" t="s">
        <v>274</v>
      </c>
      <c r="OUE37" s="178" t="s">
        <v>284</v>
      </c>
      <c r="OUF37" s="178" t="s">
        <v>285</v>
      </c>
      <c r="OUG37" s="178" t="s">
        <v>261</v>
      </c>
      <c r="OUH37" s="178" t="s">
        <v>210</v>
      </c>
      <c r="OUI37" s="178" t="s">
        <v>260</v>
      </c>
      <c r="OUJ37" s="178" t="s">
        <v>262</v>
      </c>
      <c r="OUK37" s="179">
        <v>6</v>
      </c>
      <c r="OUL37" s="179">
        <v>3</v>
      </c>
      <c r="OUM37" s="180">
        <f t="shared" ref="OUM37:OWI37" si="699">IF(OR(OUK37="",OUL37=""),"",IF((OUK37*OUL37=0),"N/A",OUK37*OUL37))</f>
        <v>18</v>
      </c>
      <c r="OUN37" s="180" t="str">
        <f t="shared" ref="OUN37:OWJ37" si="700">IF(OUM37="","",IF(ISTEXT(OUM37),"N/A",IF(OR(OUM37=2,OUM37=4),"Bajo",IF(OR(OUM37=6,OUM37=8),"Medio",IF(OR(OUM37=10,OUM37=12,OUM37=18,OUM37=20),"Alto",IF(OR(OUM37=24,OUM37=30,OUM37=40),"Muy Alto","Error"))))))</f>
        <v>Alto</v>
      </c>
      <c r="OUO37" s="179">
        <v>25</v>
      </c>
      <c r="OUP37" s="180">
        <f t="shared" ref="OUP37:OWL37" si="701">IF(OR(OUO37="",OUM37=""),"",IF(ISTEXT(OUM37),"N/A",OUM37*OUO37))</f>
        <v>450</v>
      </c>
      <c r="OUQ37" s="180" t="str">
        <f t="shared" ref="OUQ37:OWM37" si="702">IF(OUP37="","",IF(ISTEXT(OUP37),"IV",IF(OUP37=20,"IV",IF(AND(OUP37&gt;=40,OUP37&lt;=120),"III",IF(AND(OUP37&gt;=150,OUP37&lt;=500),"II",IF(AND(OUP37&gt;=600,OUP37&lt;=4000),"I","Error"))))))</f>
        <v>II</v>
      </c>
      <c r="OUR37" s="269" t="str">
        <f>IF(OUQ37="","",IF(OR(OUQ37="IV",OUQ37="III"),"Aceptable",IF(OUQ37="II","No Aceptable o Aceptable con controles",IF(OUQ37="I","No Aceptable","Error"))))</f>
        <v>No Aceptable o Aceptable con controles</v>
      </c>
      <c r="OUS37" s="133" t="s">
        <v>264</v>
      </c>
      <c r="OUT37" s="178" t="s">
        <v>274</v>
      </c>
      <c r="OUU37" s="178" t="s">
        <v>284</v>
      </c>
      <c r="OUV37" s="178" t="s">
        <v>285</v>
      </c>
      <c r="OUW37" s="178" t="s">
        <v>261</v>
      </c>
      <c r="OUX37" s="178" t="s">
        <v>210</v>
      </c>
      <c r="OUY37" s="178" t="s">
        <v>260</v>
      </c>
      <c r="OUZ37" s="178" t="s">
        <v>262</v>
      </c>
      <c r="OVA37" s="179">
        <v>6</v>
      </c>
      <c r="OVB37" s="179">
        <v>3</v>
      </c>
      <c r="OVC37" s="180">
        <f t="shared" si="699"/>
        <v>18</v>
      </c>
      <c r="OVD37" s="180" t="str">
        <f t="shared" si="700"/>
        <v>Alto</v>
      </c>
      <c r="OVE37" s="179">
        <v>25</v>
      </c>
      <c r="OVF37" s="180">
        <f t="shared" si="701"/>
        <v>450</v>
      </c>
      <c r="OVG37" s="180" t="str">
        <f t="shared" si="702"/>
        <v>II</v>
      </c>
      <c r="OVH37" s="269" t="str">
        <f>IF(OVG37="","",IF(OR(OVG37="IV",OVG37="III"),"Aceptable",IF(OVG37="II","No Aceptable o Aceptable con controles",IF(OVG37="I","No Aceptable","Error"))))</f>
        <v>No Aceptable o Aceptable con controles</v>
      </c>
      <c r="OVI37" s="133" t="s">
        <v>264</v>
      </c>
      <c r="OVJ37" s="178" t="s">
        <v>274</v>
      </c>
      <c r="OVK37" s="178" t="s">
        <v>284</v>
      </c>
      <c r="OVL37" s="178" t="s">
        <v>285</v>
      </c>
      <c r="OVM37" s="178" t="s">
        <v>261</v>
      </c>
      <c r="OVN37" s="178" t="s">
        <v>210</v>
      </c>
      <c r="OVO37" s="178" t="s">
        <v>260</v>
      </c>
      <c r="OVP37" s="178" t="s">
        <v>262</v>
      </c>
      <c r="OVQ37" s="179">
        <v>6</v>
      </c>
      <c r="OVR37" s="179">
        <v>3</v>
      </c>
      <c r="OVS37" s="180">
        <f t="shared" si="699"/>
        <v>18</v>
      </c>
      <c r="OVT37" s="180" t="str">
        <f t="shared" si="700"/>
        <v>Alto</v>
      </c>
      <c r="OVU37" s="179">
        <v>25</v>
      </c>
      <c r="OVV37" s="180">
        <f t="shared" si="701"/>
        <v>450</v>
      </c>
      <c r="OVW37" s="180" t="str">
        <f t="shared" si="702"/>
        <v>II</v>
      </c>
      <c r="OVX37" s="269" t="str">
        <f>IF(OVW37="","",IF(OR(OVW37="IV",OVW37="III"),"Aceptable",IF(OVW37="II","No Aceptable o Aceptable con controles",IF(OVW37="I","No Aceptable","Error"))))</f>
        <v>No Aceptable o Aceptable con controles</v>
      </c>
      <c r="OVY37" s="133" t="s">
        <v>264</v>
      </c>
      <c r="OVZ37" s="178" t="s">
        <v>274</v>
      </c>
      <c r="OWA37" s="178" t="s">
        <v>284</v>
      </c>
      <c r="OWB37" s="178" t="s">
        <v>285</v>
      </c>
      <c r="OWC37" s="178" t="s">
        <v>261</v>
      </c>
      <c r="OWD37" s="178" t="s">
        <v>210</v>
      </c>
      <c r="OWE37" s="178" t="s">
        <v>260</v>
      </c>
      <c r="OWF37" s="178" t="s">
        <v>262</v>
      </c>
      <c r="OWG37" s="179">
        <v>6</v>
      </c>
      <c r="OWH37" s="179">
        <v>3</v>
      </c>
      <c r="OWI37" s="180">
        <f t="shared" si="699"/>
        <v>18</v>
      </c>
      <c r="OWJ37" s="180" t="str">
        <f t="shared" si="700"/>
        <v>Alto</v>
      </c>
      <c r="OWK37" s="179">
        <v>25</v>
      </c>
      <c r="OWL37" s="180">
        <f t="shared" si="701"/>
        <v>450</v>
      </c>
      <c r="OWM37" s="180" t="str">
        <f t="shared" si="702"/>
        <v>II</v>
      </c>
      <c r="OWN37" s="269" t="str">
        <f>IF(OWM37="","",IF(OR(OWM37="IV",OWM37="III"),"Aceptable",IF(OWM37="II","No Aceptable o Aceptable con controles",IF(OWM37="I","No Aceptable","Error"))))</f>
        <v>No Aceptable o Aceptable con controles</v>
      </c>
      <c r="OWO37" s="133" t="s">
        <v>264</v>
      </c>
      <c r="OWP37" s="178" t="s">
        <v>274</v>
      </c>
      <c r="OWQ37" s="178" t="s">
        <v>284</v>
      </c>
      <c r="OWR37" s="178" t="s">
        <v>285</v>
      </c>
      <c r="OWS37" s="178" t="s">
        <v>261</v>
      </c>
      <c r="OWT37" s="178" t="s">
        <v>210</v>
      </c>
      <c r="OWU37" s="178" t="s">
        <v>260</v>
      </c>
      <c r="OWV37" s="178" t="s">
        <v>262</v>
      </c>
      <c r="OWW37" s="179">
        <v>6</v>
      </c>
      <c r="OWX37" s="179">
        <v>3</v>
      </c>
      <c r="OWY37" s="180">
        <f t="shared" ref="OWY37:OYU37" si="703">IF(OR(OWW37="",OWX37=""),"",IF((OWW37*OWX37=0),"N/A",OWW37*OWX37))</f>
        <v>18</v>
      </c>
      <c r="OWZ37" s="180" t="str">
        <f t="shared" ref="OWZ37:OYV37" si="704">IF(OWY37="","",IF(ISTEXT(OWY37),"N/A",IF(OR(OWY37=2,OWY37=4),"Bajo",IF(OR(OWY37=6,OWY37=8),"Medio",IF(OR(OWY37=10,OWY37=12,OWY37=18,OWY37=20),"Alto",IF(OR(OWY37=24,OWY37=30,OWY37=40),"Muy Alto","Error"))))))</f>
        <v>Alto</v>
      </c>
      <c r="OXA37" s="179">
        <v>25</v>
      </c>
      <c r="OXB37" s="180">
        <f t="shared" ref="OXB37:OYX37" si="705">IF(OR(OXA37="",OWY37=""),"",IF(ISTEXT(OWY37),"N/A",OWY37*OXA37))</f>
        <v>450</v>
      </c>
      <c r="OXC37" s="180" t="str">
        <f t="shared" ref="OXC37:OYY37" si="706">IF(OXB37="","",IF(ISTEXT(OXB37),"IV",IF(OXB37=20,"IV",IF(AND(OXB37&gt;=40,OXB37&lt;=120),"III",IF(AND(OXB37&gt;=150,OXB37&lt;=500),"II",IF(AND(OXB37&gt;=600,OXB37&lt;=4000),"I","Error"))))))</f>
        <v>II</v>
      </c>
      <c r="OXD37" s="269" t="str">
        <f>IF(OXC37="","",IF(OR(OXC37="IV",OXC37="III"),"Aceptable",IF(OXC37="II","No Aceptable o Aceptable con controles",IF(OXC37="I","No Aceptable","Error"))))</f>
        <v>No Aceptable o Aceptable con controles</v>
      </c>
      <c r="OXE37" s="133" t="s">
        <v>264</v>
      </c>
      <c r="OXF37" s="178" t="s">
        <v>274</v>
      </c>
      <c r="OXG37" s="178" t="s">
        <v>284</v>
      </c>
      <c r="OXH37" s="178" t="s">
        <v>285</v>
      </c>
      <c r="OXI37" s="178" t="s">
        <v>261</v>
      </c>
      <c r="OXJ37" s="178" t="s">
        <v>210</v>
      </c>
      <c r="OXK37" s="178" t="s">
        <v>260</v>
      </c>
      <c r="OXL37" s="178" t="s">
        <v>262</v>
      </c>
      <c r="OXM37" s="179">
        <v>6</v>
      </c>
      <c r="OXN37" s="179">
        <v>3</v>
      </c>
      <c r="OXO37" s="180">
        <f t="shared" si="703"/>
        <v>18</v>
      </c>
      <c r="OXP37" s="180" t="str">
        <f t="shared" si="704"/>
        <v>Alto</v>
      </c>
      <c r="OXQ37" s="179">
        <v>25</v>
      </c>
      <c r="OXR37" s="180">
        <f t="shared" si="705"/>
        <v>450</v>
      </c>
      <c r="OXS37" s="180" t="str">
        <f t="shared" si="706"/>
        <v>II</v>
      </c>
      <c r="OXT37" s="269" t="str">
        <f>IF(OXS37="","",IF(OR(OXS37="IV",OXS37="III"),"Aceptable",IF(OXS37="II","No Aceptable o Aceptable con controles",IF(OXS37="I","No Aceptable","Error"))))</f>
        <v>No Aceptable o Aceptable con controles</v>
      </c>
      <c r="OXU37" s="133" t="s">
        <v>264</v>
      </c>
      <c r="OXV37" s="178" t="s">
        <v>274</v>
      </c>
      <c r="OXW37" s="178" t="s">
        <v>284</v>
      </c>
      <c r="OXX37" s="178" t="s">
        <v>285</v>
      </c>
      <c r="OXY37" s="178" t="s">
        <v>261</v>
      </c>
      <c r="OXZ37" s="178" t="s">
        <v>210</v>
      </c>
      <c r="OYA37" s="178" t="s">
        <v>260</v>
      </c>
      <c r="OYB37" s="178" t="s">
        <v>262</v>
      </c>
      <c r="OYC37" s="179">
        <v>6</v>
      </c>
      <c r="OYD37" s="179">
        <v>3</v>
      </c>
      <c r="OYE37" s="180">
        <f t="shared" si="703"/>
        <v>18</v>
      </c>
      <c r="OYF37" s="180" t="str">
        <f t="shared" si="704"/>
        <v>Alto</v>
      </c>
      <c r="OYG37" s="179">
        <v>25</v>
      </c>
      <c r="OYH37" s="180">
        <f t="shared" si="705"/>
        <v>450</v>
      </c>
      <c r="OYI37" s="180" t="str">
        <f t="shared" si="706"/>
        <v>II</v>
      </c>
      <c r="OYJ37" s="269" t="str">
        <f>IF(OYI37="","",IF(OR(OYI37="IV",OYI37="III"),"Aceptable",IF(OYI37="II","No Aceptable o Aceptable con controles",IF(OYI37="I","No Aceptable","Error"))))</f>
        <v>No Aceptable o Aceptable con controles</v>
      </c>
      <c r="OYK37" s="133" t="s">
        <v>264</v>
      </c>
      <c r="OYL37" s="178" t="s">
        <v>274</v>
      </c>
      <c r="OYM37" s="178" t="s">
        <v>284</v>
      </c>
      <c r="OYN37" s="178" t="s">
        <v>285</v>
      </c>
      <c r="OYO37" s="178" t="s">
        <v>261</v>
      </c>
      <c r="OYP37" s="178" t="s">
        <v>210</v>
      </c>
      <c r="OYQ37" s="178" t="s">
        <v>260</v>
      </c>
      <c r="OYR37" s="178" t="s">
        <v>262</v>
      </c>
      <c r="OYS37" s="179">
        <v>6</v>
      </c>
      <c r="OYT37" s="179">
        <v>3</v>
      </c>
      <c r="OYU37" s="180">
        <f t="shared" si="703"/>
        <v>18</v>
      </c>
      <c r="OYV37" s="180" t="str">
        <f t="shared" si="704"/>
        <v>Alto</v>
      </c>
      <c r="OYW37" s="179">
        <v>25</v>
      </c>
      <c r="OYX37" s="180">
        <f t="shared" si="705"/>
        <v>450</v>
      </c>
      <c r="OYY37" s="180" t="str">
        <f t="shared" si="706"/>
        <v>II</v>
      </c>
      <c r="OYZ37" s="269" t="str">
        <f>IF(OYY37="","",IF(OR(OYY37="IV",OYY37="III"),"Aceptable",IF(OYY37="II","No Aceptable o Aceptable con controles",IF(OYY37="I","No Aceptable","Error"))))</f>
        <v>No Aceptable o Aceptable con controles</v>
      </c>
      <c r="OZA37" s="133" t="s">
        <v>264</v>
      </c>
      <c r="OZB37" s="178" t="s">
        <v>274</v>
      </c>
      <c r="OZC37" s="178" t="s">
        <v>284</v>
      </c>
      <c r="OZD37" s="178" t="s">
        <v>285</v>
      </c>
      <c r="OZE37" s="178" t="s">
        <v>261</v>
      </c>
      <c r="OZF37" s="178" t="s">
        <v>210</v>
      </c>
      <c r="OZG37" s="178" t="s">
        <v>260</v>
      </c>
      <c r="OZH37" s="178" t="s">
        <v>262</v>
      </c>
      <c r="OZI37" s="179">
        <v>6</v>
      </c>
      <c r="OZJ37" s="179">
        <v>3</v>
      </c>
      <c r="OZK37" s="180">
        <f t="shared" ref="OZK37:PBG37" si="707">IF(OR(OZI37="",OZJ37=""),"",IF((OZI37*OZJ37=0),"N/A",OZI37*OZJ37))</f>
        <v>18</v>
      </c>
      <c r="OZL37" s="180" t="str">
        <f t="shared" ref="OZL37:PBH37" si="708">IF(OZK37="","",IF(ISTEXT(OZK37),"N/A",IF(OR(OZK37=2,OZK37=4),"Bajo",IF(OR(OZK37=6,OZK37=8),"Medio",IF(OR(OZK37=10,OZK37=12,OZK37=18,OZK37=20),"Alto",IF(OR(OZK37=24,OZK37=30,OZK37=40),"Muy Alto","Error"))))))</f>
        <v>Alto</v>
      </c>
      <c r="OZM37" s="179">
        <v>25</v>
      </c>
      <c r="OZN37" s="180">
        <f t="shared" ref="OZN37:PBJ37" si="709">IF(OR(OZM37="",OZK37=""),"",IF(ISTEXT(OZK37),"N/A",OZK37*OZM37))</f>
        <v>450</v>
      </c>
      <c r="OZO37" s="180" t="str">
        <f t="shared" ref="OZO37:PBK37" si="710">IF(OZN37="","",IF(ISTEXT(OZN37),"IV",IF(OZN37=20,"IV",IF(AND(OZN37&gt;=40,OZN37&lt;=120),"III",IF(AND(OZN37&gt;=150,OZN37&lt;=500),"II",IF(AND(OZN37&gt;=600,OZN37&lt;=4000),"I","Error"))))))</f>
        <v>II</v>
      </c>
      <c r="OZP37" s="269" t="str">
        <f>IF(OZO37="","",IF(OR(OZO37="IV",OZO37="III"),"Aceptable",IF(OZO37="II","No Aceptable o Aceptable con controles",IF(OZO37="I","No Aceptable","Error"))))</f>
        <v>No Aceptable o Aceptable con controles</v>
      </c>
      <c r="OZQ37" s="133" t="s">
        <v>264</v>
      </c>
      <c r="OZR37" s="178" t="s">
        <v>274</v>
      </c>
      <c r="OZS37" s="178" t="s">
        <v>284</v>
      </c>
      <c r="OZT37" s="178" t="s">
        <v>285</v>
      </c>
      <c r="OZU37" s="178" t="s">
        <v>261</v>
      </c>
      <c r="OZV37" s="178" t="s">
        <v>210</v>
      </c>
      <c r="OZW37" s="178" t="s">
        <v>260</v>
      </c>
      <c r="OZX37" s="178" t="s">
        <v>262</v>
      </c>
      <c r="OZY37" s="179">
        <v>6</v>
      </c>
      <c r="OZZ37" s="179">
        <v>3</v>
      </c>
      <c r="PAA37" s="180">
        <f t="shared" si="707"/>
        <v>18</v>
      </c>
      <c r="PAB37" s="180" t="str">
        <f t="shared" si="708"/>
        <v>Alto</v>
      </c>
      <c r="PAC37" s="179">
        <v>25</v>
      </c>
      <c r="PAD37" s="180">
        <f t="shared" si="709"/>
        <v>450</v>
      </c>
      <c r="PAE37" s="180" t="str">
        <f t="shared" si="710"/>
        <v>II</v>
      </c>
      <c r="PAF37" s="269" t="str">
        <f>IF(PAE37="","",IF(OR(PAE37="IV",PAE37="III"),"Aceptable",IF(PAE37="II","No Aceptable o Aceptable con controles",IF(PAE37="I","No Aceptable","Error"))))</f>
        <v>No Aceptable o Aceptable con controles</v>
      </c>
      <c r="PAG37" s="133" t="s">
        <v>264</v>
      </c>
      <c r="PAH37" s="178" t="s">
        <v>274</v>
      </c>
      <c r="PAI37" s="178" t="s">
        <v>284</v>
      </c>
      <c r="PAJ37" s="178" t="s">
        <v>285</v>
      </c>
      <c r="PAK37" s="178" t="s">
        <v>261</v>
      </c>
      <c r="PAL37" s="178" t="s">
        <v>210</v>
      </c>
      <c r="PAM37" s="178" t="s">
        <v>260</v>
      </c>
      <c r="PAN37" s="178" t="s">
        <v>262</v>
      </c>
      <c r="PAO37" s="179">
        <v>6</v>
      </c>
      <c r="PAP37" s="179">
        <v>3</v>
      </c>
      <c r="PAQ37" s="180">
        <f t="shared" si="707"/>
        <v>18</v>
      </c>
      <c r="PAR37" s="180" t="str">
        <f t="shared" si="708"/>
        <v>Alto</v>
      </c>
      <c r="PAS37" s="179">
        <v>25</v>
      </c>
      <c r="PAT37" s="180">
        <f t="shared" si="709"/>
        <v>450</v>
      </c>
      <c r="PAU37" s="180" t="str">
        <f t="shared" si="710"/>
        <v>II</v>
      </c>
      <c r="PAV37" s="269" t="str">
        <f>IF(PAU37="","",IF(OR(PAU37="IV",PAU37="III"),"Aceptable",IF(PAU37="II","No Aceptable o Aceptable con controles",IF(PAU37="I","No Aceptable","Error"))))</f>
        <v>No Aceptable o Aceptable con controles</v>
      </c>
      <c r="PAW37" s="133" t="s">
        <v>264</v>
      </c>
      <c r="PAX37" s="178" t="s">
        <v>274</v>
      </c>
      <c r="PAY37" s="178" t="s">
        <v>284</v>
      </c>
      <c r="PAZ37" s="178" t="s">
        <v>285</v>
      </c>
      <c r="PBA37" s="178" t="s">
        <v>261</v>
      </c>
      <c r="PBB37" s="178" t="s">
        <v>210</v>
      </c>
      <c r="PBC37" s="178" t="s">
        <v>260</v>
      </c>
      <c r="PBD37" s="178" t="s">
        <v>262</v>
      </c>
      <c r="PBE37" s="179">
        <v>6</v>
      </c>
      <c r="PBF37" s="179">
        <v>3</v>
      </c>
      <c r="PBG37" s="180">
        <f t="shared" si="707"/>
        <v>18</v>
      </c>
      <c r="PBH37" s="180" t="str">
        <f t="shared" si="708"/>
        <v>Alto</v>
      </c>
      <c r="PBI37" s="179">
        <v>25</v>
      </c>
      <c r="PBJ37" s="180">
        <f t="shared" si="709"/>
        <v>450</v>
      </c>
      <c r="PBK37" s="180" t="str">
        <f t="shared" si="710"/>
        <v>II</v>
      </c>
      <c r="PBL37" s="269" t="str">
        <f>IF(PBK37="","",IF(OR(PBK37="IV",PBK37="III"),"Aceptable",IF(PBK37="II","No Aceptable o Aceptable con controles",IF(PBK37="I","No Aceptable","Error"))))</f>
        <v>No Aceptable o Aceptable con controles</v>
      </c>
      <c r="PBM37" s="133" t="s">
        <v>264</v>
      </c>
      <c r="PBN37" s="178" t="s">
        <v>274</v>
      </c>
      <c r="PBO37" s="178" t="s">
        <v>284</v>
      </c>
      <c r="PBP37" s="178" t="s">
        <v>285</v>
      </c>
      <c r="PBQ37" s="178" t="s">
        <v>261</v>
      </c>
      <c r="PBR37" s="178" t="s">
        <v>210</v>
      </c>
      <c r="PBS37" s="178" t="s">
        <v>260</v>
      </c>
      <c r="PBT37" s="178" t="s">
        <v>262</v>
      </c>
      <c r="PBU37" s="179">
        <v>6</v>
      </c>
      <c r="PBV37" s="179">
        <v>3</v>
      </c>
      <c r="PBW37" s="180">
        <f t="shared" ref="PBW37:PDS37" si="711">IF(OR(PBU37="",PBV37=""),"",IF((PBU37*PBV37=0),"N/A",PBU37*PBV37))</f>
        <v>18</v>
      </c>
      <c r="PBX37" s="180" t="str">
        <f t="shared" ref="PBX37:PDT37" si="712">IF(PBW37="","",IF(ISTEXT(PBW37),"N/A",IF(OR(PBW37=2,PBW37=4),"Bajo",IF(OR(PBW37=6,PBW37=8),"Medio",IF(OR(PBW37=10,PBW37=12,PBW37=18,PBW37=20),"Alto",IF(OR(PBW37=24,PBW37=30,PBW37=40),"Muy Alto","Error"))))))</f>
        <v>Alto</v>
      </c>
      <c r="PBY37" s="179">
        <v>25</v>
      </c>
      <c r="PBZ37" s="180">
        <f t="shared" ref="PBZ37:PDV37" si="713">IF(OR(PBY37="",PBW37=""),"",IF(ISTEXT(PBW37),"N/A",PBW37*PBY37))</f>
        <v>450</v>
      </c>
      <c r="PCA37" s="180" t="str">
        <f t="shared" ref="PCA37:PDW37" si="714">IF(PBZ37="","",IF(ISTEXT(PBZ37),"IV",IF(PBZ37=20,"IV",IF(AND(PBZ37&gt;=40,PBZ37&lt;=120),"III",IF(AND(PBZ37&gt;=150,PBZ37&lt;=500),"II",IF(AND(PBZ37&gt;=600,PBZ37&lt;=4000),"I","Error"))))))</f>
        <v>II</v>
      </c>
      <c r="PCB37" s="269" t="str">
        <f>IF(PCA37="","",IF(OR(PCA37="IV",PCA37="III"),"Aceptable",IF(PCA37="II","No Aceptable o Aceptable con controles",IF(PCA37="I","No Aceptable","Error"))))</f>
        <v>No Aceptable o Aceptable con controles</v>
      </c>
      <c r="PCC37" s="133" t="s">
        <v>264</v>
      </c>
      <c r="PCD37" s="178" t="s">
        <v>274</v>
      </c>
      <c r="PCE37" s="178" t="s">
        <v>284</v>
      </c>
      <c r="PCF37" s="178" t="s">
        <v>285</v>
      </c>
      <c r="PCG37" s="178" t="s">
        <v>261</v>
      </c>
      <c r="PCH37" s="178" t="s">
        <v>210</v>
      </c>
      <c r="PCI37" s="178" t="s">
        <v>260</v>
      </c>
      <c r="PCJ37" s="178" t="s">
        <v>262</v>
      </c>
      <c r="PCK37" s="179">
        <v>6</v>
      </c>
      <c r="PCL37" s="179">
        <v>3</v>
      </c>
      <c r="PCM37" s="180">
        <f t="shared" si="711"/>
        <v>18</v>
      </c>
      <c r="PCN37" s="180" t="str">
        <f t="shared" si="712"/>
        <v>Alto</v>
      </c>
      <c r="PCO37" s="179">
        <v>25</v>
      </c>
      <c r="PCP37" s="180">
        <f t="shared" si="713"/>
        <v>450</v>
      </c>
      <c r="PCQ37" s="180" t="str">
        <f t="shared" si="714"/>
        <v>II</v>
      </c>
      <c r="PCR37" s="269" t="str">
        <f>IF(PCQ37="","",IF(OR(PCQ37="IV",PCQ37="III"),"Aceptable",IF(PCQ37="II","No Aceptable o Aceptable con controles",IF(PCQ37="I","No Aceptable","Error"))))</f>
        <v>No Aceptable o Aceptable con controles</v>
      </c>
      <c r="PCS37" s="133" t="s">
        <v>264</v>
      </c>
      <c r="PCT37" s="178" t="s">
        <v>274</v>
      </c>
      <c r="PCU37" s="178" t="s">
        <v>284</v>
      </c>
      <c r="PCV37" s="178" t="s">
        <v>285</v>
      </c>
      <c r="PCW37" s="178" t="s">
        <v>261</v>
      </c>
      <c r="PCX37" s="178" t="s">
        <v>210</v>
      </c>
      <c r="PCY37" s="178" t="s">
        <v>260</v>
      </c>
      <c r="PCZ37" s="178" t="s">
        <v>262</v>
      </c>
      <c r="PDA37" s="179">
        <v>6</v>
      </c>
      <c r="PDB37" s="179">
        <v>3</v>
      </c>
      <c r="PDC37" s="180">
        <f t="shared" si="711"/>
        <v>18</v>
      </c>
      <c r="PDD37" s="180" t="str">
        <f t="shared" si="712"/>
        <v>Alto</v>
      </c>
      <c r="PDE37" s="179">
        <v>25</v>
      </c>
      <c r="PDF37" s="180">
        <f t="shared" si="713"/>
        <v>450</v>
      </c>
      <c r="PDG37" s="180" t="str">
        <f t="shared" si="714"/>
        <v>II</v>
      </c>
      <c r="PDH37" s="269" t="str">
        <f>IF(PDG37="","",IF(OR(PDG37="IV",PDG37="III"),"Aceptable",IF(PDG37="II","No Aceptable o Aceptable con controles",IF(PDG37="I","No Aceptable","Error"))))</f>
        <v>No Aceptable o Aceptable con controles</v>
      </c>
      <c r="PDI37" s="133" t="s">
        <v>264</v>
      </c>
      <c r="PDJ37" s="178" t="s">
        <v>274</v>
      </c>
      <c r="PDK37" s="178" t="s">
        <v>284</v>
      </c>
      <c r="PDL37" s="178" t="s">
        <v>285</v>
      </c>
      <c r="PDM37" s="178" t="s">
        <v>261</v>
      </c>
      <c r="PDN37" s="178" t="s">
        <v>210</v>
      </c>
      <c r="PDO37" s="178" t="s">
        <v>260</v>
      </c>
      <c r="PDP37" s="178" t="s">
        <v>262</v>
      </c>
      <c r="PDQ37" s="179">
        <v>6</v>
      </c>
      <c r="PDR37" s="179">
        <v>3</v>
      </c>
      <c r="PDS37" s="180">
        <f t="shared" si="711"/>
        <v>18</v>
      </c>
      <c r="PDT37" s="180" t="str">
        <f t="shared" si="712"/>
        <v>Alto</v>
      </c>
      <c r="PDU37" s="179">
        <v>25</v>
      </c>
      <c r="PDV37" s="180">
        <f t="shared" si="713"/>
        <v>450</v>
      </c>
      <c r="PDW37" s="180" t="str">
        <f t="shared" si="714"/>
        <v>II</v>
      </c>
      <c r="PDX37" s="269" t="str">
        <f>IF(PDW37="","",IF(OR(PDW37="IV",PDW37="III"),"Aceptable",IF(PDW37="II","No Aceptable o Aceptable con controles",IF(PDW37="I","No Aceptable","Error"))))</f>
        <v>No Aceptable o Aceptable con controles</v>
      </c>
      <c r="PDY37" s="133" t="s">
        <v>264</v>
      </c>
      <c r="PDZ37" s="178" t="s">
        <v>274</v>
      </c>
      <c r="PEA37" s="178" t="s">
        <v>284</v>
      </c>
      <c r="PEB37" s="178" t="s">
        <v>285</v>
      </c>
      <c r="PEC37" s="178" t="s">
        <v>261</v>
      </c>
      <c r="PED37" s="178" t="s">
        <v>210</v>
      </c>
      <c r="PEE37" s="178" t="s">
        <v>260</v>
      </c>
      <c r="PEF37" s="178" t="s">
        <v>262</v>
      </c>
      <c r="PEG37" s="179">
        <v>6</v>
      </c>
      <c r="PEH37" s="179">
        <v>3</v>
      </c>
      <c r="PEI37" s="180">
        <f t="shared" ref="PEI37:PGE37" si="715">IF(OR(PEG37="",PEH37=""),"",IF((PEG37*PEH37=0),"N/A",PEG37*PEH37))</f>
        <v>18</v>
      </c>
      <c r="PEJ37" s="180" t="str">
        <f t="shared" ref="PEJ37:PGF37" si="716">IF(PEI37="","",IF(ISTEXT(PEI37),"N/A",IF(OR(PEI37=2,PEI37=4),"Bajo",IF(OR(PEI37=6,PEI37=8),"Medio",IF(OR(PEI37=10,PEI37=12,PEI37=18,PEI37=20),"Alto",IF(OR(PEI37=24,PEI37=30,PEI37=40),"Muy Alto","Error"))))))</f>
        <v>Alto</v>
      </c>
      <c r="PEK37" s="179">
        <v>25</v>
      </c>
      <c r="PEL37" s="180">
        <f t="shared" ref="PEL37:PGH37" si="717">IF(OR(PEK37="",PEI37=""),"",IF(ISTEXT(PEI37),"N/A",PEI37*PEK37))</f>
        <v>450</v>
      </c>
      <c r="PEM37" s="180" t="str">
        <f t="shared" ref="PEM37:PGI37" si="718">IF(PEL37="","",IF(ISTEXT(PEL37),"IV",IF(PEL37=20,"IV",IF(AND(PEL37&gt;=40,PEL37&lt;=120),"III",IF(AND(PEL37&gt;=150,PEL37&lt;=500),"II",IF(AND(PEL37&gt;=600,PEL37&lt;=4000),"I","Error"))))))</f>
        <v>II</v>
      </c>
      <c r="PEN37" s="269" t="str">
        <f>IF(PEM37="","",IF(OR(PEM37="IV",PEM37="III"),"Aceptable",IF(PEM37="II","No Aceptable o Aceptable con controles",IF(PEM37="I","No Aceptable","Error"))))</f>
        <v>No Aceptable o Aceptable con controles</v>
      </c>
      <c r="PEO37" s="133" t="s">
        <v>264</v>
      </c>
      <c r="PEP37" s="178" t="s">
        <v>274</v>
      </c>
      <c r="PEQ37" s="178" t="s">
        <v>284</v>
      </c>
      <c r="PER37" s="178" t="s">
        <v>285</v>
      </c>
      <c r="PES37" s="178" t="s">
        <v>261</v>
      </c>
      <c r="PET37" s="178" t="s">
        <v>210</v>
      </c>
      <c r="PEU37" s="178" t="s">
        <v>260</v>
      </c>
      <c r="PEV37" s="178" t="s">
        <v>262</v>
      </c>
      <c r="PEW37" s="179">
        <v>6</v>
      </c>
      <c r="PEX37" s="179">
        <v>3</v>
      </c>
      <c r="PEY37" s="180">
        <f t="shared" si="715"/>
        <v>18</v>
      </c>
      <c r="PEZ37" s="180" t="str">
        <f t="shared" si="716"/>
        <v>Alto</v>
      </c>
      <c r="PFA37" s="179">
        <v>25</v>
      </c>
      <c r="PFB37" s="180">
        <f t="shared" si="717"/>
        <v>450</v>
      </c>
      <c r="PFC37" s="180" t="str">
        <f t="shared" si="718"/>
        <v>II</v>
      </c>
      <c r="PFD37" s="269" t="str">
        <f>IF(PFC37="","",IF(OR(PFC37="IV",PFC37="III"),"Aceptable",IF(PFC37="II","No Aceptable o Aceptable con controles",IF(PFC37="I","No Aceptable","Error"))))</f>
        <v>No Aceptable o Aceptable con controles</v>
      </c>
      <c r="PFE37" s="133" t="s">
        <v>264</v>
      </c>
      <c r="PFF37" s="178" t="s">
        <v>274</v>
      </c>
      <c r="PFG37" s="178" t="s">
        <v>284</v>
      </c>
      <c r="PFH37" s="178" t="s">
        <v>285</v>
      </c>
      <c r="PFI37" s="178" t="s">
        <v>261</v>
      </c>
      <c r="PFJ37" s="178" t="s">
        <v>210</v>
      </c>
      <c r="PFK37" s="178" t="s">
        <v>260</v>
      </c>
      <c r="PFL37" s="178" t="s">
        <v>262</v>
      </c>
      <c r="PFM37" s="179">
        <v>6</v>
      </c>
      <c r="PFN37" s="179">
        <v>3</v>
      </c>
      <c r="PFO37" s="180">
        <f t="shared" si="715"/>
        <v>18</v>
      </c>
      <c r="PFP37" s="180" t="str">
        <f t="shared" si="716"/>
        <v>Alto</v>
      </c>
      <c r="PFQ37" s="179">
        <v>25</v>
      </c>
      <c r="PFR37" s="180">
        <f t="shared" si="717"/>
        <v>450</v>
      </c>
      <c r="PFS37" s="180" t="str">
        <f t="shared" si="718"/>
        <v>II</v>
      </c>
      <c r="PFT37" s="269" t="str">
        <f>IF(PFS37="","",IF(OR(PFS37="IV",PFS37="III"),"Aceptable",IF(PFS37="II","No Aceptable o Aceptable con controles",IF(PFS37="I","No Aceptable","Error"))))</f>
        <v>No Aceptable o Aceptable con controles</v>
      </c>
      <c r="PFU37" s="133" t="s">
        <v>264</v>
      </c>
      <c r="PFV37" s="178" t="s">
        <v>274</v>
      </c>
      <c r="PFW37" s="178" t="s">
        <v>284</v>
      </c>
      <c r="PFX37" s="178" t="s">
        <v>285</v>
      </c>
      <c r="PFY37" s="178" t="s">
        <v>261</v>
      </c>
      <c r="PFZ37" s="178" t="s">
        <v>210</v>
      </c>
      <c r="PGA37" s="178" t="s">
        <v>260</v>
      </c>
      <c r="PGB37" s="178" t="s">
        <v>262</v>
      </c>
      <c r="PGC37" s="179">
        <v>6</v>
      </c>
      <c r="PGD37" s="179">
        <v>3</v>
      </c>
      <c r="PGE37" s="180">
        <f t="shared" si="715"/>
        <v>18</v>
      </c>
      <c r="PGF37" s="180" t="str">
        <f t="shared" si="716"/>
        <v>Alto</v>
      </c>
      <c r="PGG37" s="179">
        <v>25</v>
      </c>
      <c r="PGH37" s="180">
        <f t="shared" si="717"/>
        <v>450</v>
      </c>
      <c r="PGI37" s="180" t="str">
        <f t="shared" si="718"/>
        <v>II</v>
      </c>
      <c r="PGJ37" s="269" t="str">
        <f>IF(PGI37="","",IF(OR(PGI37="IV",PGI37="III"),"Aceptable",IF(PGI37="II","No Aceptable o Aceptable con controles",IF(PGI37="I","No Aceptable","Error"))))</f>
        <v>No Aceptable o Aceptable con controles</v>
      </c>
      <c r="PGK37" s="133" t="s">
        <v>264</v>
      </c>
      <c r="PGL37" s="178" t="s">
        <v>274</v>
      </c>
      <c r="PGM37" s="178" t="s">
        <v>284</v>
      </c>
      <c r="PGN37" s="178" t="s">
        <v>285</v>
      </c>
      <c r="PGO37" s="178" t="s">
        <v>261</v>
      </c>
      <c r="PGP37" s="178" t="s">
        <v>210</v>
      </c>
      <c r="PGQ37" s="178" t="s">
        <v>260</v>
      </c>
      <c r="PGR37" s="178" t="s">
        <v>262</v>
      </c>
      <c r="PGS37" s="179">
        <v>6</v>
      </c>
      <c r="PGT37" s="179">
        <v>3</v>
      </c>
      <c r="PGU37" s="180">
        <f t="shared" ref="PGU37:PIQ37" si="719">IF(OR(PGS37="",PGT37=""),"",IF((PGS37*PGT37=0),"N/A",PGS37*PGT37))</f>
        <v>18</v>
      </c>
      <c r="PGV37" s="180" t="str">
        <f t="shared" ref="PGV37:PIR37" si="720">IF(PGU37="","",IF(ISTEXT(PGU37),"N/A",IF(OR(PGU37=2,PGU37=4),"Bajo",IF(OR(PGU37=6,PGU37=8),"Medio",IF(OR(PGU37=10,PGU37=12,PGU37=18,PGU37=20),"Alto",IF(OR(PGU37=24,PGU37=30,PGU37=40),"Muy Alto","Error"))))))</f>
        <v>Alto</v>
      </c>
      <c r="PGW37" s="179">
        <v>25</v>
      </c>
      <c r="PGX37" s="180">
        <f t="shared" ref="PGX37:PIT37" si="721">IF(OR(PGW37="",PGU37=""),"",IF(ISTEXT(PGU37),"N/A",PGU37*PGW37))</f>
        <v>450</v>
      </c>
      <c r="PGY37" s="180" t="str">
        <f t="shared" ref="PGY37:PIU37" si="722">IF(PGX37="","",IF(ISTEXT(PGX37),"IV",IF(PGX37=20,"IV",IF(AND(PGX37&gt;=40,PGX37&lt;=120),"III",IF(AND(PGX37&gt;=150,PGX37&lt;=500),"II",IF(AND(PGX37&gt;=600,PGX37&lt;=4000),"I","Error"))))))</f>
        <v>II</v>
      </c>
      <c r="PGZ37" s="269" t="str">
        <f>IF(PGY37="","",IF(OR(PGY37="IV",PGY37="III"),"Aceptable",IF(PGY37="II","No Aceptable o Aceptable con controles",IF(PGY37="I","No Aceptable","Error"))))</f>
        <v>No Aceptable o Aceptable con controles</v>
      </c>
      <c r="PHA37" s="133" t="s">
        <v>264</v>
      </c>
      <c r="PHB37" s="178" t="s">
        <v>274</v>
      </c>
      <c r="PHC37" s="178" t="s">
        <v>284</v>
      </c>
      <c r="PHD37" s="178" t="s">
        <v>285</v>
      </c>
      <c r="PHE37" s="178" t="s">
        <v>261</v>
      </c>
      <c r="PHF37" s="178" t="s">
        <v>210</v>
      </c>
      <c r="PHG37" s="178" t="s">
        <v>260</v>
      </c>
      <c r="PHH37" s="178" t="s">
        <v>262</v>
      </c>
      <c r="PHI37" s="179">
        <v>6</v>
      </c>
      <c r="PHJ37" s="179">
        <v>3</v>
      </c>
      <c r="PHK37" s="180">
        <f t="shared" si="719"/>
        <v>18</v>
      </c>
      <c r="PHL37" s="180" t="str">
        <f t="shared" si="720"/>
        <v>Alto</v>
      </c>
      <c r="PHM37" s="179">
        <v>25</v>
      </c>
      <c r="PHN37" s="180">
        <f t="shared" si="721"/>
        <v>450</v>
      </c>
      <c r="PHO37" s="180" t="str">
        <f t="shared" si="722"/>
        <v>II</v>
      </c>
      <c r="PHP37" s="269" t="str">
        <f>IF(PHO37="","",IF(OR(PHO37="IV",PHO37="III"),"Aceptable",IF(PHO37="II","No Aceptable o Aceptable con controles",IF(PHO37="I","No Aceptable","Error"))))</f>
        <v>No Aceptable o Aceptable con controles</v>
      </c>
      <c r="PHQ37" s="133" t="s">
        <v>264</v>
      </c>
      <c r="PHR37" s="178" t="s">
        <v>274</v>
      </c>
      <c r="PHS37" s="178" t="s">
        <v>284</v>
      </c>
      <c r="PHT37" s="178" t="s">
        <v>285</v>
      </c>
      <c r="PHU37" s="178" t="s">
        <v>261</v>
      </c>
      <c r="PHV37" s="178" t="s">
        <v>210</v>
      </c>
      <c r="PHW37" s="178" t="s">
        <v>260</v>
      </c>
      <c r="PHX37" s="178" t="s">
        <v>262</v>
      </c>
      <c r="PHY37" s="179">
        <v>6</v>
      </c>
      <c r="PHZ37" s="179">
        <v>3</v>
      </c>
      <c r="PIA37" s="180">
        <f t="shared" si="719"/>
        <v>18</v>
      </c>
      <c r="PIB37" s="180" t="str">
        <f t="shared" si="720"/>
        <v>Alto</v>
      </c>
      <c r="PIC37" s="179">
        <v>25</v>
      </c>
      <c r="PID37" s="180">
        <f t="shared" si="721"/>
        <v>450</v>
      </c>
      <c r="PIE37" s="180" t="str">
        <f t="shared" si="722"/>
        <v>II</v>
      </c>
      <c r="PIF37" s="269" t="str">
        <f>IF(PIE37="","",IF(OR(PIE37="IV",PIE37="III"),"Aceptable",IF(PIE37="II","No Aceptable o Aceptable con controles",IF(PIE37="I","No Aceptable","Error"))))</f>
        <v>No Aceptable o Aceptable con controles</v>
      </c>
      <c r="PIG37" s="133" t="s">
        <v>264</v>
      </c>
      <c r="PIH37" s="178" t="s">
        <v>274</v>
      </c>
      <c r="PII37" s="178" t="s">
        <v>284</v>
      </c>
      <c r="PIJ37" s="178" t="s">
        <v>285</v>
      </c>
      <c r="PIK37" s="178" t="s">
        <v>261</v>
      </c>
      <c r="PIL37" s="178" t="s">
        <v>210</v>
      </c>
      <c r="PIM37" s="178" t="s">
        <v>260</v>
      </c>
      <c r="PIN37" s="178" t="s">
        <v>262</v>
      </c>
      <c r="PIO37" s="179">
        <v>6</v>
      </c>
      <c r="PIP37" s="179">
        <v>3</v>
      </c>
      <c r="PIQ37" s="180">
        <f t="shared" si="719"/>
        <v>18</v>
      </c>
      <c r="PIR37" s="180" t="str">
        <f t="shared" si="720"/>
        <v>Alto</v>
      </c>
      <c r="PIS37" s="179">
        <v>25</v>
      </c>
      <c r="PIT37" s="180">
        <f t="shared" si="721"/>
        <v>450</v>
      </c>
      <c r="PIU37" s="180" t="str">
        <f t="shared" si="722"/>
        <v>II</v>
      </c>
      <c r="PIV37" s="269" t="str">
        <f>IF(PIU37="","",IF(OR(PIU37="IV",PIU37="III"),"Aceptable",IF(PIU37="II","No Aceptable o Aceptable con controles",IF(PIU37="I","No Aceptable","Error"))))</f>
        <v>No Aceptable o Aceptable con controles</v>
      </c>
      <c r="PIW37" s="133" t="s">
        <v>264</v>
      </c>
      <c r="PIX37" s="178" t="s">
        <v>274</v>
      </c>
      <c r="PIY37" s="178" t="s">
        <v>284</v>
      </c>
      <c r="PIZ37" s="178" t="s">
        <v>285</v>
      </c>
      <c r="PJA37" s="178" t="s">
        <v>261</v>
      </c>
      <c r="PJB37" s="178" t="s">
        <v>210</v>
      </c>
      <c r="PJC37" s="178" t="s">
        <v>260</v>
      </c>
      <c r="PJD37" s="178" t="s">
        <v>262</v>
      </c>
      <c r="PJE37" s="179">
        <v>6</v>
      </c>
      <c r="PJF37" s="179">
        <v>3</v>
      </c>
      <c r="PJG37" s="180">
        <f t="shared" ref="PJG37:PLC37" si="723">IF(OR(PJE37="",PJF37=""),"",IF((PJE37*PJF37=0),"N/A",PJE37*PJF37))</f>
        <v>18</v>
      </c>
      <c r="PJH37" s="180" t="str">
        <f t="shared" ref="PJH37:PLD37" si="724">IF(PJG37="","",IF(ISTEXT(PJG37),"N/A",IF(OR(PJG37=2,PJG37=4),"Bajo",IF(OR(PJG37=6,PJG37=8),"Medio",IF(OR(PJG37=10,PJG37=12,PJG37=18,PJG37=20),"Alto",IF(OR(PJG37=24,PJG37=30,PJG37=40),"Muy Alto","Error"))))))</f>
        <v>Alto</v>
      </c>
      <c r="PJI37" s="179">
        <v>25</v>
      </c>
      <c r="PJJ37" s="180">
        <f t="shared" ref="PJJ37:PLF37" si="725">IF(OR(PJI37="",PJG37=""),"",IF(ISTEXT(PJG37),"N/A",PJG37*PJI37))</f>
        <v>450</v>
      </c>
      <c r="PJK37" s="180" t="str">
        <f t="shared" ref="PJK37:PLG37" si="726">IF(PJJ37="","",IF(ISTEXT(PJJ37),"IV",IF(PJJ37=20,"IV",IF(AND(PJJ37&gt;=40,PJJ37&lt;=120),"III",IF(AND(PJJ37&gt;=150,PJJ37&lt;=500),"II",IF(AND(PJJ37&gt;=600,PJJ37&lt;=4000),"I","Error"))))))</f>
        <v>II</v>
      </c>
      <c r="PJL37" s="269" t="str">
        <f>IF(PJK37="","",IF(OR(PJK37="IV",PJK37="III"),"Aceptable",IF(PJK37="II","No Aceptable o Aceptable con controles",IF(PJK37="I","No Aceptable","Error"))))</f>
        <v>No Aceptable o Aceptable con controles</v>
      </c>
      <c r="PJM37" s="133" t="s">
        <v>264</v>
      </c>
      <c r="PJN37" s="178" t="s">
        <v>274</v>
      </c>
      <c r="PJO37" s="178" t="s">
        <v>284</v>
      </c>
      <c r="PJP37" s="178" t="s">
        <v>285</v>
      </c>
      <c r="PJQ37" s="178" t="s">
        <v>261</v>
      </c>
      <c r="PJR37" s="178" t="s">
        <v>210</v>
      </c>
      <c r="PJS37" s="178" t="s">
        <v>260</v>
      </c>
      <c r="PJT37" s="178" t="s">
        <v>262</v>
      </c>
      <c r="PJU37" s="179">
        <v>6</v>
      </c>
      <c r="PJV37" s="179">
        <v>3</v>
      </c>
      <c r="PJW37" s="180">
        <f t="shared" si="723"/>
        <v>18</v>
      </c>
      <c r="PJX37" s="180" t="str">
        <f t="shared" si="724"/>
        <v>Alto</v>
      </c>
      <c r="PJY37" s="179">
        <v>25</v>
      </c>
      <c r="PJZ37" s="180">
        <f t="shared" si="725"/>
        <v>450</v>
      </c>
      <c r="PKA37" s="180" t="str">
        <f t="shared" si="726"/>
        <v>II</v>
      </c>
      <c r="PKB37" s="269" t="str">
        <f>IF(PKA37="","",IF(OR(PKA37="IV",PKA37="III"),"Aceptable",IF(PKA37="II","No Aceptable o Aceptable con controles",IF(PKA37="I","No Aceptable","Error"))))</f>
        <v>No Aceptable o Aceptable con controles</v>
      </c>
      <c r="PKC37" s="133" t="s">
        <v>264</v>
      </c>
      <c r="PKD37" s="178" t="s">
        <v>274</v>
      </c>
      <c r="PKE37" s="178" t="s">
        <v>284</v>
      </c>
      <c r="PKF37" s="178" t="s">
        <v>285</v>
      </c>
      <c r="PKG37" s="178" t="s">
        <v>261</v>
      </c>
      <c r="PKH37" s="178" t="s">
        <v>210</v>
      </c>
      <c r="PKI37" s="178" t="s">
        <v>260</v>
      </c>
      <c r="PKJ37" s="178" t="s">
        <v>262</v>
      </c>
      <c r="PKK37" s="179">
        <v>6</v>
      </c>
      <c r="PKL37" s="179">
        <v>3</v>
      </c>
      <c r="PKM37" s="180">
        <f t="shared" si="723"/>
        <v>18</v>
      </c>
      <c r="PKN37" s="180" t="str">
        <f t="shared" si="724"/>
        <v>Alto</v>
      </c>
      <c r="PKO37" s="179">
        <v>25</v>
      </c>
      <c r="PKP37" s="180">
        <f t="shared" si="725"/>
        <v>450</v>
      </c>
      <c r="PKQ37" s="180" t="str">
        <f t="shared" si="726"/>
        <v>II</v>
      </c>
      <c r="PKR37" s="269" t="str">
        <f>IF(PKQ37="","",IF(OR(PKQ37="IV",PKQ37="III"),"Aceptable",IF(PKQ37="II","No Aceptable o Aceptable con controles",IF(PKQ37="I","No Aceptable","Error"))))</f>
        <v>No Aceptable o Aceptable con controles</v>
      </c>
      <c r="PKS37" s="133" t="s">
        <v>264</v>
      </c>
      <c r="PKT37" s="178" t="s">
        <v>274</v>
      </c>
      <c r="PKU37" s="178" t="s">
        <v>284</v>
      </c>
      <c r="PKV37" s="178" t="s">
        <v>285</v>
      </c>
      <c r="PKW37" s="178" t="s">
        <v>261</v>
      </c>
      <c r="PKX37" s="178" t="s">
        <v>210</v>
      </c>
      <c r="PKY37" s="178" t="s">
        <v>260</v>
      </c>
      <c r="PKZ37" s="178" t="s">
        <v>262</v>
      </c>
      <c r="PLA37" s="179">
        <v>6</v>
      </c>
      <c r="PLB37" s="179">
        <v>3</v>
      </c>
      <c r="PLC37" s="180">
        <f t="shared" si="723"/>
        <v>18</v>
      </c>
      <c r="PLD37" s="180" t="str">
        <f t="shared" si="724"/>
        <v>Alto</v>
      </c>
      <c r="PLE37" s="179">
        <v>25</v>
      </c>
      <c r="PLF37" s="180">
        <f t="shared" si="725"/>
        <v>450</v>
      </c>
      <c r="PLG37" s="180" t="str">
        <f t="shared" si="726"/>
        <v>II</v>
      </c>
      <c r="PLH37" s="269" t="str">
        <f>IF(PLG37="","",IF(OR(PLG37="IV",PLG37="III"),"Aceptable",IF(PLG37="II","No Aceptable o Aceptable con controles",IF(PLG37="I","No Aceptable","Error"))))</f>
        <v>No Aceptable o Aceptable con controles</v>
      </c>
      <c r="PLI37" s="133" t="s">
        <v>264</v>
      </c>
      <c r="PLJ37" s="178" t="s">
        <v>274</v>
      </c>
      <c r="PLK37" s="178" t="s">
        <v>284</v>
      </c>
      <c r="PLL37" s="178" t="s">
        <v>285</v>
      </c>
      <c r="PLM37" s="178" t="s">
        <v>261</v>
      </c>
      <c r="PLN37" s="178" t="s">
        <v>210</v>
      </c>
      <c r="PLO37" s="178" t="s">
        <v>260</v>
      </c>
      <c r="PLP37" s="178" t="s">
        <v>262</v>
      </c>
      <c r="PLQ37" s="179">
        <v>6</v>
      </c>
      <c r="PLR37" s="179">
        <v>3</v>
      </c>
      <c r="PLS37" s="180">
        <f t="shared" ref="PLS37:PNO37" si="727">IF(OR(PLQ37="",PLR37=""),"",IF((PLQ37*PLR37=0),"N/A",PLQ37*PLR37))</f>
        <v>18</v>
      </c>
      <c r="PLT37" s="180" t="str">
        <f t="shared" ref="PLT37:PNP37" si="728">IF(PLS37="","",IF(ISTEXT(PLS37),"N/A",IF(OR(PLS37=2,PLS37=4),"Bajo",IF(OR(PLS37=6,PLS37=8),"Medio",IF(OR(PLS37=10,PLS37=12,PLS37=18,PLS37=20),"Alto",IF(OR(PLS37=24,PLS37=30,PLS37=40),"Muy Alto","Error"))))))</f>
        <v>Alto</v>
      </c>
      <c r="PLU37" s="179">
        <v>25</v>
      </c>
      <c r="PLV37" s="180">
        <f t="shared" ref="PLV37:PNR37" si="729">IF(OR(PLU37="",PLS37=""),"",IF(ISTEXT(PLS37),"N/A",PLS37*PLU37))</f>
        <v>450</v>
      </c>
      <c r="PLW37" s="180" t="str">
        <f t="shared" ref="PLW37:PNS37" si="730">IF(PLV37="","",IF(ISTEXT(PLV37),"IV",IF(PLV37=20,"IV",IF(AND(PLV37&gt;=40,PLV37&lt;=120),"III",IF(AND(PLV37&gt;=150,PLV37&lt;=500),"II",IF(AND(PLV37&gt;=600,PLV37&lt;=4000),"I","Error"))))))</f>
        <v>II</v>
      </c>
      <c r="PLX37" s="269" t="str">
        <f>IF(PLW37="","",IF(OR(PLW37="IV",PLW37="III"),"Aceptable",IF(PLW37="II","No Aceptable o Aceptable con controles",IF(PLW37="I","No Aceptable","Error"))))</f>
        <v>No Aceptable o Aceptable con controles</v>
      </c>
      <c r="PLY37" s="133" t="s">
        <v>264</v>
      </c>
      <c r="PLZ37" s="178" t="s">
        <v>274</v>
      </c>
      <c r="PMA37" s="178" t="s">
        <v>284</v>
      </c>
      <c r="PMB37" s="178" t="s">
        <v>285</v>
      </c>
      <c r="PMC37" s="178" t="s">
        <v>261</v>
      </c>
      <c r="PMD37" s="178" t="s">
        <v>210</v>
      </c>
      <c r="PME37" s="178" t="s">
        <v>260</v>
      </c>
      <c r="PMF37" s="178" t="s">
        <v>262</v>
      </c>
      <c r="PMG37" s="179">
        <v>6</v>
      </c>
      <c r="PMH37" s="179">
        <v>3</v>
      </c>
      <c r="PMI37" s="180">
        <f t="shared" si="727"/>
        <v>18</v>
      </c>
      <c r="PMJ37" s="180" t="str">
        <f t="shared" si="728"/>
        <v>Alto</v>
      </c>
      <c r="PMK37" s="179">
        <v>25</v>
      </c>
      <c r="PML37" s="180">
        <f t="shared" si="729"/>
        <v>450</v>
      </c>
      <c r="PMM37" s="180" t="str">
        <f t="shared" si="730"/>
        <v>II</v>
      </c>
      <c r="PMN37" s="269" t="str">
        <f>IF(PMM37="","",IF(OR(PMM37="IV",PMM37="III"),"Aceptable",IF(PMM37="II","No Aceptable o Aceptable con controles",IF(PMM37="I","No Aceptable","Error"))))</f>
        <v>No Aceptable o Aceptable con controles</v>
      </c>
      <c r="PMO37" s="133" t="s">
        <v>264</v>
      </c>
      <c r="PMP37" s="178" t="s">
        <v>274</v>
      </c>
      <c r="PMQ37" s="178" t="s">
        <v>284</v>
      </c>
      <c r="PMR37" s="178" t="s">
        <v>285</v>
      </c>
      <c r="PMS37" s="178" t="s">
        <v>261</v>
      </c>
      <c r="PMT37" s="178" t="s">
        <v>210</v>
      </c>
      <c r="PMU37" s="178" t="s">
        <v>260</v>
      </c>
      <c r="PMV37" s="178" t="s">
        <v>262</v>
      </c>
      <c r="PMW37" s="179">
        <v>6</v>
      </c>
      <c r="PMX37" s="179">
        <v>3</v>
      </c>
      <c r="PMY37" s="180">
        <f t="shared" si="727"/>
        <v>18</v>
      </c>
      <c r="PMZ37" s="180" t="str">
        <f t="shared" si="728"/>
        <v>Alto</v>
      </c>
      <c r="PNA37" s="179">
        <v>25</v>
      </c>
      <c r="PNB37" s="180">
        <f t="shared" si="729"/>
        <v>450</v>
      </c>
      <c r="PNC37" s="180" t="str">
        <f t="shared" si="730"/>
        <v>II</v>
      </c>
      <c r="PND37" s="269" t="str">
        <f>IF(PNC37="","",IF(OR(PNC37="IV",PNC37="III"),"Aceptable",IF(PNC37="II","No Aceptable o Aceptable con controles",IF(PNC37="I","No Aceptable","Error"))))</f>
        <v>No Aceptable o Aceptable con controles</v>
      </c>
      <c r="PNE37" s="133" t="s">
        <v>264</v>
      </c>
      <c r="PNF37" s="178" t="s">
        <v>274</v>
      </c>
      <c r="PNG37" s="178" t="s">
        <v>284</v>
      </c>
      <c r="PNH37" s="178" t="s">
        <v>285</v>
      </c>
      <c r="PNI37" s="178" t="s">
        <v>261</v>
      </c>
      <c r="PNJ37" s="178" t="s">
        <v>210</v>
      </c>
      <c r="PNK37" s="178" t="s">
        <v>260</v>
      </c>
      <c r="PNL37" s="178" t="s">
        <v>262</v>
      </c>
      <c r="PNM37" s="179">
        <v>6</v>
      </c>
      <c r="PNN37" s="179">
        <v>3</v>
      </c>
      <c r="PNO37" s="180">
        <f t="shared" si="727"/>
        <v>18</v>
      </c>
      <c r="PNP37" s="180" t="str">
        <f t="shared" si="728"/>
        <v>Alto</v>
      </c>
      <c r="PNQ37" s="179">
        <v>25</v>
      </c>
      <c r="PNR37" s="180">
        <f t="shared" si="729"/>
        <v>450</v>
      </c>
      <c r="PNS37" s="180" t="str">
        <f t="shared" si="730"/>
        <v>II</v>
      </c>
      <c r="PNT37" s="269" t="str">
        <f>IF(PNS37="","",IF(OR(PNS37="IV",PNS37="III"),"Aceptable",IF(PNS37="II","No Aceptable o Aceptable con controles",IF(PNS37="I","No Aceptable","Error"))))</f>
        <v>No Aceptable o Aceptable con controles</v>
      </c>
      <c r="PNU37" s="133" t="s">
        <v>264</v>
      </c>
      <c r="PNV37" s="178" t="s">
        <v>274</v>
      </c>
      <c r="PNW37" s="178" t="s">
        <v>284</v>
      </c>
      <c r="PNX37" s="178" t="s">
        <v>285</v>
      </c>
      <c r="PNY37" s="178" t="s">
        <v>261</v>
      </c>
      <c r="PNZ37" s="178" t="s">
        <v>210</v>
      </c>
      <c r="POA37" s="178" t="s">
        <v>260</v>
      </c>
      <c r="POB37" s="178" t="s">
        <v>262</v>
      </c>
      <c r="POC37" s="179">
        <v>6</v>
      </c>
      <c r="POD37" s="179">
        <v>3</v>
      </c>
      <c r="POE37" s="180">
        <f t="shared" ref="POE37:PQA37" si="731">IF(OR(POC37="",POD37=""),"",IF((POC37*POD37=0),"N/A",POC37*POD37))</f>
        <v>18</v>
      </c>
      <c r="POF37" s="180" t="str">
        <f t="shared" ref="POF37:PQB37" si="732">IF(POE37="","",IF(ISTEXT(POE37),"N/A",IF(OR(POE37=2,POE37=4),"Bajo",IF(OR(POE37=6,POE37=8),"Medio",IF(OR(POE37=10,POE37=12,POE37=18,POE37=20),"Alto",IF(OR(POE37=24,POE37=30,POE37=40),"Muy Alto","Error"))))))</f>
        <v>Alto</v>
      </c>
      <c r="POG37" s="179">
        <v>25</v>
      </c>
      <c r="POH37" s="180">
        <f t="shared" ref="POH37:PQD37" si="733">IF(OR(POG37="",POE37=""),"",IF(ISTEXT(POE37),"N/A",POE37*POG37))</f>
        <v>450</v>
      </c>
      <c r="POI37" s="180" t="str">
        <f t="shared" ref="POI37:PQE37" si="734">IF(POH37="","",IF(ISTEXT(POH37),"IV",IF(POH37=20,"IV",IF(AND(POH37&gt;=40,POH37&lt;=120),"III",IF(AND(POH37&gt;=150,POH37&lt;=500),"II",IF(AND(POH37&gt;=600,POH37&lt;=4000),"I","Error"))))))</f>
        <v>II</v>
      </c>
      <c r="POJ37" s="269" t="str">
        <f>IF(POI37="","",IF(OR(POI37="IV",POI37="III"),"Aceptable",IF(POI37="II","No Aceptable o Aceptable con controles",IF(POI37="I","No Aceptable","Error"))))</f>
        <v>No Aceptable o Aceptable con controles</v>
      </c>
      <c r="POK37" s="133" t="s">
        <v>264</v>
      </c>
      <c r="POL37" s="178" t="s">
        <v>274</v>
      </c>
      <c r="POM37" s="178" t="s">
        <v>284</v>
      </c>
      <c r="PON37" s="178" t="s">
        <v>285</v>
      </c>
      <c r="POO37" s="178" t="s">
        <v>261</v>
      </c>
      <c r="POP37" s="178" t="s">
        <v>210</v>
      </c>
      <c r="POQ37" s="178" t="s">
        <v>260</v>
      </c>
      <c r="POR37" s="178" t="s">
        <v>262</v>
      </c>
      <c r="POS37" s="179">
        <v>6</v>
      </c>
      <c r="POT37" s="179">
        <v>3</v>
      </c>
      <c r="POU37" s="180">
        <f t="shared" si="731"/>
        <v>18</v>
      </c>
      <c r="POV37" s="180" t="str">
        <f t="shared" si="732"/>
        <v>Alto</v>
      </c>
      <c r="POW37" s="179">
        <v>25</v>
      </c>
      <c r="POX37" s="180">
        <f t="shared" si="733"/>
        <v>450</v>
      </c>
      <c r="POY37" s="180" t="str">
        <f t="shared" si="734"/>
        <v>II</v>
      </c>
      <c r="POZ37" s="269" t="str">
        <f>IF(POY37="","",IF(OR(POY37="IV",POY37="III"),"Aceptable",IF(POY37="II","No Aceptable o Aceptable con controles",IF(POY37="I","No Aceptable","Error"))))</f>
        <v>No Aceptable o Aceptable con controles</v>
      </c>
      <c r="PPA37" s="133" t="s">
        <v>264</v>
      </c>
      <c r="PPB37" s="178" t="s">
        <v>274</v>
      </c>
      <c r="PPC37" s="178" t="s">
        <v>284</v>
      </c>
      <c r="PPD37" s="178" t="s">
        <v>285</v>
      </c>
      <c r="PPE37" s="178" t="s">
        <v>261</v>
      </c>
      <c r="PPF37" s="178" t="s">
        <v>210</v>
      </c>
      <c r="PPG37" s="178" t="s">
        <v>260</v>
      </c>
      <c r="PPH37" s="178" t="s">
        <v>262</v>
      </c>
      <c r="PPI37" s="179">
        <v>6</v>
      </c>
      <c r="PPJ37" s="179">
        <v>3</v>
      </c>
      <c r="PPK37" s="180">
        <f t="shared" si="731"/>
        <v>18</v>
      </c>
      <c r="PPL37" s="180" t="str">
        <f t="shared" si="732"/>
        <v>Alto</v>
      </c>
      <c r="PPM37" s="179">
        <v>25</v>
      </c>
      <c r="PPN37" s="180">
        <f t="shared" si="733"/>
        <v>450</v>
      </c>
      <c r="PPO37" s="180" t="str">
        <f t="shared" si="734"/>
        <v>II</v>
      </c>
      <c r="PPP37" s="269" t="str">
        <f>IF(PPO37="","",IF(OR(PPO37="IV",PPO37="III"),"Aceptable",IF(PPO37="II","No Aceptable o Aceptable con controles",IF(PPO37="I","No Aceptable","Error"))))</f>
        <v>No Aceptable o Aceptable con controles</v>
      </c>
      <c r="PPQ37" s="133" t="s">
        <v>264</v>
      </c>
      <c r="PPR37" s="178" t="s">
        <v>274</v>
      </c>
      <c r="PPS37" s="178" t="s">
        <v>284</v>
      </c>
      <c r="PPT37" s="178" t="s">
        <v>285</v>
      </c>
      <c r="PPU37" s="178" t="s">
        <v>261</v>
      </c>
      <c r="PPV37" s="178" t="s">
        <v>210</v>
      </c>
      <c r="PPW37" s="178" t="s">
        <v>260</v>
      </c>
      <c r="PPX37" s="178" t="s">
        <v>262</v>
      </c>
      <c r="PPY37" s="179">
        <v>6</v>
      </c>
      <c r="PPZ37" s="179">
        <v>3</v>
      </c>
      <c r="PQA37" s="180">
        <f t="shared" si="731"/>
        <v>18</v>
      </c>
      <c r="PQB37" s="180" t="str">
        <f t="shared" si="732"/>
        <v>Alto</v>
      </c>
      <c r="PQC37" s="179">
        <v>25</v>
      </c>
      <c r="PQD37" s="180">
        <f t="shared" si="733"/>
        <v>450</v>
      </c>
      <c r="PQE37" s="180" t="str">
        <f t="shared" si="734"/>
        <v>II</v>
      </c>
      <c r="PQF37" s="269" t="str">
        <f>IF(PQE37="","",IF(OR(PQE37="IV",PQE37="III"),"Aceptable",IF(PQE37="II","No Aceptable o Aceptable con controles",IF(PQE37="I","No Aceptable","Error"))))</f>
        <v>No Aceptable o Aceptable con controles</v>
      </c>
      <c r="PQG37" s="133" t="s">
        <v>264</v>
      </c>
      <c r="PQH37" s="178" t="s">
        <v>274</v>
      </c>
      <c r="PQI37" s="178" t="s">
        <v>284</v>
      </c>
      <c r="PQJ37" s="178" t="s">
        <v>285</v>
      </c>
      <c r="PQK37" s="178" t="s">
        <v>261</v>
      </c>
      <c r="PQL37" s="178" t="s">
        <v>210</v>
      </c>
      <c r="PQM37" s="178" t="s">
        <v>260</v>
      </c>
      <c r="PQN37" s="178" t="s">
        <v>262</v>
      </c>
      <c r="PQO37" s="179">
        <v>6</v>
      </c>
      <c r="PQP37" s="179">
        <v>3</v>
      </c>
      <c r="PQQ37" s="180">
        <f t="shared" ref="PQQ37:PSM37" si="735">IF(OR(PQO37="",PQP37=""),"",IF((PQO37*PQP37=0),"N/A",PQO37*PQP37))</f>
        <v>18</v>
      </c>
      <c r="PQR37" s="180" t="str">
        <f t="shared" ref="PQR37:PSN37" si="736">IF(PQQ37="","",IF(ISTEXT(PQQ37),"N/A",IF(OR(PQQ37=2,PQQ37=4),"Bajo",IF(OR(PQQ37=6,PQQ37=8),"Medio",IF(OR(PQQ37=10,PQQ37=12,PQQ37=18,PQQ37=20),"Alto",IF(OR(PQQ37=24,PQQ37=30,PQQ37=40),"Muy Alto","Error"))))))</f>
        <v>Alto</v>
      </c>
      <c r="PQS37" s="179">
        <v>25</v>
      </c>
      <c r="PQT37" s="180">
        <f t="shared" ref="PQT37:PSP37" si="737">IF(OR(PQS37="",PQQ37=""),"",IF(ISTEXT(PQQ37),"N/A",PQQ37*PQS37))</f>
        <v>450</v>
      </c>
      <c r="PQU37" s="180" t="str">
        <f t="shared" ref="PQU37:PSQ37" si="738">IF(PQT37="","",IF(ISTEXT(PQT37),"IV",IF(PQT37=20,"IV",IF(AND(PQT37&gt;=40,PQT37&lt;=120),"III",IF(AND(PQT37&gt;=150,PQT37&lt;=500),"II",IF(AND(PQT37&gt;=600,PQT37&lt;=4000),"I","Error"))))))</f>
        <v>II</v>
      </c>
      <c r="PQV37" s="269" t="str">
        <f>IF(PQU37="","",IF(OR(PQU37="IV",PQU37="III"),"Aceptable",IF(PQU37="II","No Aceptable o Aceptable con controles",IF(PQU37="I","No Aceptable","Error"))))</f>
        <v>No Aceptable o Aceptable con controles</v>
      </c>
      <c r="PQW37" s="133" t="s">
        <v>264</v>
      </c>
      <c r="PQX37" s="178" t="s">
        <v>274</v>
      </c>
      <c r="PQY37" s="178" t="s">
        <v>284</v>
      </c>
      <c r="PQZ37" s="178" t="s">
        <v>285</v>
      </c>
      <c r="PRA37" s="178" t="s">
        <v>261</v>
      </c>
      <c r="PRB37" s="178" t="s">
        <v>210</v>
      </c>
      <c r="PRC37" s="178" t="s">
        <v>260</v>
      </c>
      <c r="PRD37" s="178" t="s">
        <v>262</v>
      </c>
      <c r="PRE37" s="179">
        <v>6</v>
      </c>
      <c r="PRF37" s="179">
        <v>3</v>
      </c>
      <c r="PRG37" s="180">
        <f t="shared" si="735"/>
        <v>18</v>
      </c>
      <c r="PRH37" s="180" t="str">
        <f t="shared" si="736"/>
        <v>Alto</v>
      </c>
      <c r="PRI37" s="179">
        <v>25</v>
      </c>
      <c r="PRJ37" s="180">
        <f t="shared" si="737"/>
        <v>450</v>
      </c>
      <c r="PRK37" s="180" t="str">
        <f t="shared" si="738"/>
        <v>II</v>
      </c>
      <c r="PRL37" s="269" t="str">
        <f>IF(PRK37="","",IF(OR(PRK37="IV",PRK37="III"),"Aceptable",IF(PRK37="II","No Aceptable o Aceptable con controles",IF(PRK37="I","No Aceptable","Error"))))</f>
        <v>No Aceptable o Aceptable con controles</v>
      </c>
      <c r="PRM37" s="133" t="s">
        <v>264</v>
      </c>
      <c r="PRN37" s="178" t="s">
        <v>274</v>
      </c>
      <c r="PRO37" s="178" t="s">
        <v>284</v>
      </c>
      <c r="PRP37" s="178" t="s">
        <v>285</v>
      </c>
      <c r="PRQ37" s="178" t="s">
        <v>261</v>
      </c>
      <c r="PRR37" s="178" t="s">
        <v>210</v>
      </c>
      <c r="PRS37" s="178" t="s">
        <v>260</v>
      </c>
      <c r="PRT37" s="178" t="s">
        <v>262</v>
      </c>
      <c r="PRU37" s="179">
        <v>6</v>
      </c>
      <c r="PRV37" s="179">
        <v>3</v>
      </c>
      <c r="PRW37" s="180">
        <f t="shared" si="735"/>
        <v>18</v>
      </c>
      <c r="PRX37" s="180" t="str">
        <f t="shared" si="736"/>
        <v>Alto</v>
      </c>
      <c r="PRY37" s="179">
        <v>25</v>
      </c>
      <c r="PRZ37" s="180">
        <f t="shared" si="737"/>
        <v>450</v>
      </c>
      <c r="PSA37" s="180" t="str">
        <f t="shared" si="738"/>
        <v>II</v>
      </c>
      <c r="PSB37" s="269" t="str">
        <f>IF(PSA37="","",IF(OR(PSA37="IV",PSA37="III"),"Aceptable",IF(PSA37="II","No Aceptable o Aceptable con controles",IF(PSA37="I","No Aceptable","Error"))))</f>
        <v>No Aceptable o Aceptable con controles</v>
      </c>
      <c r="PSC37" s="133" t="s">
        <v>264</v>
      </c>
      <c r="PSD37" s="178" t="s">
        <v>274</v>
      </c>
      <c r="PSE37" s="178" t="s">
        <v>284</v>
      </c>
      <c r="PSF37" s="178" t="s">
        <v>285</v>
      </c>
      <c r="PSG37" s="178" t="s">
        <v>261</v>
      </c>
      <c r="PSH37" s="178" t="s">
        <v>210</v>
      </c>
      <c r="PSI37" s="178" t="s">
        <v>260</v>
      </c>
      <c r="PSJ37" s="178" t="s">
        <v>262</v>
      </c>
      <c r="PSK37" s="179">
        <v>6</v>
      </c>
      <c r="PSL37" s="179">
        <v>3</v>
      </c>
      <c r="PSM37" s="180">
        <f t="shared" si="735"/>
        <v>18</v>
      </c>
      <c r="PSN37" s="180" t="str">
        <f t="shared" si="736"/>
        <v>Alto</v>
      </c>
      <c r="PSO37" s="179">
        <v>25</v>
      </c>
      <c r="PSP37" s="180">
        <f t="shared" si="737"/>
        <v>450</v>
      </c>
      <c r="PSQ37" s="180" t="str">
        <f t="shared" si="738"/>
        <v>II</v>
      </c>
      <c r="PSR37" s="269" t="str">
        <f>IF(PSQ37="","",IF(OR(PSQ37="IV",PSQ37="III"),"Aceptable",IF(PSQ37="II","No Aceptable o Aceptable con controles",IF(PSQ37="I","No Aceptable","Error"))))</f>
        <v>No Aceptable o Aceptable con controles</v>
      </c>
      <c r="PSS37" s="133" t="s">
        <v>264</v>
      </c>
      <c r="PST37" s="178" t="s">
        <v>274</v>
      </c>
      <c r="PSU37" s="178" t="s">
        <v>284</v>
      </c>
      <c r="PSV37" s="178" t="s">
        <v>285</v>
      </c>
      <c r="PSW37" s="178" t="s">
        <v>261</v>
      </c>
      <c r="PSX37" s="178" t="s">
        <v>210</v>
      </c>
      <c r="PSY37" s="178" t="s">
        <v>260</v>
      </c>
      <c r="PSZ37" s="178" t="s">
        <v>262</v>
      </c>
      <c r="PTA37" s="179">
        <v>6</v>
      </c>
      <c r="PTB37" s="179">
        <v>3</v>
      </c>
      <c r="PTC37" s="180">
        <f t="shared" ref="PTC37:PUY37" si="739">IF(OR(PTA37="",PTB37=""),"",IF((PTA37*PTB37=0),"N/A",PTA37*PTB37))</f>
        <v>18</v>
      </c>
      <c r="PTD37" s="180" t="str">
        <f t="shared" ref="PTD37:PUZ37" si="740">IF(PTC37="","",IF(ISTEXT(PTC37),"N/A",IF(OR(PTC37=2,PTC37=4),"Bajo",IF(OR(PTC37=6,PTC37=8),"Medio",IF(OR(PTC37=10,PTC37=12,PTC37=18,PTC37=20),"Alto",IF(OR(PTC37=24,PTC37=30,PTC37=40),"Muy Alto","Error"))))))</f>
        <v>Alto</v>
      </c>
      <c r="PTE37" s="179">
        <v>25</v>
      </c>
      <c r="PTF37" s="180">
        <f t="shared" ref="PTF37:PVB37" si="741">IF(OR(PTE37="",PTC37=""),"",IF(ISTEXT(PTC37),"N/A",PTC37*PTE37))</f>
        <v>450</v>
      </c>
      <c r="PTG37" s="180" t="str">
        <f t="shared" ref="PTG37:PVC37" si="742">IF(PTF37="","",IF(ISTEXT(PTF37),"IV",IF(PTF37=20,"IV",IF(AND(PTF37&gt;=40,PTF37&lt;=120),"III",IF(AND(PTF37&gt;=150,PTF37&lt;=500),"II",IF(AND(PTF37&gt;=600,PTF37&lt;=4000),"I","Error"))))))</f>
        <v>II</v>
      </c>
      <c r="PTH37" s="269" t="str">
        <f>IF(PTG37="","",IF(OR(PTG37="IV",PTG37="III"),"Aceptable",IF(PTG37="II","No Aceptable o Aceptable con controles",IF(PTG37="I","No Aceptable","Error"))))</f>
        <v>No Aceptable o Aceptable con controles</v>
      </c>
      <c r="PTI37" s="133" t="s">
        <v>264</v>
      </c>
      <c r="PTJ37" s="178" t="s">
        <v>274</v>
      </c>
      <c r="PTK37" s="178" t="s">
        <v>284</v>
      </c>
      <c r="PTL37" s="178" t="s">
        <v>285</v>
      </c>
      <c r="PTM37" s="178" t="s">
        <v>261</v>
      </c>
      <c r="PTN37" s="178" t="s">
        <v>210</v>
      </c>
      <c r="PTO37" s="178" t="s">
        <v>260</v>
      </c>
      <c r="PTP37" s="178" t="s">
        <v>262</v>
      </c>
      <c r="PTQ37" s="179">
        <v>6</v>
      </c>
      <c r="PTR37" s="179">
        <v>3</v>
      </c>
      <c r="PTS37" s="180">
        <f t="shared" si="739"/>
        <v>18</v>
      </c>
      <c r="PTT37" s="180" t="str">
        <f t="shared" si="740"/>
        <v>Alto</v>
      </c>
      <c r="PTU37" s="179">
        <v>25</v>
      </c>
      <c r="PTV37" s="180">
        <f t="shared" si="741"/>
        <v>450</v>
      </c>
      <c r="PTW37" s="180" t="str">
        <f t="shared" si="742"/>
        <v>II</v>
      </c>
      <c r="PTX37" s="269" t="str">
        <f>IF(PTW37="","",IF(OR(PTW37="IV",PTW37="III"),"Aceptable",IF(PTW37="II","No Aceptable o Aceptable con controles",IF(PTW37="I","No Aceptable","Error"))))</f>
        <v>No Aceptable o Aceptable con controles</v>
      </c>
      <c r="PTY37" s="133" t="s">
        <v>264</v>
      </c>
      <c r="PTZ37" s="178" t="s">
        <v>274</v>
      </c>
      <c r="PUA37" s="178" t="s">
        <v>284</v>
      </c>
      <c r="PUB37" s="178" t="s">
        <v>285</v>
      </c>
      <c r="PUC37" s="178" t="s">
        <v>261</v>
      </c>
      <c r="PUD37" s="178" t="s">
        <v>210</v>
      </c>
      <c r="PUE37" s="178" t="s">
        <v>260</v>
      </c>
      <c r="PUF37" s="178" t="s">
        <v>262</v>
      </c>
      <c r="PUG37" s="179">
        <v>6</v>
      </c>
      <c r="PUH37" s="179">
        <v>3</v>
      </c>
      <c r="PUI37" s="180">
        <f t="shared" si="739"/>
        <v>18</v>
      </c>
      <c r="PUJ37" s="180" t="str">
        <f t="shared" si="740"/>
        <v>Alto</v>
      </c>
      <c r="PUK37" s="179">
        <v>25</v>
      </c>
      <c r="PUL37" s="180">
        <f t="shared" si="741"/>
        <v>450</v>
      </c>
      <c r="PUM37" s="180" t="str">
        <f t="shared" si="742"/>
        <v>II</v>
      </c>
      <c r="PUN37" s="269" t="str">
        <f>IF(PUM37="","",IF(OR(PUM37="IV",PUM37="III"),"Aceptable",IF(PUM37="II","No Aceptable o Aceptable con controles",IF(PUM37="I","No Aceptable","Error"))))</f>
        <v>No Aceptable o Aceptable con controles</v>
      </c>
      <c r="PUO37" s="133" t="s">
        <v>264</v>
      </c>
      <c r="PUP37" s="178" t="s">
        <v>274</v>
      </c>
      <c r="PUQ37" s="178" t="s">
        <v>284</v>
      </c>
      <c r="PUR37" s="178" t="s">
        <v>285</v>
      </c>
      <c r="PUS37" s="178" t="s">
        <v>261</v>
      </c>
      <c r="PUT37" s="178" t="s">
        <v>210</v>
      </c>
      <c r="PUU37" s="178" t="s">
        <v>260</v>
      </c>
      <c r="PUV37" s="178" t="s">
        <v>262</v>
      </c>
      <c r="PUW37" s="179">
        <v>6</v>
      </c>
      <c r="PUX37" s="179">
        <v>3</v>
      </c>
      <c r="PUY37" s="180">
        <f t="shared" si="739"/>
        <v>18</v>
      </c>
      <c r="PUZ37" s="180" t="str">
        <f t="shared" si="740"/>
        <v>Alto</v>
      </c>
      <c r="PVA37" s="179">
        <v>25</v>
      </c>
      <c r="PVB37" s="180">
        <f t="shared" si="741"/>
        <v>450</v>
      </c>
      <c r="PVC37" s="180" t="str">
        <f t="shared" si="742"/>
        <v>II</v>
      </c>
      <c r="PVD37" s="269" t="str">
        <f>IF(PVC37="","",IF(OR(PVC37="IV",PVC37="III"),"Aceptable",IF(PVC37="II","No Aceptable o Aceptable con controles",IF(PVC37="I","No Aceptable","Error"))))</f>
        <v>No Aceptable o Aceptable con controles</v>
      </c>
      <c r="PVE37" s="133" t="s">
        <v>264</v>
      </c>
      <c r="PVF37" s="178" t="s">
        <v>274</v>
      </c>
      <c r="PVG37" s="178" t="s">
        <v>284</v>
      </c>
      <c r="PVH37" s="178" t="s">
        <v>285</v>
      </c>
      <c r="PVI37" s="178" t="s">
        <v>261</v>
      </c>
      <c r="PVJ37" s="178" t="s">
        <v>210</v>
      </c>
      <c r="PVK37" s="178" t="s">
        <v>260</v>
      </c>
      <c r="PVL37" s="178" t="s">
        <v>262</v>
      </c>
      <c r="PVM37" s="179">
        <v>6</v>
      </c>
      <c r="PVN37" s="179">
        <v>3</v>
      </c>
      <c r="PVO37" s="180">
        <f t="shared" ref="PVO37:PXK37" si="743">IF(OR(PVM37="",PVN37=""),"",IF((PVM37*PVN37=0),"N/A",PVM37*PVN37))</f>
        <v>18</v>
      </c>
      <c r="PVP37" s="180" t="str">
        <f t="shared" ref="PVP37:PXL37" si="744">IF(PVO37="","",IF(ISTEXT(PVO37),"N/A",IF(OR(PVO37=2,PVO37=4),"Bajo",IF(OR(PVO37=6,PVO37=8),"Medio",IF(OR(PVO37=10,PVO37=12,PVO37=18,PVO37=20),"Alto",IF(OR(PVO37=24,PVO37=30,PVO37=40),"Muy Alto","Error"))))))</f>
        <v>Alto</v>
      </c>
      <c r="PVQ37" s="179">
        <v>25</v>
      </c>
      <c r="PVR37" s="180">
        <f t="shared" ref="PVR37:PXN37" si="745">IF(OR(PVQ37="",PVO37=""),"",IF(ISTEXT(PVO37),"N/A",PVO37*PVQ37))</f>
        <v>450</v>
      </c>
      <c r="PVS37" s="180" t="str">
        <f t="shared" ref="PVS37:PXO37" si="746">IF(PVR37="","",IF(ISTEXT(PVR37),"IV",IF(PVR37=20,"IV",IF(AND(PVR37&gt;=40,PVR37&lt;=120),"III",IF(AND(PVR37&gt;=150,PVR37&lt;=500),"II",IF(AND(PVR37&gt;=600,PVR37&lt;=4000),"I","Error"))))))</f>
        <v>II</v>
      </c>
      <c r="PVT37" s="269" t="str">
        <f>IF(PVS37="","",IF(OR(PVS37="IV",PVS37="III"),"Aceptable",IF(PVS37="II","No Aceptable o Aceptable con controles",IF(PVS37="I","No Aceptable","Error"))))</f>
        <v>No Aceptable o Aceptable con controles</v>
      </c>
      <c r="PVU37" s="133" t="s">
        <v>264</v>
      </c>
      <c r="PVV37" s="178" t="s">
        <v>274</v>
      </c>
      <c r="PVW37" s="178" t="s">
        <v>284</v>
      </c>
      <c r="PVX37" s="178" t="s">
        <v>285</v>
      </c>
      <c r="PVY37" s="178" t="s">
        <v>261</v>
      </c>
      <c r="PVZ37" s="178" t="s">
        <v>210</v>
      </c>
      <c r="PWA37" s="178" t="s">
        <v>260</v>
      </c>
      <c r="PWB37" s="178" t="s">
        <v>262</v>
      </c>
      <c r="PWC37" s="179">
        <v>6</v>
      </c>
      <c r="PWD37" s="179">
        <v>3</v>
      </c>
      <c r="PWE37" s="180">
        <f t="shared" si="743"/>
        <v>18</v>
      </c>
      <c r="PWF37" s="180" t="str">
        <f t="shared" si="744"/>
        <v>Alto</v>
      </c>
      <c r="PWG37" s="179">
        <v>25</v>
      </c>
      <c r="PWH37" s="180">
        <f t="shared" si="745"/>
        <v>450</v>
      </c>
      <c r="PWI37" s="180" t="str">
        <f t="shared" si="746"/>
        <v>II</v>
      </c>
      <c r="PWJ37" s="269" t="str">
        <f>IF(PWI37="","",IF(OR(PWI37="IV",PWI37="III"),"Aceptable",IF(PWI37="II","No Aceptable o Aceptable con controles",IF(PWI37="I","No Aceptable","Error"))))</f>
        <v>No Aceptable o Aceptable con controles</v>
      </c>
      <c r="PWK37" s="133" t="s">
        <v>264</v>
      </c>
      <c r="PWL37" s="178" t="s">
        <v>274</v>
      </c>
      <c r="PWM37" s="178" t="s">
        <v>284</v>
      </c>
      <c r="PWN37" s="178" t="s">
        <v>285</v>
      </c>
      <c r="PWO37" s="178" t="s">
        <v>261</v>
      </c>
      <c r="PWP37" s="178" t="s">
        <v>210</v>
      </c>
      <c r="PWQ37" s="178" t="s">
        <v>260</v>
      </c>
      <c r="PWR37" s="178" t="s">
        <v>262</v>
      </c>
      <c r="PWS37" s="179">
        <v>6</v>
      </c>
      <c r="PWT37" s="179">
        <v>3</v>
      </c>
      <c r="PWU37" s="180">
        <f t="shared" si="743"/>
        <v>18</v>
      </c>
      <c r="PWV37" s="180" t="str">
        <f t="shared" si="744"/>
        <v>Alto</v>
      </c>
      <c r="PWW37" s="179">
        <v>25</v>
      </c>
      <c r="PWX37" s="180">
        <f t="shared" si="745"/>
        <v>450</v>
      </c>
      <c r="PWY37" s="180" t="str">
        <f t="shared" si="746"/>
        <v>II</v>
      </c>
      <c r="PWZ37" s="269" t="str">
        <f>IF(PWY37="","",IF(OR(PWY37="IV",PWY37="III"),"Aceptable",IF(PWY37="II","No Aceptable o Aceptable con controles",IF(PWY37="I","No Aceptable","Error"))))</f>
        <v>No Aceptable o Aceptable con controles</v>
      </c>
      <c r="PXA37" s="133" t="s">
        <v>264</v>
      </c>
      <c r="PXB37" s="178" t="s">
        <v>274</v>
      </c>
      <c r="PXC37" s="178" t="s">
        <v>284</v>
      </c>
      <c r="PXD37" s="178" t="s">
        <v>285</v>
      </c>
      <c r="PXE37" s="178" t="s">
        <v>261</v>
      </c>
      <c r="PXF37" s="178" t="s">
        <v>210</v>
      </c>
      <c r="PXG37" s="178" t="s">
        <v>260</v>
      </c>
      <c r="PXH37" s="178" t="s">
        <v>262</v>
      </c>
      <c r="PXI37" s="179">
        <v>6</v>
      </c>
      <c r="PXJ37" s="179">
        <v>3</v>
      </c>
      <c r="PXK37" s="180">
        <f t="shared" si="743"/>
        <v>18</v>
      </c>
      <c r="PXL37" s="180" t="str">
        <f t="shared" si="744"/>
        <v>Alto</v>
      </c>
      <c r="PXM37" s="179">
        <v>25</v>
      </c>
      <c r="PXN37" s="180">
        <f t="shared" si="745"/>
        <v>450</v>
      </c>
      <c r="PXO37" s="180" t="str">
        <f t="shared" si="746"/>
        <v>II</v>
      </c>
      <c r="PXP37" s="269" t="str">
        <f>IF(PXO37="","",IF(OR(PXO37="IV",PXO37="III"),"Aceptable",IF(PXO37="II","No Aceptable o Aceptable con controles",IF(PXO37="I","No Aceptable","Error"))))</f>
        <v>No Aceptable o Aceptable con controles</v>
      </c>
      <c r="PXQ37" s="133" t="s">
        <v>264</v>
      </c>
      <c r="PXR37" s="178" t="s">
        <v>274</v>
      </c>
      <c r="PXS37" s="178" t="s">
        <v>284</v>
      </c>
      <c r="PXT37" s="178" t="s">
        <v>285</v>
      </c>
      <c r="PXU37" s="178" t="s">
        <v>261</v>
      </c>
      <c r="PXV37" s="178" t="s">
        <v>210</v>
      </c>
      <c r="PXW37" s="178" t="s">
        <v>260</v>
      </c>
      <c r="PXX37" s="178" t="s">
        <v>262</v>
      </c>
      <c r="PXY37" s="179">
        <v>6</v>
      </c>
      <c r="PXZ37" s="179">
        <v>3</v>
      </c>
      <c r="PYA37" s="180">
        <f t="shared" ref="PYA37:PZW37" si="747">IF(OR(PXY37="",PXZ37=""),"",IF((PXY37*PXZ37=0),"N/A",PXY37*PXZ37))</f>
        <v>18</v>
      </c>
      <c r="PYB37" s="180" t="str">
        <f t="shared" ref="PYB37:PZX37" si="748">IF(PYA37="","",IF(ISTEXT(PYA37),"N/A",IF(OR(PYA37=2,PYA37=4),"Bajo",IF(OR(PYA37=6,PYA37=8),"Medio",IF(OR(PYA37=10,PYA37=12,PYA37=18,PYA37=20),"Alto",IF(OR(PYA37=24,PYA37=30,PYA37=40),"Muy Alto","Error"))))))</f>
        <v>Alto</v>
      </c>
      <c r="PYC37" s="179">
        <v>25</v>
      </c>
      <c r="PYD37" s="180">
        <f t="shared" ref="PYD37:PZZ37" si="749">IF(OR(PYC37="",PYA37=""),"",IF(ISTEXT(PYA37),"N/A",PYA37*PYC37))</f>
        <v>450</v>
      </c>
      <c r="PYE37" s="180" t="str">
        <f t="shared" ref="PYE37:QAA37" si="750">IF(PYD37="","",IF(ISTEXT(PYD37),"IV",IF(PYD37=20,"IV",IF(AND(PYD37&gt;=40,PYD37&lt;=120),"III",IF(AND(PYD37&gt;=150,PYD37&lt;=500),"II",IF(AND(PYD37&gt;=600,PYD37&lt;=4000),"I","Error"))))))</f>
        <v>II</v>
      </c>
      <c r="PYF37" s="269" t="str">
        <f>IF(PYE37="","",IF(OR(PYE37="IV",PYE37="III"),"Aceptable",IF(PYE37="II","No Aceptable o Aceptable con controles",IF(PYE37="I","No Aceptable","Error"))))</f>
        <v>No Aceptable o Aceptable con controles</v>
      </c>
      <c r="PYG37" s="133" t="s">
        <v>264</v>
      </c>
      <c r="PYH37" s="178" t="s">
        <v>274</v>
      </c>
      <c r="PYI37" s="178" t="s">
        <v>284</v>
      </c>
      <c r="PYJ37" s="178" t="s">
        <v>285</v>
      </c>
      <c r="PYK37" s="178" t="s">
        <v>261</v>
      </c>
      <c r="PYL37" s="178" t="s">
        <v>210</v>
      </c>
      <c r="PYM37" s="178" t="s">
        <v>260</v>
      </c>
      <c r="PYN37" s="178" t="s">
        <v>262</v>
      </c>
      <c r="PYO37" s="179">
        <v>6</v>
      </c>
      <c r="PYP37" s="179">
        <v>3</v>
      </c>
      <c r="PYQ37" s="180">
        <f t="shared" si="747"/>
        <v>18</v>
      </c>
      <c r="PYR37" s="180" t="str">
        <f t="shared" si="748"/>
        <v>Alto</v>
      </c>
      <c r="PYS37" s="179">
        <v>25</v>
      </c>
      <c r="PYT37" s="180">
        <f t="shared" si="749"/>
        <v>450</v>
      </c>
      <c r="PYU37" s="180" t="str">
        <f t="shared" si="750"/>
        <v>II</v>
      </c>
      <c r="PYV37" s="269" t="str">
        <f>IF(PYU37="","",IF(OR(PYU37="IV",PYU37="III"),"Aceptable",IF(PYU37="II","No Aceptable o Aceptable con controles",IF(PYU37="I","No Aceptable","Error"))))</f>
        <v>No Aceptable o Aceptable con controles</v>
      </c>
      <c r="PYW37" s="133" t="s">
        <v>264</v>
      </c>
      <c r="PYX37" s="178" t="s">
        <v>274</v>
      </c>
      <c r="PYY37" s="178" t="s">
        <v>284</v>
      </c>
      <c r="PYZ37" s="178" t="s">
        <v>285</v>
      </c>
      <c r="PZA37" s="178" t="s">
        <v>261</v>
      </c>
      <c r="PZB37" s="178" t="s">
        <v>210</v>
      </c>
      <c r="PZC37" s="178" t="s">
        <v>260</v>
      </c>
      <c r="PZD37" s="178" t="s">
        <v>262</v>
      </c>
      <c r="PZE37" s="179">
        <v>6</v>
      </c>
      <c r="PZF37" s="179">
        <v>3</v>
      </c>
      <c r="PZG37" s="180">
        <f t="shared" si="747"/>
        <v>18</v>
      </c>
      <c r="PZH37" s="180" t="str">
        <f t="shared" si="748"/>
        <v>Alto</v>
      </c>
      <c r="PZI37" s="179">
        <v>25</v>
      </c>
      <c r="PZJ37" s="180">
        <f t="shared" si="749"/>
        <v>450</v>
      </c>
      <c r="PZK37" s="180" t="str">
        <f t="shared" si="750"/>
        <v>II</v>
      </c>
      <c r="PZL37" s="269" t="str">
        <f>IF(PZK37="","",IF(OR(PZK37="IV",PZK37="III"),"Aceptable",IF(PZK37="II","No Aceptable o Aceptable con controles",IF(PZK37="I","No Aceptable","Error"))))</f>
        <v>No Aceptable o Aceptable con controles</v>
      </c>
      <c r="PZM37" s="133" t="s">
        <v>264</v>
      </c>
      <c r="PZN37" s="178" t="s">
        <v>274</v>
      </c>
      <c r="PZO37" s="178" t="s">
        <v>284</v>
      </c>
      <c r="PZP37" s="178" t="s">
        <v>285</v>
      </c>
      <c r="PZQ37" s="178" t="s">
        <v>261</v>
      </c>
      <c r="PZR37" s="178" t="s">
        <v>210</v>
      </c>
      <c r="PZS37" s="178" t="s">
        <v>260</v>
      </c>
      <c r="PZT37" s="178" t="s">
        <v>262</v>
      </c>
      <c r="PZU37" s="179">
        <v>6</v>
      </c>
      <c r="PZV37" s="179">
        <v>3</v>
      </c>
      <c r="PZW37" s="180">
        <f t="shared" si="747"/>
        <v>18</v>
      </c>
      <c r="PZX37" s="180" t="str">
        <f t="shared" si="748"/>
        <v>Alto</v>
      </c>
      <c r="PZY37" s="179">
        <v>25</v>
      </c>
      <c r="PZZ37" s="180">
        <f t="shared" si="749"/>
        <v>450</v>
      </c>
      <c r="QAA37" s="180" t="str">
        <f t="shared" si="750"/>
        <v>II</v>
      </c>
      <c r="QAB37" s="269" t="str">
        <f>IF(QAA37="","",IF(OR(QAA37="IV",QAA37="III"),"Aceptable",IF(QAA37="II","No Aceptable o Aceptable con controles",IF(QAA37="I","No Aceptable","Error"))))</f>
        <v>No Aceptable o Aceptable con controles</v>
      </c>
      <c r="QAC37" s="133" t="s">
        <v>264</v>
      </c>
      <c r="QAD37" s="178" t="s">
        <v>274</v>
      </c>
      <c r="QAE37" s="178" t="s">
        <v>284</v>
      </c>
      <c r="QAF37" s="178" t="s">
        <v>285</v>
      </c>
      <c r="QAG37" s="178" t="s">
        <v>261</v>
      </c>
      <c r="QAH37" s="178" t="s">
        <v>210</v>
      </c>
      <c r="QAI37" s="178" t="s">
        <v>260</v>
      </c>
      <c r="QAJ37" s="178" t="s">
        <v>262</v>
      </c>
      <c r="QAK37" s="179">
        <v>6</v>
      </c>
      <c r="QAL37" s="179">
        <v>3</v>
      </c>
      <c r="QAM37" s="180">
        <f t="shared" ref="QAM37:QCI37" si="751">IF(OR(QAK37="",QAL37=""),"",IF((QAK37*QAL37=0),"N/A",QAK37*QAL37))</f>
        <v>18</v>
      </c>
      <c r="QAN37" s="180" t="str">
        <f t="shared" ref="QAN37:QCJ37" si="752">IF(QAM37="","",IF(ISTEXT(QAM37),"N/A",IF(OR(QAM37=2,QAM37=4),"Bajo",IF(OR(QAM37=6,QAM37=8),"Medio",IF(OR(QAM37=10,QAM37=12,QAM37=18,QAM37=20),"Alto",IF(OR(QAM37=24,QAM37=30,QAM37=40),"Muy Alto","Error"))))))</f>
        <v>Alto</v>
      </c>
      <c r="QAO37" s="179">
        <v>25</v>
      </c>
      <c r="QAP37" s="180">
        <f t="shared" ref="QAP37:QCL37" si="753">IF(OR(QAO37="",QAM37=""),"",IF(ISTEXT(QAM37),"N/A",QAM37*QAO37))</f>
        <v>450</v>
      </c>
      <c r="QAQ37" s="180" t="str">
        <f t="shared" ref="QAQ37:QCM37" si="754">IF(QAP37="","",IF(ISTEXT(QAP37),"IV",IF(QAP37=20,"IV",IF(AND(QAP37&gt;=40,QAP37&lt;=120),"III",IF(AND(QAP37&gt;=150,QAP37&lt;=500),"II",IF(AND(QAP37&gt;=600,QAP37&lt;=4000),"I","Error"))))))</f>
        <v>II</v>
      </c>
      <c r="QAR37" s="269" t="str">
        <f>IF(QAQ37="","",IF(OR(QAQ37="IV",QAQ37="III"),"Aceptable",IF(QAQ37="II","No Aceptable o Aceptable con controles",IF(QAQ37="I","No Aceptable","Error"))))</f>
        <v>No Aceptable o Aceptable con controles</v>
      </c>
      <c r="QAS37" s="133" t="s">
        <v>264</v>
      </c>
      <c r="QAT37" s="178" t="s">
        <v>274</v>
      </c>
      <c r="QAU37" s="178" t="s">
        <v>284</v>
      </c>
      <c r="QAV37" s="178" t="s">
        <v>285</v>
      </c>
      <c r="QAW37" s="178" t="s">
        <v>261</v>
      </c>
      <c r="QAX37" s="178" t="s">
        <v>210</v>
      </c>
      <c r="QAY37" s="178" t="s">
        <v>260</v>
      </c>
      <c r="QAZ37" s="178" t="s">
        <v>262</v>
      </c>
      <c r="QBA37" s="179">
        <v>6</v>
      </c>
      <c r="QBB37" s="179">
        <v>3</v>
      </c>
      <c r="QBC37" s="180">
        <f t="shared" si="751"/>
        <v>18</v>
      </c>
      <c r="QBD37" s="180" t="str">
        <f t="shared" si="752"/>
        <v>Alto</v>
      </c>
      <c r="QBE37" s="179">
        <v>25</v>
      </c>
      <c r="QBF37" s="180">
        <f t="shared" si="753"/>
        <v>450</v>
      </c>
      <c r="QBG37" s="180" t="str">
        <f t="shared" si="754"/>
        <v>II</v>
      </c>
      <c r="QBH37" s="269" t="str">
        <f>IF(QBG37="","",IF(OR(QBG37="IV",QBG37="III"),"Aceptable",IF(QBG37="II","No Aceptable o Aceptable con controles",IF(QBG37="I","No Aceptable","Error"))))</f>
        <v>No Aceptable o Aceptable con controles</v>
      </c>
      <c r="QBI37" s="133" t="s">
        <v>264</v>
      </c>
      <c r="QBJ37" s="178" t="s">
        <v>274</v>
      </c>
      <c r="QBK37" s="178" t="s">
        <v>284</v>
      </c>
      <c r="QBL37" s="178" t="s">
        <v>285</v>
      </c>
      <c r="QBM37" s="178" t="s">
        <v>261</v>
      </c>
      <c r="QBN37" s="178" t="s">
        <v>210</v>
      </c>
      <c r="QBO37" s="178" t="s">
        <v>260</v>
      </c>
      <c r="QBP37" s="178" t="s">
        <v>262</v>
      </c>
      <c r="QBQ37" s="179">
        <v>6</v>
      </c>
      <c r="QBR37" s="179">
        <v>3</v>
      </c>
      <c r="QBS37" s="180">
        <f t="shared" si="751"/>
        <v>18</v>
      </c>
      <c r="QBT37" s="180" t="str">
        <f t="shared" si="752"/>
        <v>Alto</v>
      </c>
      <c r="QBU37" s="179">
        <v>25</v>
      </c>
      <c r="QBV37" s="180">
        <f t="shared" si="753"/>
        <v>450</v>
      </c>
      <c r="QBW37" s="180" t="str">
        <f t="shared" si="754"/>
        <v>II</v>
      </c>
      <c r="QBX37" s="269" t="str">
        <f>IF(QBW37="","",IF(OR(QBW37="IV",QBW37="III"),"Aceptable",IF(QBW37="II","No Aceptable o Aceptable con controles",IF(QBW37="I","No Aceptable","Error"))))</f>
        <v>No Aceptable o Aceptable con controles</v>
      </c>
      <c r="QBY37" s="133" t="s">
        <v>264</v>
      </c>
      <c r="QBZ37" s="178" t="s">
        <v>274</v>
      </c>
      <c r="QCA37" s="178" t="s">
        <v>284</v>
      </c>
      <c r="QCB37" s="178" t="s">
        <v>285</v>
      </c>
      <c r="QCC37" s="178" t="s">
        <v>261</v>
      </c>
      <c r="QCD37" s="178" t="s">
        <v>210</v>
      </c>
      <c r="QCE37" s="178" t="s">
        <v>260</v>
      </c>
      <c r="QCF37" s="178" t="s">
        <v>262</v>
      </c>
      <c r="QCG37" s="179">
        <v>6</v>
      </c>
      <c r="QCH37" s="179">
        <v>3</v>
      </c>
      <c r="QCI37" s="180">
        <f t="shared" si="751"/>
        <v>18</v>
      </c>
      <c r="QCJ37" s="180" t="str">
        <f t="shared" si="752"/>
        <v>Alto</v>
      </c>
      <c r="QCK37" s="179">
        <v>25</v>
      </c>
      <c r="QCL37" s="180">
        <f t="shared" si="753"/>
        <v>450</v>
      </c>
      <c r="QCM37" s="180" t="str">
        <f t="shared" si="754"/>
        <v>II</v>
      </c>
      <c r="QCN37" s="269" t="str">
        <f>IF(QCM37="","",IF(OR(QCM37="IV",QCM37="III"),"Aceptable",IF(QCM37="II","No Aceptable o Aceptable con controles",IF(QCM37="I","No Aceptable","Error"))))</f>
        <v>No Aceptable o Aceptable con controles</v>
      </c>
      <c r="QCO37" s="133" t="s">
        <v>264</v>
      </c>
      <c r="QCP37" s="178" t="s">
        <v>274</v>
      </c>
      <c r="QCQ37" s="178" t="s">
        <v>284</v>
      </c>
      <c r="QCR37" s="178" t="s">
        <v>285</v>
      </c>
      <c r="QCS37" s="178" t="s">
        <v>261</v>
      </c>
      <c r="QCT37" s="178" t="s">
        <v>210</v>
      </c>
      <c r="QCU37" s="178" t="s">
        <v>260</v>
      </c>
      <c r="QCV37" s="178" t="s">
        <v>262</v>
      </c>
      <c r="QCW37" s="179">
        <v>6</v>
      </c>
      <c r="QCX37" s="179">
        <v>3</v>
      </c>
      <c r="QCY37" s="180">
        <f t="shared" ref="QCY37:QEU37" si="755">IF(OR(QCW37="",QCX37=""),"",IF((QCW37*QCX37=0),"N/A",QCW37*QCX37))</f>
        <v>18</v>
      </c>
      <c r="QCZ37" s="180" t="str">
        <f t="shared" ref="QCZ37:QEV37" si="756">IF(QCY37="","",IF(ISTEXT(QCY37),"N/A",IF(OR(QCY37=2,QCY37=4),"Bajo",IF(OR(QCY37=6,QCY37=8),"Medio",IF(OR(QCY37=10,QCY37=12,QCY37=18,QCY37=20),"Alto",IF(OR(QCY37=24,QCY37=30,QCY37=40),"Muy Alto","Error"))))))</f>
        <v>Alto</v>
      </c>
      <c r="QDA37" s="179">
        <v>25</v>
      </c>
      <c r="QDB37" s="180">
        <f t="shared" ref="QDB37:QEX37" si="757">IF(OR(QDA37="",QCY37=""),"",IF(ISTEXT(QCY37),"N/A",QCY37*QDA37))</f>
        <v>450</v>
      </c>
      <c r="QDC37" s="180" t="str">
        <f t="shared" ref="QDC37:QEY37" si="758">IF(QDB37="","",IF(ISTEXT(QDB37),"IV",IF(QDB37=20,"IV",IF(AND(QDB37&gt;=40,QDB37&lt;=120),"III",IF(AND(QDB37&gt;=150,QDB37&lt;=500),"II",IF(AND(QDB37&gt;=600,QDB37&lt;=4000),"I","Error"))))))</f>
        <v>II</v>
      </c>
      <c r="QDD37" s="269" t="str">
        <f>IF(QDC37="","",IF(OR(QDC37="IV",QDC37="III"),"Aceptable",IF(QDC37="II","No Aceptable o Aceptable con controles",IF(QDC37="I","No Aceptable","Error"))))</f>
        <v>No Aceptable o Aceptable con controles</v>
      </c>
      <c r="QDE37" s="133" t="s">
        <v>264</v>
      </c>
      <c r="QDF37" s="178" t="s">
        <v>274</v>
      </c>
      <c r="QDG37" s="178" t="s">
        <v>284</v>
      </c>
      <c r="QDH37" s="178" t="s">
        <v>285</v>
      </c>
      <c r="QDI37" s="178" t="s">
        <v>261</v>
      </c>
      <c r="QDJ37" s="178" t="s">
        <v>210</v>
      </c>
      <c r="QDK37" s="178" t="s">
        <v>260</v>
      </c>
      <c r="QDL37" s="178" t="s">
        <v>262</v>
      </c>
      <c r="QDM37" s="179">
        <v>6</v>
      </c>
      <c r="QDN37" s="179">
        <v>3</v>
      </c>
      <c r="QDO37" s="180">
        <f t="shared" si="755"/>
        <v>18</v>
      </c>
      <c r="QDP37" s="180" t="str">
        <f t="shared" si="756"/>
        <v>Alto</v>
      </c>
      <c r="QDQ37" s="179">
        <v>25</v>
      </c>
      <c r="QDR37" s="180">
        <f t="shared" si="757"/>
        <v>450</v>
      </c>
      <c r="QDS37" s="180" t="str">
        <f t="shared" si="758"/>
        <v>II</v>
      </c>
      <c r="QDT37" s="269" t="str">
        <f>IF(QDS37="","",IF(OR(QDS37="IV",QDS37="III"),"Aceptable",IF(QDS37="II","No Aceptable o Aceptable con controles",IF(QDS37="I","No Aceptable","Error"))))</f>
        <v>No Aceptable o Aceptable con controles</v>
      </c>
      <c r="QDU37" s="133" t="s">
        <v>264</v>
      </c>
      <c r="QDV37" s="178" t="s">
        <v>274</v>
      </c>
      <c r="QDW37" s="178" t="s">
        <v>284</v>
      </c>
      <c r="QDX37" s="178" t="s">
        <v>285</v>
      </c>
      <c r="QDY37" s="178" t="s">
        <v>261</v>
      </c>
      <c r="QDZ37" s="178" t="s">
        <v>210</v>
      </c>
      <c r="QEA37" s="178" t="s">
        <v>260</v>
      </c>
      <c r="QEB37" s="178" t="s">
        <v>262</v>
      </c>
      <c r="QEC37" s="179">
        <v>6</v>
      </c>
      <c r="QED37" s="179">
        <v>3</v>
      </c>
      <c r="QEE37" s="180">
        <f t="shared" si="755"/>
        <v>18</v>
      </c>
      <c r="QEF37" s="180" t="str">
        <f t="shared" si="756"/>
        <v>Alto</v>
      </c>
      <c r="QEG37" s="179">
        <v>25</v>
      </c>
      <c r="QEH37" s="180">
        <f t="shared" si="757"/>
        <v>450</v>
      </c>
      <c r="QEI37" s="180" t="str">
        <f t="shared" si="758"/>
        <v>II</v>
      </c>
      <c r="QEJ37" s="269" t="str">
        <f>IF(QEI37="","",IF(OR(QEI37="IV",QEI37="III"),"Aceptable",IF(QEI37="II","No Aceptable o Aceptable con controles",IF(QEI37="I","No Aceptable","Error"))))</f>
        <v>No Aceptable o Aceptable con controles</v>
      </c>
      <c r="QEK37" s="133" t="s">
        <v>264</v>
      </c>
      <c r="QEL37" s="178" t="s">
        <v>274</v>
      </c>
      <c r="QEM37" s="178" t="s">
        <v>284</v>
      </c>
      <c r="QEN37" s="178" t="s">
        <v>285</v>
      </c>
      <c r="QEO37" s="178" t="s">
        <v>261</v>
      </c>
      <c r="QEP37" s="178" t="s">
        <v>210</v>
      </c>
      <c r="QEQ37" s="178" t="s">
        <v>260</v>
      </c>
      <c r="QER37" s="178" t="s">
        <v>262</v>
      </c>
      <c r="QES37" s="179">
        <v>6</v>
      </c>
      <c r="QET37" s="179">
        <v>3</v>
      </c>
      <c r="QEU37" s="180">
        <f t="shared" si="755"/>
        <v>18</v>
      </c>
      <c r="QEV37" s="180" t="str">
        <f t="shared" si="756"/>
        <v>Alto</v>
      </c>
      <c r="QEW37" s="179">
        <v>25</v>
      </c>
      <c r="QEX37" s="180">
        <f t="shared" si="757"/>
        <v>450</v>
      </c>
      <c r="QEY37" s="180" t="str">
        <f t="shared" si="758"/>
        <v>II</v>
      </c>
      <c r="QEZ37" s="269" t="str">
        <f>IF(QEY37="","",IF(OR(QEY37="IV",QEY37="III"),"Aceptable",IF(QEY37="II","No Aceptable o Aceptable con controles",IF(QEY37="I","No Aceptable","Error"))))</f>
        <v>No Aceptable o Aceptable con controles</v>
      </c>
      <c r="QFA37" s="133" t="s">
        <v>264</v>
      </c>
      <c r="QFB37" s="178" t="s">
        <v>274</v>
      </c>
      <c r="QFC37" s="178" t="s">
        <v>284</v>
      </c>
      <c r="QFD37" s="178" t="s">
        <v>285</v>
      </c>
      <c r="QFE37" s="178" t="s">
        <v>261</v>
      </c>
      <c r="QFF37" s="178" t="s">
        <v>210</v>
      </c>
      <c r="QFG37" s="178" t="s">
        <v>260</v>
      </c>
      <c r="QFH37" s="178" t="s">
        <v>262</v>
      </c>
      <c r="QFI37" s="179">
        <v>6</v>
      </c>
      <c r="QFJ37" s="179">
        <v>3</v>
      </c>
      <c r="QFK37" s="180">
        <f t="shared" ref="QFK37:QHG37" si="759">IF(OR(QFI37="",QFJ37=""),"",IF((QFI37*QFJ37=0),"N/A",QFI37*QFJ37))</f>
        <v>18</v>
      </c>
      <c r="QFL37" s="180" t="str">
        <f t="shared" ref="QFL37:QHH37" si="760">IF(QFK37="","",IF(ISTEXT(QFK37),"N/A",IF(OR(QFK37=2,QFK37=4),"Bajo",IF(OR(QFK37=6,QFK37=8),"Medio",IF(OR(QFK37=10,QFK37=12,QFK37=18,QFK37=20),"Alto",IF(OR(QFK37=24,QFK37=30,QFK37=40),"Muy Alto","Error"))))))</f>
        <v>Alto</v>
      </c>
      <c r="QFM37" s="179">
        <v>25</v>
      </c>
      <c r="QFN37" s="180">
        <f t="shared" ref="QFN37:QHJ37" si="761">IF(OR(QFM37="",QFK37=""),"",IF(ISTEXT(QFK37),"N/A",QFK37*QFM37))</f>
        <v>450</v>
      </c>
      <c r="QFO37" s="180" t="str">
        <f t="shared" ref="QFO37:QHK37" si="762">IF(QFN37="","",IF(ISTEXT(QFN37),"IV",IF(QFN37=20,"IV",IF(AND(QFN37&gt;=40,QFN37&lt;=120),"III",IF(AND(QFN37&gt;=150,QFN37&lt;=500),"II",IF(AND(QFN37&gt;=600,QFN37&lt;=4000),"I","Error"))))))</f>
        <v>II</v>
      </c>
      <c r="QFP37" s="269" t="str">
        <f>IF(QFO37="","",IF(OR(QFO37="IV",QFO37="III"),"Aceptable",IF(QFO37="II","No Aceptable o Aceptable con controles",IF(QFO37="I","No Aceptable","Error"))))</f>
        <v>No Aceptable o Aceptable con controles</v>
      </c>
      <c r="QFQ37" s="133" t="s">
        <v>264</v>
      </c>
      <c r="QFR37" s="178" t="s">
        <v>274</v>
      </c>
      <c r="QFS37" s="178" t="s">
        <v>284</v>
      </c>
      <c r="QFT37" s="178" t="s">
        <v>285</v>
      </c>
      <c r="QFU37" s="178" t="s">
        <v>261</v>
      </c>
      <c r="QFV37" s="178" t="s">
        <v>210</v>
      </c>
      <c r="QFW37" s="178" t="s">
        <v>260</v>
      </c>
      <c r="QFX37" s="178" t="s">
        <v>262</v>
      </c>
      <c r="QFY37" s="179">
        <v>6</v>
      </c>
      <c r="QFZ37" s="179">
        <v>3</v>
      </c>
      <c r="QGA37" s="180">
        <f t="shared" si="759"/>
        <v>18</v>
      </c>
      <c r="QGB37" s="180" t="str">
        <f t="shared" si="760"/>
        <v>Alto</v>
      </c>
      <c r="QGC37" s="179">
        <v>25</v>
      </c>
      <c r="QGD37" s="180">
        <f t="shared" si="761"/>
        <v>450</v>
      </c>
      <c r="QGE37" s="180" t="str">
        <f t="shared" si="762"/>
        <v>II</v>
      </c>
      <c r="QGF37" s="269" t="str">
        <f>IF(QGE37="","",IF(OR(QGE37="IV",QGE37="III"),"Aceptable",IF(QGE37="II","No Aceptable o Aceptable con controles",IF(QGE37="I","No Aceptable","Error"))))</f>
        <v>No Aceptable o Aceptable con controles</v>
      </c>
      <c r="QGG37" s="133" t="s">
        <v>264</v>
      </c>
      <c r="QGH37" s="178" t="s">
        <v>274</v>
      </c>
      <c r="QGI37" s="178" t="s">
        <v>284</v>
      </c>
      <c r="QGJ37" s="178" t="s">
        <v>285</v>
      </c>
      <c r="QGK37" s="178" t="s">
        <v>261</v>
      </c>
      <c r="QGL37" s="178" t="s">
        <v>210</v>
      </c>
      <c r="QGM37" s="178" t="s">
        <v>260</v>
      </c>
      <c r="QGN37" s="178" t="s">
        <v>262</v>
      </c>
      <c r="QGO37" s="179">
        <v>6</v>
      </c>
      <c r="QGP37" s="179">
        <v>3</v>
      </c>
      <c r="QGQ37" s="180">
        <f t="shared" si="759"/>
        <v>18</v>
      </c>
      <c r="QGR37" s="180" t="str">
        <f t="shared" si="760"/>
        <v>Alto</v>
      </c>
      <c r="QGS37" s="179">
        <v>25</v>
      </c>
      <c r="QGT37" s="180">
        <f t="shared" si="761"/>
        <v>450</v>
      </c>
      <c r="QGU37" s="180" t="str">
        <f t="shared" si="762"/>
        <v>II</v>
      </c>
      <c r="QGV37" s="269" t="str">
        <f>IF(QGU37="","",IF(OR(QGU37="IV",QGU37="III"),"Aceptable",IF(QGU37="II","No Aceptable o Aceptable con controles",IF(QGU37="I","No Aceptable","Error"))))</f>
        <v>No Aceptable o Aceptable con controles</v>
      </c>
      <c r="QGW37" s="133" t="s">
        <v>264</v>
      </c>
      <c r="QGX37" s="178" t="s">
        <v>274</v>
      </c>
      <c r="QGY37" s="178" t="s">
        <v>284</v>
      </c>
      <c r="QGZ37" s="178" t="s">
        <v>285</v>
      </c>
      <c r="QHA37" s="178" t="s">
        <v>261</v>
      </c>
      <c r="QHB37" s="178" t="s">
        <v>210</v>
      </c>
      <c r="QHC37" s="178" t="s">
        <v>260</v>
      </c>
      <c r="QHD37" s="178" t="s">
        <v>262</v>
      </c>
      <c r="QHE37" s="179">
        <v>6</v>
      </c>
      <c r="QHF37" s="179">
        <v>3</v>
      </c>
      <c r="QHG37" s="180">
        <f t="shared" si="759"/>
        <v>18</v>
      </c>
      <c r="QHH37" s="180" t="str">
        <f t="shared" si="760"/>
        <v>Alto</v>
      </c>
      <c r="QHI37" s="179">
        <v>25</v>
      </c>
      <c r="QHJ37" s="180">
        <f t="shared" si="761"/>
        <v>450</v>
      </c>
      <c r="QHK37" s="180" t="str">
        <f t="shared" si="762"/>
        <v>II</v>
      </c>
      <c r="QHL37" s="269" t="str">
        <f>IF(QHK37="","",IF(OR(QHK37="IV",QHK37="III"),"Aceptable",IF(QHK37="II","No Aceptable o Aceptable con controles",IF(QHK37="I","No Aceptable","Error"))))</f>
        <v>No Aceptable o Aceptable con controles</v>
      </c>
      <c r="QHM37" s="133" t="s">
        <v>264</v>
      </c>
      <c r="QHN37" s="178" t="s">
        <v>274</v>
      </c>
      <c r="QHO37" s="178" t="s">
        <v>284</v>
      </c>
      <c r="QHP37" s="178" t="s">
        <v>285</v>
      </c>
      <c r="QHQ37" s="178" t="s">
        <v>261</v>
      </c>
      <c r="QHR37" s="178" t="s">
        <v>210</v>
      </c>
      <c r="QHS37" s="178" t="s">
        <v>260</v>
      </c>
      <c r="QHT37" s="178" t="s">
        <v>262</v>
      </c>
      <c r="QHU37" s="179">
        <v>6</v>
      </c>
      <c r="QHV37" s="179">
        <v>3</v>
      </c>
      <c r="QHW37" s="180">
        <f t="shared" ref="QHW37:QJS37" si="763">IF(OR(QHU37="",QHV37=""),"",IF((QHU37*QHV37=0),"N/A",QHU37*QHV37))</f>
        <v>18</v>
      </c>
      <c r="QHX37" s="180" t="str">
        <f t="shared" ref="QHX37:QJT37" si="764">IF(QHW37="","",IF(ISTEXT(QHW37),"N/A",IF(OR(QHW37=2,QHW37=4),"Bajo",IF(OR(QHW37=6,QHW37=8),"Medio",IF(OR(QHW37=10,QHW37=12,QHW37=18,QHW37=20),"Alto",IF(OR(QHW37=24,QHW37=30,QHW37=40),"Muy Alto","Error"))))))</f>
        <v>Alto</v>
      </c>
      <c r="QHY37" s="179">
        <v>25</v>
      </c>
      <c r="QHZ37" s="180">
        <f t="shared" ref="QHZ37:QJV37" si="765">IF(OR(QHY37="",QHW37=""),"",IF(ISTEXT(QHW37),"N/A",QHW37*QHY37))</f>
        <v>450</v>
      </c>
      <c r="QIA37" s="180" t="str">
        <f t="shared" ref="QIA37:QJW37" si="766">IF(QHZ37="","",IF(ISTEXT(QHZ37),"IV",IF(QHZ37=20,"IV",IF(AND(QHZ37&gt;=40,QHZ37&lt;=120),"III",IF(AND(QHZ37&gt;=150,QHZ37&lt;=500),"II",IF(AND(QHZ37&gt;=600,QHZ37&lt;=4000),"I","Error"))))))</f>
        <v>II</v>
      </c>
      <c r="QIB37" s="269" t="str">
        <f>IF(QIA37="","",IF(OR(QIA37="IV",QIA37="III"),"Aceptable",IF(QIA37="II","No Aceptable o Aceptable con controles",IF(QIA37="I","No Aceptable","Error"))))</f>
        <v>No Aceptable o Aceptable con controles</v>
      </c>
      <c r="QIC37" s="133" t="s">
        <v>264</v>
      </c>
      <c r="QID37" s="178" t="s">
        <v>274</v>
      </c>
      <c r="QIE37" s="178" t="s">
        <v>284</v>
      </c>
      <c r="QIF37" s="178" t="s">
        <v>285</v>
      </c>
      <c r="QIG37" s="178" t="s">
        <v>261</v>
      </c>
      <c r="QIH37" s="178" t="s">
        <v>210</v>
      </c>
      <c r="QII37" s="178" t="s">
        <v>260</v>
      </c>
      <c r="QIJ37" s="178" t="s">
        <v>262</v>
      </c>
      <c r="QIK37" s="179">
        <v>6</v>
      </c>
      <c r="QIL37" s="179">
        <v>3</v>
      </c>
      <c r="QIM37" s="180">
        <f t="shared" si="763"/>
        <v>18</v>
      </c>
      <c r="QIN37" s="180" t="str">
        <f t="shared" si="764"/>
        <v>Alto</v>
      </c>
      <c r="QIO37" s="179">
        <v>25</v>
      </c>
      <c r="QIP37" s="180">
        <f t="shared" si="765"/>
        <v>450</v>
      </c>
      <c r="QIQ37" s="180" t="str">
        <f t="shared" si="766"/>
        <v>II</v>
      </c>
      <c r="QIR37" s="269" t="str">
        <f>IF(QIQ37="","",IF(OR(QIQ37="IV",QIQ37="III"),"Aceptable",IF(QIQ37="II","No Aceptable o Aceptable con controles",IF(QIQ37="I","No Aceptable","Error"))))</f>
        <v>No Aceptable o Aceptable con controles</v>
      </c>
      <c r="QIS37" s="133" t="s">
        <v>264</v>
      </c>
      <c r="QIT37" s="178" t="s">
        <v>274</v>
      </c>
      <c r="QIU37" s="178" t="s">
        <v>284</v>
      </c>
      <c r="QIV37" s="178" t="s">
        <v>285</v>
      </c>
      <c r="QIW37" s="178" t="s">
        <v>261</v>
      </c>
      <c r="QIX37" s="178" t="s">
        <v>210</v>
      </c>
      <c r="QIY37" s="178" t="s">
        <v>260</v>
      </c>
      <c r="QIZ37" s="178" t="s">
        <v>262</v>
      </c>
      <c r="QJA37" s="179">
        <v>6</v>
      </c>
      <c r="QJB37" s="179">
        <v>3</v>
      </c>
      <c r="QJC37" s="180">
        <f t="shared" si="763"/>
        <v>18</v>
      </c>
      <c r="QJD37" s="180" t="str">
        <f t="shared" si="764"/>
        <v>Alto</v>
      </c>
      <c r="QJE37" s="179">
        <v>25</v>
      </c>
      <c r="QJF37" s="180">
        <f t="shared" si="765"/>
        <v>450</v>
      </c>
      <c r="QJG37" s="180" t="str">
        <f t="shared" si="766"/>
        <v>II</v>
      </c>
      <c r="QJH37" s="269" t="str">
        <f>IF(QJG37="","",IF(OR(QJG37="IV",QJG37="III"),"Aceptable",IF(QJG37="II","No Aceptable o Aceptable con controles",IF(QJG37="I","No Aceptable","Error"))))</f>
        <v>No Aceptable o Aceptable con controles</v>
      </c>
      <c r="QJI37" s="133" t="s">
        <v>264</v>
      </c>
      <c r="QJJ37" s="178" t="s">
        <v>274</v>
      </c>
      <c r="QJK37" s="178" t="s">
        <v>284</v>
      </c>
      <c r="QJL37" s="178" t="s">
        <v>285</v>
      </c>
      <c r="QJM37" s="178" t="s">
        <v>261</v>
      </c>
      <c r="QJN37" s="178" t="s">
        <v>210</v>
      </c>
      <c r="QJO37" s="178" t="s">
        <v>260</v>
      </c>
      <c r="QJP37" s="178" t="s">
        <v>262</v>
      </c>
      <c r="QJQ37" s="179">
        <v>6</v>
      </c>
      <c r="QJR37" s="179">
        <v>3</v>
      </c>
      <c r="QJS37" s="180">
        <f t="shared" si="763"/>
        <v>18</v>
      </c>
      <c r="QJT37" s="180" t="str">
        <f t="shared" si="764"/>
        <v>Alto</v>
      </c>
      <c r="QJU37" s="179">
        <v>25</v>
      </c>
      <c r="QJV37" s="180">
        <f t="shared" si="765"/>
        <v>450</v>
      </c>
      <c r="QJW37" s="180" t="str">
        <f t="shared" si="766"/>
        <v>II</v>
      </c>
      <c r="QJX37" s="269" t="str">
        <f>IF(QJW37="","",IF(OR(QJW37="IV",QJW37="III"),"Aceptable",IF(QJW37="II","No Aceptable o Aceptable con controles",IF(QJW37="I","No Aceptable","Error"))))</f>
        <v>No Aceptable o Aceptable con controles</v>
      </c>
      <c r="QJY37" s="133" t="s">
        <v>264</v>
      </c>
      <c r="QJZ37" s="178" t="s">
        <v>274</v>
      </c>
      <c r="QKA37" s="178" t="s">
        <v>284</v>
      </c>
      <c r="QKB37" s="178" t="s">
        <v>285</v>
      </c>
      <c r="QKC37" s="178" t="s">
        <v>261</v>
      </c>
      <c r="QKD37" s="178" t="s">
        <v>210</v>
      </c>
      <c r="QKE37" s="178" t="s">
        <v>260</v>
      </c>
      <c r="QKF37" s="178" t="s">
        <v>262</v>
      </c>
      <c r="QKG37" s="179">
        <v>6</v>
      </c>
      <c r="QKH37" s="179">
        <v>3</v>
      </c>
      <c r="QKI37" s="180">
        <f t="shared" ref="QKI37:QME37" si="767">IF(OR(QKG37="",QKH37=""),"",IF((QKG37*QKH37=0),"N/A",QKG37*QKH37))</f>
        <v>18</v>
      </c>
      <c r="QKJ37" s="180" t="str">
        <f t="shared" ref="QKJ37:QMF37" si="768">IF(QKI37="","",IF(ISTEXT(QKI37),"N/A",IF(OR(QKI37=2,QKI37=4),"Bajo",IF(OR(QKI37=6,QKI37=8),"Medio",IF(OR(QKI37=10,QKI37=12,QKI37=18,QKI37=20),"Alto",IF(OR(QKI37=24,QKI37=30,QKI37=40),"Muy Alto","Error"))))))</f>
        <v>Alto</v>
      </c>
      <c r="QKK37" s="179">
        <v>25</v>
      </c>
      <c r="QKL37" s="180">
        <f t="shared" ref="QKL37:QMH37" si="769">IF(OR(QKK37="",QKI37=""),"",IF(ISTEXT(QKI37),"N/A",QKI37*QKK37))</f>
        <v>450</v>
      </c>
      <c r="QKM37" s="180" t="str">
        <f t="shared" ref="QKM37:QMI37" si="770">IF(QKL37="","",IF(ISTEXT(QKL37),"IV",IF(QKL37=20,"IV",IF(AND(QKL37&gt;=40,QKL37&lt;=120),"III",IF(AND(QKL37&gt;=150,QKL37&lt;=500),"II",IF(AND(QKL37&gt;=600,QKL37&lt;=4000),"I","Error"))))))</f>
        <v>II</v>
      </c>
      <c r="QKN37" s="269" t="str">
        <f>IF(QKM37="","",IF(OR(QKM37="IV",QKM37="III"),"Aceptable",IF(QKM37="II","No Aceptable o Aceptable con controles",IF(QKM37="I","No Aceptable","Error"))))</f>
        <v>No Aceptable o Aceptable con controles</v>
      </c>
      <c r="QKO37" s="133" t="s">
        <v>264</v>
      </c>
      <c r="QKP37" s="178" t="s">
        <v>274</v>
      </c>
      <c r="QKQ37" s="178" t="s">
        <v>284</v>
      </c>
      <c r="QKR37" s="178" t="s">
        <v>285</v>
      </c>
      <c r="QKS37" s="178" t="s">
        <v>261</v>
      </c>
      <c r="QKT37" s="178" t="s">
        <v>210</v>
      </c>
      <c r="QKU37" s="178" t="s">
        <v>260</v>
      </c>
      <c r="QKV37" s="178" t="s">
        <v>262</v>
      </c>
      <c r="QKW37" s="179">
        <v>6</v>
      </c>
      <c r="QKX37" s="179">
        <v>3</v>
      </c>
      <c r="QKY37" s="180">
        <f t="shared" si="767"/>
        <v>18</v>
      </c>
      <c r="QKZ37" s="180" t="str">
        <f t="shared" si="768"/>
        <v>Alto</v>
      </c>
      <c r="QLA37" s="179">
        <v>25</v>
      </c>
      <c r="QLB37" s="180">
        <f t="shared" si="769"/>
        <v>450</v>
      </c>
      <c r="QLC37" s="180" t="str">
        <f t="shared" si="770"/>
        <v>II</v>
      </c>
      <c r="QLD37" s="269" t="str">
        <f>IF(QLC37="","",IF(OR(QLC37="IV",QLC37="III"),"Aceptable",IF(QLC37="II","No Aceptable o Aceptable con controles",IF(QLC37="I","No Aceptable","Error"))))</f>
        <v>No Aceptable o Aceptable con controles</v>
      </c>
      <c r="QLE37" s="133" t="s">
        <v>264</v>
      </c>
      <c r="QLF37" s="178" t="s">
        <v>274</v>
      </c>
      <c r="QLG37" s="178" t="s">
        <v>284</v>
      </c>
      <c r="QLH37" s="178" t="s">
        <v>285</v>
      </c>
      <c r="QLI37" s="178" t="s">
        <v>261</v>
      </c>
      <c r="QLJ37" s="178" t="s">
        <v>210</v>
      </c>
      <c r="QLK37" s="178" t="s">
        <v>260</v>
      </c>
      <c r="QLL37" s="178" t="s">
        <v>262</v>
      </c>
      <c r="QLM37" s="179">
        <v>6</v>
      </c>
      <c r="QLN37" s="179">
        <v>3</v>
      </c>
      <c r="QLO37" s="180">
        <f t="shared" si="767"/>
        <v>18</v>
      </c>
      <c r="QLP37" s="180" t="str">
        <f t="shared" si="768"/>
        <v>Alto</v>
      </c>
      <c r="QLQ37" s="179">
        <v>25</v>
      </c>
      <c r="QLR37" s="180">
        <f t="shared" si="769"/>
        <v>450</v>
      </c>
      <c r="QLS37" s="180" t="str">
        <f t="shared" si="770"/>
        <v>II</v>
      </c>
      <c r="QLT37" s="269" t="str">
        <f>IF(QLS37="","",IF(OR(QLS37="IV",QLS37="III"),"Aceptable",IF(QLS37="II","No Aceptable o Aceptable con controles",IF(QLS37="I","No Aceptable","Error"))))</f>
        <v>No Aceptable o Aceptable con controles</v>
      </c>
      <c r="QLU37" s="133" t="s">
        <v>264</v>
      </c>
      <c r="QLV37" s="178" t="s">
        <v>274</v>
      </c>
      <c r="QLW37" s="178" t="s">
        <v>284</v>
      </c>
      <c r="QLX37" s="178" t="s">
        <v>285</v>
      </c>
      <c r="QLY37" s="178" t="s">
        <v>261</v>
      </c>
      <c r="QLZ37" s="178" t="s">
        <v>210</v>
      </c>
      <c r="QMA37" s="178" t="s">
        <v>260</v>
      </c>
      <c r="QMB37" s="178" t="s">
        <v>262</v>
      </c>
      <c r="QMC37" s="179">
        <v>6</v>
      </c>
      <c r="QMD37" s="179">
        <v>3</v>
      </c>
      <c r="QME37" s="180">
        <f t="shared" si="767"/>
        <v>18</v>
      </c>
      <c r="QMF37" s="180" t="str">
        <f t="shared" si="768"/>
        <v>Alto</v>
      </c>
      <c r="QMG37" s="179">
        <v>25</v>
      </c>
      <c r="QMH37" s="180">
        <f t="shared" si="769"/>
        <v>450</v>
      </c>
      <c r="QMI37" s="180" t="str">
        <f t="shared" si="770"/>
        <v>II</v>
      </c>
      <c r="QMJ37" s="269" t="str">
        <f>IF(QMI37="","",IF(OR(QMI37="IV",QMI37="III"),"Aceptable",IF(QMI37="II","No Aceptable o Aceptable con controles",IF(QMI37="I","No Aceptable","Error"))))</f>
        <v>No Aceptable o Aceptable con controles</v>
      </c>
      <c r="QMK37" s="133" t="s">
        <v>264</v>
      </c>
      <c r="QML37" s="178" t="s">
        <v>274</v>
      </c>
      <c r="QMM37" s="178" t="s">
        <v>284</v>
      </c>
      <c r="QMN37" s="178" t="s">
        <v>285</v>
      </c>
      <c r="QMO37" s="178" t="s">
        <v>261</v>
      </c>
      <c r="QMP37" s="178" t="s">
        <v>210</v>
      </c>
      <c r="QMQ37" s="178" t="s">
        <v>260</v>
      </c>
      <c r="QMR37" s="178" t="s">
        <v>262</v>
      </c>
      <c r="QMS37" s="179">
        <v>6</v>
      </c>
      <c r="QMT37" s="179">
        <v>3</v>
      </c>
      <c r="QMU37" s="180">
        <f t="shared" ref="QMU37:QOQ37" si="771">IF(OR(QMS37="",QMT37=""),"",IF((QMS37*QMT37=0),"N/A",QMS37*QMT37))</f>
        <v>18</v>
      </c>
      <c r="QMV37" s="180" t="str">
        <f t="shared" ref="QMV37:QOR37" si="772">IF(QMU37="","",IF(ISTEXT(QMU37),"N/A",IF(OR(QMU37=2,QMU37=4),"Bajo",IF(OR(QMU37=6,QMU37=8),"Medio",IF(OR(QMU37=10,QMU37=12,QMU37=18,QMU37=20),"Alto",IF(OR(QMU37=24,QMU37=30,QMU37=40),"Muy Alto","Error"))))))</f>
        <v>Alto</v>
      </c>
      <c r="QMW37" s="179">
        <v>25</v>
      </c>
      <c r="QMX37" s="180">
        <f t="shared" ref="QMX37:QOT37" si="773">IF(OR(QMW37="",QMU37=""),"",IF(ISTEXT(QMU37),"N/A",QMU37*QMW37))</f>
        <v>450</v>
      </c>
      <c r="QMY37" s="180" t="str">
        <f t="shared" ref="QMY37:QOU37" si="774">IF(QMX37="","",IF(ISTEXT(QMX37),"IV",IF(QMX37=20,"IV",IF(AND(QMX37&gt;=40,QMX37&lt;=120),"III",IF(AND(QMX37&gt;=150,QMX37&lt;=500),"II",IF(AND(QMX37&gt;=600,QMX37&lt;=4000),"I","Error"))))))</f>
        <v>II</v>
      </c>
      <c r="QMZ37" s="269" t="str">
        <f>IF(QMY37="","",IF(OR(QMY37="IV",QMY37="III"),"Aceptable",IF(QMY37="II","No Aceptable o Aceptable con controles",IF(QMY37="I","No Aceptable","Error"))))</f>
        <v>No Aceptable o Aceptable con controles</v>
      </c>
      <c r="QNA37" s="133" t="s">
        <v>264</v>
      </c>
      <c r="QNB37" s="178" t="s">
        <v>274</v>
      </c>
      <c r="QNC37" s="178" t="s">
        <v>284</v>
      </c>
      <c r="QND37" s="178" t="s">
        <v>285</v>
      </c>
      <c r="QNE37" s="178" t="s">
        <v>261</v>
      </c>
      <c r="QNF37" s="178" t="s">
        <v>210</v>
      </c>
      <c r="QNG37" s="178" t="s">
        <v>260</v>
      </c>
      <c r="QNH37" s="178" t="s">
        <v>262</v>
      </c>
      <c r="QNI37" s="179">
        <v>6</v>
      </c>
      <c r="QNJ37" s="179">
        <v>3</v>
      </c>
      <c r="QNK37" s="180">
        <f t="shared" si="771"/>
        <v>18</v>
      </c>
      <c r="QNL37" s="180" t="str">
        <f t="shared" si="772"/>
        <v>Alto</v>
      </c>
      <c r="QNM37" s="179">
        <v>25</v>
      </c>
      <c r="QNN37" s="180">
        <f t="shared" si="773"/>
        <v>450</v>
      </c>
      <c r="QNO37" s="180" t="str">
        <f t="shared" si="774"/>
        <v>II</v>
      </c>
      <c r="QNP37" s="269" t="str">
        <f>IF(QNO37="","",IF(OR(QNO37="IV",QNO37="III"),"Aceptable",IF(QNO37="II","No Aceptable o Aceptable con controles",IF(QNO37="I","No Aceptable","Error"))))</f>
        <v>No Aceptable o Aceptable con controles</v>
      </c>
      <c r="QNQ37" s="133" t="s">
        <v>264</v>
      </c>
      <c r="QNR37" s="178" t="s">
        <v>274</v>
      </c>
      <c r="QNS37" s="178" t="s">
        <v>284</v>
      </c>
      <c r="QNT37" s="178" t="s">
        <v>285</v>
      </c>
      <c r="QNU37" s="178" t="s">
        <v>261</v>
      </c>
      <c r="QNV37" s="178" t="s">
        <v>210</v>
      </c>
      <c r="QNW37" s="178" t="s">
        <v>260</v>
      </c>
      <c r="QNX37" s="178" t="s">
        <v>262</v>
      </c>
      <c r="QNY37" s="179">
        <v>6</v>
      </c>
      <c r="QNZ37" s="179">
        <v>3</v>
      </c>
      <c r="QOA37" s="180">
        <f t="shared" si="771"/>
        <v>18</v>
      </c>
      <c r="QOB37" s="180" t="str">
        <f t="shared" si="772"/>
        <v>Alto</v>
      </c>
      <c r="QOC37" s="179">
        <v>25</v>
      </c>
      <c r="QOD37" s="180">
        <f t="shared" si="773"/>
        <v>450</v>
      </c>
      <c r="QOE37" s="180" t="str">
        <f t="shared" si="774"/>
        <v>II</v>
      </c>
      <c r="QOF37" s="269" t="str">
        <f>IF(QOE37="","",IF(OR(QOE37="IV",QOE37="III"),"Aceptable",IF(QOE37="II","No Aceptable o Aceptable con controles",IF(QOE37="I","No Aceptable","Error"))))</f>
        <v>No Aceptable o Aceptable con controles</v>
      </c>
      <c r="QOG37" s="133" t="s">
        <v>264</v>
      </c>
      <c r="QOH37" s="178" t="s">
        <v>274</v>
      </c>
      <c r="QOI37" s="178" t="s">
        <v>284</v>
      </c>
      <c r="QOJ37" s="178" t="s">
        <v>285</v>
      </c>
      <c r="QOK37" s="178" t="s">
        <v>261</v>
      </c>
      <c r="QOL37" s="178" t="s">
        <v>210</v>
      </c>
      <c r="QOM37" s="178" t="s">
        <v>260</v>
      </c>
      <c r="QON37" s="178" t="s">
        <v>262</v>
      </c>
      <c r="QOO37" s="179">
        <v>6</v>
      </c>
      <c r="QOP37" s="179">
        <v>3</v>
      </c>
      <c r="QOQ37" s="180">
        <f t="shared" si="771"/>
        <v>18</v>
      </c>
      <c r="QOR37" s="180" t="str">
        <f t="shared" si="772"/>
        <v>Alto</v>
      </c>
      <c r="QOS37" s="179">
        <v>25</v>
      </c>
      <c r="QOT37" s="180">
        <f t="shared" si="773"/>
        <v>450</v>
      </c>
      <c r="QOU37" s="180" t="str">
        <f t="shared" si="774"/>
        <v>II</v>
      </c>
      <c r="QOV37" s="269" t="str">
        <f>IF(QOU37="","",IF(OR(QOU37="IV",QOU37="III"),"Aceptable",IF(QOU37="II","No Aceptable o Aceptable con controles",IF(QOU37="I","No Aceptable","Error"))))</f>
        <v>No Aceptable o Aceptable con controles</v>
      </c>
      <c r="QOW37" s="133" t="s">
        <v>264</v>
      </c>
      <c r="QOX37" s="178" t="s">
        <v>274</v>
      </c>
      <c r="QOY37" s="178" t="s">
        <v>284</v>
      </c>
      <c r="QOZ37" s="178" t="s">
        <v>285</v>
      </c>
      <c r="QPA37" s="178" t="s">
        <v>261</v>
      </c>
      <c r="QPB37" s="178" t="s">
        <v>210</v>
      </c>
      <c r="QPC37" s="178" t="s">
        <v>260</v>
      </c>
      <c r="QPD37" s="178" t="s">
        <v>262</v>
      </c>
      <c r="QPE37" s="179">
        <v>6</v>
      </c>
      <c r="QPF37" s="179">
        <v>3</v>
      </c>
      <c r="QPG37" s="180">
        <f t="shared" ref="QPG37:QRC37" si="775">IF(OR(QPE37="",QPF37=""),"",IF((QPE37*QPF37=0),"N/A",QPE37*QPF37))</f>
        <v>18</v>
      </c>
      <c r="QPH37" s="180" t="str">
        <f t="shared" ref="QPH37:QRD37" si="776">IF(QPG37="","",IF(ISTEXT(QPG37),"N/A",IF(OR(QPG37=2,QPG37=4),"Bajo",IF(OR(QPG37=6,QPG37=8),"Medio",IF(OR(QPG37=10,QPG37=12,QPG37=18,QPG37=20),"Alto",IF(OR(QPG37=24,QPG37=30,QPG37=40),"Muy Alto","Error"))))))</f>
        <v>Alto</v>
      </c>
      <c r="QPI37" s="179">
        <v>25</v>
      </c>
      <c r="QPJ37" s="180">
        <f t="shared" ref="QPJ37:QRF37" si="777">IF(OR(QPI37="",QPG37=""),"",IF(ISTEXT(QPG37),"N/A",QPG37*QPI37))</f>
        <v>450</v>
      </c>
      <c r="QPK37" s="180" t="str">
        <f t="shared" ref="QPK37:QRG37" si="778">IF(QPJ37="","",IF(ISTEXT(QPJ37),"IV",IF(QPJ37=20,"IV",IF(AND(QPJ37&gt;=40,QPJ37&lt;=120),"III",IF(AND(QPJ37&gt;=150,QPJ37&lt;=500),"II",IF(AND(QPJ37&gt;=600,QPJ37&lt;=4000),"I","Error"))))))</f>
        <v>II</v>
      </c>
      <c r="QPL37" s="269" t="str">
        <f>IF(QPK37="","",IF(OR(QPK37="IV",QPK37="III"),"Aceptable",IF(QPK37="II","No Aceptable o Aceptable con controles",IF(QPK37="I","No Aceptable","Error"))))</f>
        <v>No Aceptable o Aceptable con controles</v>
      </c>
      <c r="QPM37" s="133" t="s">
        <v>264</v>
      </c>
      <c r="QPN37" s="178" t="s">
        <v>274</v>
      </c>
      <c r="QPO37" s="178" t="s">
        <v>284</v>
      </c>
      <c r="QPP37" s="178" t="s">
        <v>285</v>
      </c>
      <c r="QPQ37" s="178" t="s">
        <v>261</v>
      </c>
      <c r="QPR37" s="178" t="s">
        <v>210</v>
      </c>
      <c r="QPS37" s="178" t="s">
        <v>260</v>
      </c>
      <c r="QPT37" s="178" t="s">
        <v>262</v>
      </c>
      <c r="QPU37" s="179">
        <v>6</v>
      </c>
      <c r="QPV37" s="179">
        <v>3</v>
      </c>
      <c r="QPW37" s="180">
        <f t="shared" si="775"/>
        <v>18</v>
      </c>
      <c r="QPX37" s="180" t="str">
        <f t="shared" si="776"/>
        <v>Alto</v>
      </c>
      <c r="QPY37" s="179">
        <v>25</v>
      </c>
      <c r="QPZ37" s="180">
        <f t="shared" si="777"/>
        <v>450</v>
      </c>
      <c r="QQA37" s="180" t="str">
        <f t="shared" si="778"/>
        <v>II</v>
      </c>
      <c r="QQB37" s="269" t="str">
        <f>IF(QQA37="","",IF(OR(QQA37="IV",QQA37="III"),"Aceptable",IF(QQA37="II","No Aceptable o Aceptable con controles",IF(QQA37="I","No Aceptable","Error"))))</f>
        <v>No Aceptable o Aceptable con controles</v>
      </c>
      <c r="QQC37" s="133" t="s">
        <v>264</v>
      </c>
      <c r="QQD37" s="178" t="s">
        <v>274</v>
      </c>
      <c r="QQE37" s="178" t="s">
        <v>284</v>
      </c>
      <c r="QQF37" s="178" t="s">
        <v>285</v>
      </c>
      <c r="QQG37" s="178" t="s">
        <v>261</v>
      </c>
      <c r="QQH37" s="178" t="s">
        <v>210</v>
      </c>
      <c r="QQI37" s="178" t="s">
        <v>260</v>
      </c>
      <c r="QQJ37" s="178" t="s">
        <v>262</v>
      </c>
      <c r="QQK37" s="179">
        <v>6</v>
      </c>
      <c r="QQL37" s="179">
        <v>3</v>
      </c>
      <c r="QQM37" s="180">
        <f t="shared" si="775"/>
        <v>18</v>
      </c>
      <c r="QQN37" s="180" t="str">
        <f t="shared" si="776"/>
        <v>Alto</v>
      </c>
      <c r="QQO37" s="179">
        <v>25</v>
      </c>
      <c r="QQP37" s="180">
        <f t="shared" si="777"/>
        <v>450</v>
      </c>
      <c r="QQQ37" s="180" t="str">
        <f t="shared" si="778"/>
        <v>II</v>
      </c>
      <c r="QQR37" s="269" t="str">
        <f>IF(QQQ37="","",IF(OR(QQQ37="IV",QQQ37="III"),"Aceptable",IF(QQQ37="II","No Aceptable o Aceptable con controles",IF(QQQ37="I","No Aceptable","Error"))))</f>
        <v>No Aceptable o Aceptable con controles</v>
      </c>
      <c r="QQS37" s="133" t="s">
        <v>264</v>
      </c>
      <c r="QQT37" s="178" t="s">
        <v>274</v>
      </c>
      <c r="QQU37" s="178" t="s">
        <v>284</v>
      </c>
      <c r="QQV37" s="178" t="s">
        <v>285</v>
      </c>
      <c r="QQW37" s="178" t="s">
        <v>261</v>
      </c>
      <c r="QQX37" s="178" t="s">
        <v>210</v>
      </c>
      <c r="QQY37" s="178" t="s">
        <v>260</v>
      </c>
      <c r="QQZ37" s="178" t="s">
        <v>262</v>
      </c>
      <c r="QRA37" s="179">
        <v>6</v>
      </c>
      <c r="QRB37" s="179">
        <v>3</v>
      </c>
      <c r="QRC37" s="180">
        <f t="shared" si="775"/>
        <v>18</v>
      </c>
      <c r="QRD37" s="180" t="str">
        <f t="shared" si="776"/>
        <v>Alto</v>
      </c>
      <c r="QRE37" s="179">
        <v>25</v>
      </c>
      <c r="QRF37" s="180">
        <f t="shared" si="777"/>
        <v>450</v>
      </c>
      <c r="QRG37" s="180" t="str">
        <f t="shared" si="778"/>
        <v>II</v>
      </c>
      <c r="QRH37" s="269" t="str">
        <f>IF(QRG37="","",IF(OR(QRG37="IV",QRG37="III"),"Aceptable",IF(QRG37="II","No Aceptable o Aceptable con controles",IF(QRG37="I","No Aceptable","Error"))))</f>
        <v>No Aceptable o Aceptable con controles</v>
      </c>
      <c r="QRI37" s="133" t="s">
        <v>264</v>
      </c>
      <c r="QRJ37" s="178" t="s">
        <v>274</v>
      </c>
      <c r="QRK37" s="178" t="s">
        <v>284</v>
      </c>
      <c r="QRL37" s="178" t="s">
        <v>285</v>
      </c>
      <c r="QRM37" s="178" t="s">
        <v>261</v>
      </c>
      <c r="QRN37" s="178" t="s">
        <v>210</v>
      </c>
      <c r="QRO37" s="178" t="s">
        <v>260</v>
      </c>
      <c r="QRP37" s="178" t="s">
        <v>262</v>
      </c>
      <c r="QRQ37" s="179">
        <v>6</v>
      </c>
      <c r="QRR37" s="179">
        <v>3</v>
      </c>
      <c r="QRS37" s="180">
        <f t="shared" ref="QRS37:QTO37" si="779">IF(OR(QRQ37="",QRR37=""),"",IF((QRQ37*QRR37=0),"N/A",QRQ37*QRR37))</f>
        <v>18</v>
      </c>
      <c r="QRT37" s="180" t="str">
        <f t="shared" ref="QRT37:QTP37" si="780">IF(QRS37="","",IF(ISTEXT(QRS37),"N/A",IF(OR(QRS37=2,QRS37=4),"Bajo",IF(OR(QRS37=6,QRS37=8),"Medio",IF(OR(QRS37=10,QRS37=12,QRS37=18,QRS37=20),"Alto",IF(OR(QRS37=24,QRS37=30,QRS37=40),"Muy Alto","Error"))))))</f>
        <v>Alto</v>
      </c>
      <c r="QRU37" s="179">
        <v>25</v>
      </c>
      <c r="QRV37" s="180">
        <f t="shared" ref="QRV37:QTR37" si="781">IF(OR(QRU37="",QRS37=""),"",IF(ISTEXT(QRS37),"N/A",QRS37*QRU37))</f>
        <v>450</v>
      </c>
      <c r="QRW37" s="180" t="str">
        <f t="shared" ref="QRW37:QTS37" si="782">IF(QRV37="","",IF(ISTEXT(QRV37),"IV",IF(QRV37=20,"IV",IF(AND(QRV37&gt;=40,QRV37&lt;=120),"III",IF(AND(QRV37&gt;=150,QRV37&lt;=500),"II",IF(AND(QRV37&gt;=600,QRV37&lt;=4000),"I","Error"))))))</f>
        <v>II</v>
      </c>
      <c r="QRX37" s="269" t="str">
        <f>IF(QRW37="","",IF(OR(QRW37="IV",QRW37="III"),"Aceptable",IF(QRW37="II","No Aceptable o Aceptable con controles",IF(QRW37="I","No Aceptable","Error"))))</f>
        <v>No Aceptable o Aceptable con controles</v>
      </c>
      <c r="QRY37" s="133" t="s">
        <v>264</v>
      </c>
      <c r="QRZ37" s="178" t="s">
        <v>274</v>
      </c>
      <c r="QSA37" s="178" t="s">
        <v>284</v>
      </c>
      <c r="QSB37" s="178" t="s">
        <v>285</v>
      </c>
      <c r="QSC37" s="178" t="s">
        <v>261</v>
      </c>
      <c r="QSD37" s="178" t="s">
        <v>210</v>
      </c>
      <c r="QSE37" s="178" t="s">
        <v>260</v>
      </c>
      <c r="QSF37" s="178" t="s">
        <v>262</v>
      </c>
      <c r="QSG37" s="179">
        <v>6</v>
      </c>
      <c r="QSH37" s="179">
        <v>3</v>
      </c>
      <c r="QSI37" s="180">
        <f t="shared" si="779"/>
        <v>18</v>
      </c>
      <c r="QSJ37" s="180" t="str">
        <f t="shared" si="780"/>
        <v>Alto</v>
      </c>
      <c r="QSK37" s="179">
        <v>25</v>
      </c>
      <c r="QSL37" s="180">
        <f t="shared" si="781"/>
        <v>450</v>
      </c>
      <c r="QSM37" s="180" t="str">
        <f t="shared" si="782"/>
        <v>II</v>
      </c>
      <c r="QSN37" s="269" t="str">
        <f>IF(QSM37="","",IF(OR(QSM37="IV",QSM37="III"),"Aceptable",IF(QSM37="II","No Aceptable o Aceptable con controles",IF(QSM37="I","No Aceptable","Error"))))</f>
        <v>No Aceptable o Aceptable con controles</v>
      </c>
      <c r="QSO37" s="133" t="s">
        <v>264</v>
      </c>
      <c r="QSP37" s="178" t="s">
        <v>274</v>
      </c>
      <c r="QSQ37" s="178" t="s">
        <v>284</v>
      </c>
      <c r="QSR37" s="178" t="s">
        <v>285</v>
      </c>
      <c r="QSS37" s="178" t="s">
        <v>261</v>
      </c>
      <c r="QST37" s="178" t="s">
        <v>210</v>
      </c>
      <c r="QSU37" s="178" t="s">
        <v>260</v>
      </c>
      <c r="QSV37" s="178" t="s">
        <v>262</v>
      </c>
      <c r="QSW37" s="179">
        <v>6</v>
      </c>
      <c r="QSX37" s="179">
        <v>3</v>
      </c>
      <c r="QSY37" s="180">
        <f t="shared" si="779"/>
        <v>18</v>
      </c>
      <c r="QSZ37" s="180" t="str">
        <f t="shared" si="780"/>
        <v>Alto</v>
      </c>
      <c r="QTA37" s="179">
        <v>25</v>
      </c>
      <c r="QTB37" s="180">
        <f t="shared" si="781"/>
        <v>450</v>
      </c>
      <c r="QTC37" s="180" t="str">
        <f t="shared" si="782"/>
        <v>II</v>
      </c>
      <c r="QTD37" s="269" t="str">
        <f>IF(QTC37="","",IF(OR(QTC37="IV",QTC37="III"),"Aceptable",IF(QTC37="II","No Aceptable o Aceptable con controles",IF(QTC37="I","No Aceptable","Error"))))</f>
        <v>No Aceptable o Aceptable con controles</v>
      </c>
      <c r="QTE37" s="133" t="s">
        <v>264</v>
      </c>
      <c r="QTF37" s="178" t="s">
        <v>274</v>
      </c>
      <c r="QTG37" s="178" t="s">
        <v>284</v>
      </c>
      <c r="QTH37" s="178" t="s">
        <v>285</v>
      </c>
      <c r="QTI37" s="178" t="s">
        <v>261</v>
      </c>
      <c r="QTJ37" s="178" t="s">
        <v>210</v>
      </c>
      <c r="QTK37" s="178" t="s">
        <v>260</v>
      </c>
      <c r="QTL37" s="178" t="s">
        <v>262</v>
      </c>
      <c r="QTM37" s="179">
        <v>6</v>
      </c>
      <c r="QTN37" s="179">
        <v>3</v>
      </c>
      <c r="QTO37" s="180">
        <f t="shared" si="779"/>
        <v>18</v>
      </c>
      <c r="QTP37" s="180" t="str">
        <f t="shared" si="780"/>
        <v>Alto</v>
      </c>
      <c r="QTQ37" s="179">
        <v>25</v>
      </c>
      <c r="QTR37" s="180">
        <f t="shared" si="781"/>
        <v>450</v>
      </c>
      <c r="QTS37" s="180" t="str">
        <f t="shared" si="782"/>
        <v>II</v>
      </c>
      <c r="QTT37" s="269" t="str">
        <f>IF(QTS37="","",IF(OR(QTS37="IV",QTS37="III"),"Aceptable",IF(QTS37="II","No Aceptable o Aceptable con controles",IF(QTS37="I","No Aceptable","Error"))))</f>
        <v>No Aceptable o Aceptable con controles</v>
      </c>
      <c r="QTU37" s="133" t="s">
        <v>264</v>
      </c>
      <c r="QTV37" s="178" t="s">
        <v>274</v>
      </c>
      <c r="QTW37" s="178" t="s">
        <v>284</v>
      </c>
      <c r="QTX37" s="178" t="s">
        <v>285</v>
      </c>
      <c r="QTY37" s="178" t="s">
        <v>261</v>
      </c>
      <c r="QTZ37" s="178" t="s">
        <v>210</v>
      </c>
      <c r="QUA37" s="178" t="s">
        <v>260</v>
      </c>
      <c r="QUB37" s="178" t="s">
        <v>262</v>
      </c>
      <c r="QUC37" s="179">
        <v>6</v>
      </c>
      <c r="QUD37" s="179">
        <v>3</v>
      </c>
      <c r="QUE37" s="180">
        <f t="shared" ref="QUE37:QWA37" si="783">IF(OR(QUC37="",QUD37=""),"",IF((QUC37*QUD37=0),"N/A",QUC37*QUD37))</f>
        <v>18</v>
      </c>
      <c r="QUF37" s="180" t="str">
        <f t="shared" ref="QUF37:QWB37" si="784">IF(QUE37="","",IF(ISTEXT(QUE37),"N/A",IF(OR(QUE37=2,QUE37=4),"Bajo",IF(OR(QUE37=6,QUE37=8),"Medio",IF(OR(QUE37=10,QUE37=12,QUE37=18,QUE37=20),"Alto",IF(OR(QUE37=24,QUE37=30,QUE37=40),"Muy Alto","Error"))))))</f>
        <v>Alto</v>
      </c>
      <c r="QUG37" s="179">
        <v>25</v>
      </c>
      <c r="QUH37" s="180">
        <f t="shared" ref="QUH37:QWD37" si="785">IF(OR(QUG37="",QUE37=""),"",IF(ISTEXT(QUE37),"N/A",QUE37*QUG37))</f>
        <v>450</v>
      </c>
      <c r="QUI37" s="180" t="str">
        <f t="shared" ref="QUI37:QWE37" si="786">IF(QUH37="","",IF(ISTEXT(QUH37),"IV",IF(QUH37=20,"IV",IF(AND(QUH37&gt;=40,QUH37&lt;=120),"III",IF(AND(QUH37&gt;=150,QUH37&lt;=500),"II",IF(AND(QUH37&gt;=600,QUH37&lt;=4000),"I","Error"))))))</f>
        <v>II</v>
      </c>
      <c r="QUJ37" s="269" t="str">
        <f>IF(QUI37="","",IF(OR(QUI37="IV",QUI37="III"),"Aceptable",IF(QUI37="II","No Aceptable o Aceptable con controles",IF(QUI37="I","No Aceptable","Error"))))</f>
        <v>No Aceptable o Aceptable con controles</v>
      </c>
      <c r="QUK37" s="133" t="s">
        <v>264</v>
      </c>
      <c r="QUL37" s="178" t="s">
        <v>274</v>
      </c>
      <c r="QUM37" s="178" t="s">
        <v>284</v>
      </c>
      <c r="QUN37" s="178" t="s">
        <v>285</v>
      </c>
      <c r="QUO37" s="178" t="s">
        <v>261</v>
      </c>
      <c r="QUP37" s="178" t="s">
        <v>210</v>
      </c>
      <c r="QUQ37" s="178" t="s">
        <v>260</v>
      </c>
      <c r="QUR37" s="178" t="s">
        <v>262</v>
      </c>
      <c r="QUS37" s="179">
        <v>6</v>
      </c>
      <c r="QUT37" s="179">
        <v>3</v>
      </c>
      <c r="QUU37" s="180">
        <f t="shared" si="783"/>
        <v>18</v>
      </c>
      <c r="QUV37" s="180" t="str">
        <f t="shared" si="784"/>
        <v>Alto</v>
      </c>
      <c r="QUW37" s="179">
        <v>25</v>
      </c>
      <c r="QUX37" s="180">
        <f t="shared" si="785"/>
        <v>450</v>
      </c>
      <c r="QUY37" s="180" t="str">
        <f t="shared" si="786"/>
        <v>II</v>
      </c>
      <c r="QUZ37" s="269" t="str">
        <f>IF(QUY37="","",IF(OR(QUY37="IV",QUY37="III"),"Aceptable",IF(QUY37="II","No Aceptable o Aceptable con controles",IF(QUY37="I","No Aceptable","Error"))))</f>
        <v>No Aceptable o Aceptable con controles</v>
      </c>
      <c r="QVA37" s="133" t="s">
        <v>264</v>
      </c>
      <c r="QVB37" s="178" t="s">
        <v>274</v>
      </c>
      <c r="QVC37" s="178" t="s">
        <v>284</v>
      </c>
      <c r="QVD37" s="178" t="s">
        <v>285</v>
      </c>
      <c r="QVE37" s="178" t="s">
        <v>261</v>
      </c>
      <c r="QVF37" s="178" t="s">
        <v>210</v>
      </c>
      <c r="QVG37" s="178" t="s">
        <v>260</v>
      </c>
      <c r="QVH37" s="178" t="s">
        <v>262</v>
      </c>
      <c r="QVI37" s="179">
        <v>6</v>
      </c>
      <c r="QVJ37" s="179">
        <v>3</v>
      </c>
      <c r="QVK37" s="180">
        <f t="shared" si="783"/>
        <v>18</v>
      </c>
      <c r="QVL37" s="180" t="str">
        <f t="shared" si="784"/>
        <v>Alto</v>
      </c>
      <c r="QVM37" s="179">
        <v>25</v>
      </c>
      <c r="QVN37" s="180">
        <f t="shared" si="785"/>
        <v>450</v>
      </c>
      <c r="QVO37" s="180" t="str">
        <f t="shared" si="786"/>
        <v>II</v>
      </c>
      <c r="QVP37" s="269" t="str">
        <f>IF(QVO37="","",IF(OR(QVO37="IV",QVO37="III"),"Aceptable",IF(QVO37="II","No Aceptable o Aceptable con controles",IF(QVO37="I","No Aceptable","Error"))))</f>
        <v>No Aceptable o Aceptable con controles</v>
      </c>
      <c r="QVQ37" s="133" t="s">
        <v>264</v>
      </c>
      <c r="QVR37" s="178" t="s">
        <v>274</v>
      </c>
      <c r="QVS37" s="178" t="s">
        <v>284</v>
      </c>
      <c r="QVT37" s="178" t="s">
        <v>285</v>
      </c>
      <c r="QVU37" s="178" t="s">
        <v>261</v>
      </c>
      <c r="QVV37" s="178" t="s">
        <v>210</v>
      </c>
      <c r="QVW37" s="178" t="s">
        <v>260</v>
      </c>
      <c r="QVX37" s="178" t="s">
        <v>262</v>
      </c>
      <c r="QVY37" s="179">
        <v>6</v>
      </c>
      <c r="QVZ37" s="179">
        <v>3</v>
      </c>
      <c r="QWA37" s="180">
        <f t="shared" si="783"/>
        <v>18</v>
      </c>
      <c r="QWB37" s="180" t="str">
        <f t="shared" si="784"/>
        <v>Alto</v>
      </c>
      <c r="QWC37" s="179">
        <v>25</v>
      </c>
      <c r="QWD37" s="180">
        <f t="shared" si="785"/>
        <v>450</v>
      </c>
      <c r="QWE37" s="180" t="str">
        <f t="shared" si="786"/>
        <v>II</v>
      </c>
      <c r="QWF37" s="269" t="str">
        <f>IF(QWE37="","",IF(OR(QWE37="IV",QWE37="III"),"Aceptable",IF(QWE37="II","No Aceptable o Aceptable con controles",IF(QWE37="I","No Aceptable","Error"))))</f>
        <v>No Aceptable o Aceptable con controles</v>
      </c>
      <c r="QWG37" s="133" t="s">
        <v>264</v>
      </c>
      <c r="QWH37" s="178" t="s">
        <v>274</v>
      </c>
      <c r="QWI37" s="178" t="s">
        <v>284</v>
      </c>
      <c r="QWJ37" s="178" t="s">
        <v>285</v>
      </c>
      <c r="QWK37" s="178" t="s">
        <v>261</v>
      </c>
      <c r="QWL37" s="178" t="s">
        <v>210</v>
      </c>
      <c r="QWM37" s="178" t="s">
        <v>260</v>
      </c>
      <c r="QWN37" s="178" t="s">
        <v>262</v>
      </c>
      <c r="QWO37" s="179">
        <v>6</v>
      </c>
      <c r="QWP37" s="179">
        <v>3</v>
      </c>
      <c r="QWQ37" s="180">
        <f t="shared" ref="QWQ37:QYM37" si="787">IF(OR(QWO37="",QWP37=""),"",IF((QWO37*QWP37=0),"N/A",QWO37*QWP37))</f>
        <v>18</v>
      </c>
      <c r="QWR37" s="180" t="str">
        <f t="shared" ref="QWR37:QYN37" si="788">IF(QWQ37="","",IF(ISTEXT(QWQ37),"N/A",IF(OR(QWQ37=2,QWQ37=4),"Bajo",IF(OR(QWQ37=6,QWQ37=8),"Medio",IF(OR(QWQ37=10,QWQ37=12,QWQ37=18,QWQ37=20),"Alto",IF(OR(QWQ37=24,QWQ37=30,QWQ37=40),"Muy Alto","Error"))))))</f>
        <v>Alto</v>
      </c>
      <c r="QWS37" s="179">
        <v>25</v>
      </c>
      <c r="QWT37" s="180">
        <f t="shared" ref="QWT37:QYP37" si="789">IF(OR(QWS37="",QWQ37=""),"",IF(ISTEXT(QWQ37),"N/A",QWQ37*QWS37))</f>
        <v>450</v>
      </c>
      <c r="QWU37" s="180" t="str">
        <f t="shared" ref="QWU37:QYQ37" si="790">IF(QWT37="","",IF(ISTEXT(QWT37),"IV",IF(QWT37=20,"IV",IF(AND(QWT37&gt;=40,QWT37&lt;=120),"III",IF(AND(QWT37&gt;=150,QWT37&lt;=500),"II",IF(AND(QWT37&gt;=600,QWT37&lt;=4000),"I","Error"))))))</f>
        <v>II</v>
      </c>
      <c r="QWV37" s="269" t="str">
        <f>IF(QWU37="","",IF(OR(QWU37="IV",QWU37="III"),"Aceptable",IF(QWU37="II","No Aceptable o Aceptable con controles",IF(QWU37="I","No Aceptable","Error"))))</f>
        <v>No Aceptable o Aceptable con controles</v>
      </c>
      <c r="QWW37" s="133" t="s">
        <v>264</v>
      </c>
      <c r="QWX37" s="178" t="s">
        <v>274</v>
      </c>
      <c r="QWY37" s="178" t="s">
        <v>284</v>
      </c>
      <c r="QWZ37" s="178" t="s">
        <v>285</v>
      </c>
      <c r="QXA37" s="178" t="s">
        <v>261</v>
      </c>
      <c r="QXB37" s="178" t="s">
        <v>210</v>
      </c>
      <c r="QXC37" s="178" t="s">
        <v>260</v>
      </c>
      <c r="QXD37" s="178" t="s">
        <v>262</v>
      </c>
      <c r="QXE37" s="179">
        <v>6</v>
      </c>
      <c r="QXF37" s="179">
        <v>3</v>
      </c>
      <c r="QXG37" s="180">
        <f t="shared" si="787"/>
        <v>18</v>
      </c>
      <c r="QXH37" s="180" t="str">
        <f t="shared" si="788"/>
        <v>Alto</v>
      </c>
      <c r="QXI37" s="179">
        <v>25</v>
      </c>
      <c r="QXJ37" s="180">
        <f t="shared" si="789"/>
        <v>450</v>
      </c>
      <c r="QXK37" s="180" t="str">
        <f t="shared" si="790"/>
        <v>II</v>
      </c>
      <c r="QXL37" s="269" t="str">
        <f>IF(QXK37="","",IF(OR(QXK37="IV",QXK37="III"),"Aceptable",IF(QXK37="II","No Aceptable o Aceptable con controles",IF(QXK37="I","No Aceptable","Error"))))</f>
        <v>No Aceptable o Aceptable con controles</v>
      </c>
      <c r="QXM37" s="133" t="s">
        <v>264</v>
      </c>
      <c r="QXN37" s="178" t="s">
        <v>274</v>
      </c>
      <c r="QXO37" s="178" t="s">
        <v>284</v>
      </c>
      <c r="QXP37" s="178" t="s">
        <v>285</v>
      </c>
      <c r="QXQ37" s="178" t="s">
        <v>261</v>
      </c>
      <c r="QXR37" s="178" t="s">
        <v>210</v>
      </c>
      <c r="QXS37" s="178" t="s">
        <v>260</v>
      </c>
      <c r="QXT37" s="178" t="s">
        <v>262</v>
      </c>
      <c r="QXU37" s="179">
        <v>6</v>
      </c>
      <c r="QXV37" s="179">
        <v>3</v>
      </c>
      <c r="QXW37" s="180">
        <f t="shared" si="787"/>
        <v>18</v>
      </c>
      <c r="QXX37" s="180" t="str">
        <f t="shared" si="788"/>
        <v>Alto</v>
      </c>
      <c r="QXY37" s="179">
        <v>25</v>
      </c>
      <c r="QXZ37" s="180">
        <f t="shared" si="789"/>
        <v>450</v>
      </c>
      <c r="QYA37" s="180" t="str">
        <f t="shared" si="790"/>
        <v>II</v>
      </c>
      <c r="QYB37" s="269" t="str">
        <f>IF(QYA37="","",IF(OR(QYA37="IV",QYA37="III"),"Aceptable",IF(QYA37="II","No Aceptable o Aceptable con controles",IF(QYA37="I","No Aceptable","Error"))))</f>
        <v>No Aceptable o Aceptable con controles</v>
      </c>
      <c r="QYC37" s="133" t="s">
        <v>264</v>
      </c>
      <c r="QYD37" s="178" t="s">
        <v>274</v>
      </c>
      <c r="QYE37" s="178" t="s">
        <v>284</v>
      </c>
      <c r="QYF37" s="178" t="s">
        <v>285</v>
      </c>
      <c r="QYG37" s="178" t="s">
        <v>261</v>
      </c>
      <c r="QYH37" s="178" t="s">
        <v>210</v>
      </c>
      <c r="QYI37" s="178" t="s">
        <v>260</v>
      </c>
      <c r="QYJ37" s="178" t="s">
        <v>262</v>
      </c>
      <c r="QYK37" s="179">
        <v>6</v>
      </c>
      <c r="QYL37" s="179">
        <v>3</v>
      </c>
      <c r="QYM37" s="180">
        <f t="shared" si="787"/>
        <v>18</v>
      </c>
      <c r="QYN37" s="180" t="str">
        <f t="shared" si="788"/>
        <v>Alto</v>
      </c>
      <c r="QYO37" s="179">
        <v>25</v>
      </c>
      <c r="QYP37" s="180">
        <f t="shared" si="789"/>
        <v>450</v>
      </c>
      <c r="QYQ37" s="180" t="str">
        <f t="shared" si="790"/>
        <v>II</v>
      </c>
      <c r="QYR37" s="269" t="str">
        <f>IF(QYQ37="","",IF(OR(QYQ37="IV",QYQ37="III"),"Aceptable",IF(QYQ37="II","No Aceptable o Aceptable con controles",IF(QYQ37="I","No Aceptable","Error"))))</f>
        <v>No Aceptable o Aceptable con controles</v>
      </c>
      <c r="QYS37" s="133" t="s">
        <v>264</v>
      </c>
      <c r="QYT37" s="178" t="s">
        <v>274</v>
      </c>
      <c r="QYU37" s="178" t="s">
        <v>284</v>
      </c>
      <c r="QYV37" s="178" t="s">
        <v>285</v>
      </c>
      <c r="QYW37" s="178" t="s">
        <v>261</v>
      </c>
      <c r="QYX37" s="178" t="s">
        <v>210</v>
      </c>
      <c r="QYY37" s="178" t="s">
        <v>260</v>
      </c>
      <c r="QYZ37" s="178" t="s">
        <v>262</v>
      </c>
      <c r="QZA37" s="179">
        <v>6</v>
      </c>
      <c r="QZB37" s="179">
        <v>3</v>
      </c>
      <c r="QZC37" s="180">
        <f t="shared" ref="QZC37:RAY37" si="791">IF(OR(QZA37="",QZB37=""),"",IF((QZA37*QZB37=0),"N/A",QZA37*QZB37))</f>
        <v>18</v>
      </c>
      <c r="QZD37" s="180" t="str">
        <f t="shared" ref="QZD37:RAZ37" si="792">IF(QZC37="","",IF(ISTEXT(QZC37),"N/A",IF(OR(QZC37=2,QZC37=4),"Bajo",IF(OR(QZC37=6,QZC37=8),"Medio",IF(OR(QZC37=10,QZC37=12,QZC37=18,QZC37=20),"Alto",IF(OR(QZC37=24,QZC37=30,QZC37=40),"Muy Alto","Error"))))))</f>
        <v>Alto</v>
      </c>
      <c r="QZE37" s="179">
        <v>25</v>
      </c>
      <c r="QZF37" s="180">
        <f t="shared" ref="QZF37:RBB37" si="793">IF(OR(QZE37="",QZC37=""),"",IF(ISTEXT(QZC37),"N/A",QZC37*QZE37))</f>
        <v>450</v>
      </c>
      <c r="QZG37" s="180" t="str">
        <f t="shared" ref="QZG37:RBC37" si="794">IF(QZF37="","",IF(ISTEXT(QZF37),"IV",IF(QZF37=20,"IV",IF(AND(QZF37&gt;=40,QZF37&lt;=120),"III",IF(AND(QZF37&gt;=150,QZF37&lt;=500),"II",IF(AND(QZF37&gt;=600,QZF37&lt;=4000),"I","Error"))))))</f>
        <v>II</v>
      </c>
      <c r="QZH37" s="269" t="str">
        <f>IF(QZG37="","",IF(OR(QZG37="IV",QZG37="III"),"Aceptable",IF(QZG37="II","No Aceptable o Aceptable con controles",IF(QZG37="I","No Aceptable","Error"))))</f>
        <v>No Aceptable o Aceptable con controles</v>
      </c>
      <c r="QZI37" s="133" t="s">
        <v>264</v>
      </c>
      <c r="QZJ37" s="178" t="s">
        <v>274</v>
      </c>
      <c r="QZK37" s="178" t="s">
        <v>284</v>
      </c>
      <c r="QZL37" s="178" t="s">
        <v>285</v>
      </c>
      <c r="QZM37" s="178" t="s">
        <v>261</v>
      </c>
      <c r="QZN37" s="178" t="s">
        <v>210</v>
      </c>
      <c r="QZO37" s="178" t="s">
        <v>260</v>
      </c>
      <c r="QZP37" s="178" t="s">
        <v>262</v>
      </c>
      <c r="QZQ37" s="179">
        <v>6</v>
      </c>
      <c r="QZR37" s="179">
        <v>3</v>
      </c>
      <c r="QZS37" s="180">
        <f t="shared" si="791"/>
        <v>18</v>
      </c>
      <c r="QZT37" s="180" t="str">
        <f t="shared" si="792"/>
        <v>Alto</v>
      </c>
      <c r="QZU37" s="179">
        <v>25</v>
      </c>
      <c r="QZV37" s="180">
        <f t="shared" si="793"/>
        <v>450</v>
      </c>
      <c r="QZW37" s="180" t="str">
        <f t="shared" si="794"/>
        <v>II</v>
      </c>
      <c r="QZX37" s="269" t="str">
        <f>IF(QZW37="","",IF(OR(QZW37="IV",QZW37="III"),"Aceptable",IF(QZW37="II","No Aceptable o Aceptable con controles",IF(QZW37="I","No Aceptable","Error"))))</f>
        <v>No Aceptable o Aceptable con controles</v>
      </c>
      <c r="QZY37" s="133" t="s">
        <v>264</v>
      </c>
      <c r="QZZ37" s="178" t="s">
        <v>274</v>
      </c>
      <c r="RAA37" s="178" t="s">
        <v>284</v>
      </c>
      <c r="RAB37" s="178" t="s">
        <v>285</v>
      </c>
      <c r="RAC37" s="178" t="s">
        <v>261</v>
      </c>
      <c r="RAD37" s="178" t="s">
        <v>210</v>
      </c>
      <c r="RAE37" s="178" t="s">
        <v>260</v>
      </c>
      <c r="RAF37" s="178" t="s">
        <v>262</v>
      </c>
      <c r="RAG37" s="179">
        <v>6</v>
      </c>
      <c r="RAH37" s="179">
        <v>3</v>
      </c>
      <c r="RAI37" s="180">
        <f t="shared" si="791"/>
        <v>18</v>
      </c>
      <c r="RAJ37" s="180" t="str">
        <f t="shared" si="792"/>
        <v>Alto</v>
      </c>
      <c r="RAK37" s="179">
        <v>25</v>
      </c>
      <c r="RAL37" s="180">
        <f t="shared" si="793"/>
        <v>450</v>
      </c>
      <c r="RAM37" s="180" t="str">
        <f t="shared" si="794"/>
        <v>II</v>
      </c>
      <c r="RAN37" s="269" t="str">
        <f>IF(RAM37="","",IF(OR(RAM37="IV",RAM37="III"),"Aceptable",IF(RAM37="II","No Aceptable o Aceptable con controles",IF(RAM37="I","No Aceptable","Error"))))</f>
        <v>No Aceptable o Aceptable con controles</v>
      </c>
      <c r="RAO37" s="133" t="s">
        <v>264</v>
      </c>
      <c r="RAP37" s="178" t="s">
        <v>274</v>
      </c>
      <c r="RAQ37" s="178" t="s">
        <v>284</v>
      </c>
      <c r="RAR37" s="178" t="s">
        <v>285</v>
      </c>
      <c r="RAS37" s="178" t="s">
        <v>261</v>
      </c>
      <c r="RAT37" s="178" t="s">
        <v>210</v>
      </c>
      <c r="RAU37" s="178" t="s">
        <v>260</v>
      </c>
      <c r="RAV37" s="178" t="s">
        <v>262</v>
      </c>
      <c r="RAW37" s="179">
        <v>6</v>
      </c>
      <c r="RAX37" s="179">
        <v>3</v>
      </c>
      <c r="RAY37" s="180">
        <f t="shared" si="791"/>
        <v>18</v>
      </c>
      <c r="RAZ37" s="180" t="str">
        <f t="shared" si="792"/>
        <v>Alto</v>
      </c>
      <c r="RBA37" s="179">
        <v>25</v>
      </c>
      <c r="RBB37" s="180">
        <f t="shared" si="793"/>
        <v>450</v>
      </c>
      <c r="RBC37" s="180" t="str">
        <f t="shared" si="794"/>
        <v>II</v>
      </c>
      <c r="RBD37" s="269" t="str">
        <f>IF(RBC37="","",IF(OR(RBC37="IV",RBC37="III"),"Aceptable",IF(RBC37="II","No Aceptable o Aceptable con controles",IF(RBC37="I","No Aceptable","Error"))))</f>
        <v>No Aceptable o Aceptable con controles</v>
      </c>
      <c r="RBE37" s="133" t="s">
        <v>264</v>
      </c>
      <c r="RBF37" s="178" t="s">
        <v>274</v>
      </c>
      <c r="RBG37" s="178" t="s">
        <v>284</v>
      </c>
      <c r="RBH37" s="178" t="s">
        <v>285</v>
      </c>
      <c r="RBI37" s="178" t="s">
        <v>261</v>
      </c>
      <c r="RBJ37" s="178" t="s">
        <v>210</v>
      </c>
      <c r="RBK37" s="178" t="s">
        <v>260</v>
      </c>
      <c r="RBL37" s="178" t="s">
        <v>262</v>
      </c>
      <c r="RBM37" s="179">
        <v>6</v>
      </c>
      <c r="RBN37" s="179">
        <v>3</v>
      </c>
      <c r="RBO37" s="180">
        <f t="shared" ref="RBO37:RDK37" si="795">IF(OR(RBM37="",RBN37=""),"",IF((RBM37*RBN37=0),"N/A",RBM37*RBN37))</f>
        <v>18</v>
      </c>
      <c r="RBP37" s="180" t="str">
        <f t="shared" ref="RBP37:RDL37" si="796">IF(RBO37="","",IF(ISTEXT(RBO37),"N/A",IF(OR(RBO37=2,RBO37=4),"Bajo",IF(OR(RBO37=6,RBO37=8),"Medio",IF(OR(RBO37=10,RBO37=12,RBO37=18,RBO37=20),"Alto",IF(OR(RBO37=24,RBO37=30,RBO37=40),"Muy Alto","Error"))))))</f>
        <v>Alto</v>
      </c>
      <c r="RBQ37" s="179">
        <v>25</v>
      </c>
      <c r="RBR37" s="180">
        <f t="shared" ref="RBR37:RDN37" si="797">IF(OR(RBQ37="",RBO37=""),"",IF(ISTEXT(RBO37),"N/A",RBO37*RBQ37))</f>
        <v>450</v>
      </c>
      <c r="RBS37" s="180" t="str">
        <f t="shared" ref="RBS37:RDO37" si="798">IF(RBR37="","",IF(ISTEXT(RBR37),"IV",IF(RBR37=20,"IV",IF(AND(RBR37&gt;=40,RBR37&lt;=120),"III",IF(AND(RBR37&gt;=150,RBR37&lt;=500),"II",IF(AND(RBR37&gt;=600,RBR37&lt;=4000),"I","Error"))))))</f>
        <v>II</v>
      </c>
      <c r="RBT37" s="269" t="str">
        <f>IF(RBS37="","",IF(OR(RBS37="IV",RBS37="III"),"Aceptable",IF(RBS37="II","No Aceptable o Aceptable con controles",IF(RBS37="I","No Aceptable","Error"))))</f>
        <v>No Aceptable o Aceptable con controles</v>
      </c>
      <c r="RBU37" s="133" t="s">
        <v>264</v>
      </c>
      <c r="RBV37" s="178" t="s">
        <v>274</v>
      </c>
      <c r="RBW37" s="178" t="s">
        <v>284</v>
      </c>
      <c r="RBX37" s="178" t="s">
        <v>285</v>
      </c>
      <c r="RBY37" s="178" t="s">
        <v>261</v>
      </c>
      <c r="RBZ37" s="178" t="s">
        <v>210</v>
      </c>
      <c r="RCA37" s="178" t="s">
        <v>260</v>
      </c>
      <c r="RCB37" s="178" t="s">
        <v>262</v>
      </c>
      <c r="RCC37" s="179">
        <v>6</v>
      </c>
      <c r="RCD37" s="179">
        <v>3</v>
      </c>
      <c r="RCE37" s="180">
        <f t="shared" si="795"/>
        <v>18</v>
      </c>
      <c r="RCF37" s="180" t="str">
        <f t="shared" si="796"/>
        <v>Alto</v>
      </c>
      <c r="RCG37" s="179">
        <v>25</v>
      </c>
      <c r="RCH37" s="180">
        <f t="shared" si="797"/>
        <v>450</v>
      </c>
      <c r="RCI37" s="180" t="str">
        <f t="shared" si="798"/>
        <v>II</v>
      </c>
      <c r="RCJ37" s="269" t="str">
        <f>IF(RCI37="","",IF(OR(RCI37="IV",RCI37="III"),"Aceptable",IF(RCI37="II","No Aceptable o Aceptable con controles",IF(RCI37="I","No Aceptable","Error"))))</f>
        <v>No Aceptable o Aceptable con controles</v>
      </c>
      <c r="RCK37" s="133" t="s">
        <v>264</v>
      </c>
      <c r="RCL37" s="178" t="s">
        <v>274</v>
      </c>
      <c r="RCM37" s="178" t="s">
        <v>284</v>
      </c>
      <c r="RCN37" s="178" t="s">
        <v>285</v>
      </c>
      <c r="RCO37" s="178" t="s">
        <v>261</v>
      </c>
      <c r="RCP37" s="178" t="s">
        <v>210</v>
      </c>
      <c r="RCQ37" s="178" t="s">
        <v>260</v>
      </c>
      <c r="RCR37" s="178" t="s">
        <v>262</v>
      </c>
      <c r="RCS37" s="179">
        <v>6</v>
      </c>
      <c r="RCT37" s="179">
        <v>3</v>
      </c>
      <c r="RCU37" s="180">
        <f t="shared" si="795"/>
        <v>18</v>
      </c>
      <c r="RCV37" s="180" t="str">
        <f t="shared" si="796"/>
        <v>Alto</v>
      </c>
      <c r="RCW37" s="179">
        <v>25</v>
      </c>
      <c r="RCX37" s="180">
        <f t="shared" si="797"/>
        <v>450</v>
      </c>
      <c r="RCY37" s="180" t="str">
        <f t="shared" si="798"/>
        <v>II</v>
      </c>
      <c r="RCZ37" s="269" t="str">
        <f>IF(RCY37="","",IF(OR(RCY37="IV",RCY37="III"),"Aceptable",IF(RCY37="II","No Aceptable o Aceptable con controles",IF(RCY37="I","No Aceptable","Error"))))</f>
        <v>No Aceptable o Aceptable con controles</v>
      </c>
      <c r="RDA37" s="133" t="s">
        <v>264</v>
      </c>
      <c r="RDB37" s="178" t="s">
        <v>274</v>
      </c>
      <c r="RDC37" s="178" t="s">
        <v>284</v>
      </c>
      <c r="RDD37" s="178" t="s">
        <v>285</v>
      </c>
      <c r="RDE37" s="178" t="s">
        <v>261</v>
      </c>
      <c r="RDF37" s="178" t="s">
        <v>210</v>
      </c>
      <c r="RDG37" s="178" t="s">
        <v>260</v>
      </c>
      <c r="RDH37" s="178" t="s">
        <v>262</v>
      </c>
      <c r="RDI37" s="179">
        <v>6</v>
      </c>
      <c r="RDJ37" s="179">
        <v>3</v>
      </c>
      <c r="RDK37" s="180">
        <f t="shared" si="795"/>
        <v>18</v>
      </c>
      <c r="RDL37" s="180" t="str">
        <f t="shared" si="796"/>
        <v>Alto</v>
      </c>
      <c r="RDM37" s="179">
        <v>25</v>
      </c>
      <c r="RDN37" s="180">
        <f t="shared" si="797"/>
        <v>450</v>
      </c>
      <c r="RDO37" s="180" t="str">
        <f t="shared" si="798"/>
        <v>II</v>
      </c>
      <c r="RDP37" s="269" t="str">
        <f>IF(RDO37="","",IF(OR(RDO37="IV",RDO37="III"),"Aceptable",IF(RDO37="II","No Aceptable o Aceptable con controles",IF(RDO37="I","No Aceptable","Error"))))</f>
        <v>No Aceptable o Aceptable con controles</v>
      </c>
      <c r="RDQ37" s="133" t="s">
        <v>264</v>
      </c>
      <c r="RDR37" s="178" t="s">
        <v>274</v>
      </c>
      <c r="RDS37" s="178" t="s">
        <v>284</v>
      </c>
      <c r="RDT37" s="178" t="s">
        <v>285</v>
      </c>
      <c r="RDU37" s="178" t="s">
        <v>261</v>
      </c>
      <c r="RDV37" s="178" t="s">
        <v>210</v>
      </c>
      <c r="RDW37" s="178" t="s">
        <v>260</v>
      </c>
      <c r="RDX37" s="178" t="s">
        <v>262</v>
      </c>
      <c r="RDY37" s="179">
        <v>6</v>
      </c>
      <c r="RDZ37" s="179">
        <v>3</v>
      </c>
      <c r="REA37" s="180">
        <f t="shared" ref="REA37:RFW37" si="799">IF(OR(RDY37="",RDZ37=""),"",IF((RDY37*RDZ37=0),"N/A",RDY37*RDZ37))</f>
        <v>18</v>
      </c>
      <c r="REB37" s="180" t="str">
        <f t="shared" ref="REB37:RFX37" si="800">IF(REA37="","",IF(ISTEXT(REA37),"N/A",IF(OR(REA37=2,REA37=4),"Bajo",IF(OR(REA37=6,REA37=8),"Medio",IF(OR(REA37=10,REA37=12,REA37=18,REA37=20),"Alto",IF(OR(REA37=24,REA37=30,REA37=40),"Muy Alto","Error"))))))</f>
        <v>Alto</v>
      </c>
      <c r="REC37" s="179">
        <v>25</v>
      </c>
      <c r="RED37" s="180">
        <f t="shared" ref="RED37:RFZ37" si="801">IF(OR(REC37="",REA37=""),"",IF(ISTEXT(REA37),"N/A",REA37*REC37))</f>
        <v>450</v>
      </c>
      <c r="REE37" s="180" t="str">
        <f t="shared" ref="REE37:RGA37" si="802">IF(RED37="","",IF(ISTEXT(RED37),"IV",IF(RED37=20,"IV",IF(AND(RED37&gt;=40,RED37&lt;=120),"III",IF(AND(RED37&gt;=150,RED37&lt;=500),"II",IF(AND(RED37&gt;=600,RED37&lt;=4000),"I","Error"))))))</f>
        <v>II</v>
      </c>
      <c r="REF37" s="269" t="str">
        <f>IF(REE37="","",IF(OR(REE37="IV",REE37="III"),"Aceptable",IF(REE37="II","No Aceptable o Aceptable con controles",IF(REE37="I","No Aceptable","Error"))))</f>
        <v>No Aceptable o Aceptable con controles</v>
      </c>
      <c r="REG37" s="133" t="s">
        <v>264</v>
      </c>
      <c r="REH37" s="178" t="s">
        <v>274</v>
      </c>
      <c r="REI37" s="178" t="s">
        <v>284</v>
      </c>
      <c r="REJ37" s="178" t="s">
        <v>285</v>
      </c>
      <c r="REK37" s="178" t="s">
        <v>261</v>
      </c>
      <c r="REL37" s="178" t="s">
        <v>210</v>
      </c>
      <c r="REM37" s="178" t="s">
        <v>260</v>
      </c>
      <c r="REN37" s="178" t="s">
        <v>262</v>
      </c>
      <c r="REO37" s="179">
        <v>6</v>
      </c>
      <c r="REP37" s="179">
        <v>3</v>
      </c>
      <c r="REQ37" s="180">
        <f t="shared" si="799"/>
        <v>18</v>
      </c>
      <c r="RER37" s="180" t="str">
        <f t="shared" si="800"/>
        <v>Alto</v>
      </c>
      <c r="RES37" s="179">
        <v>25</v>
      </c>
      <c r="RET37" s="180">
        <f t="shared" si="801"/>
        <v>450</v>
      </c>
      <c r="REU37" s="180" t="str">
        <f t="shared" si="802"/>
        <v>II</v>
      </c>
      <c r="REV37" s="269" t="str">
        <f>IF(REU37="","",IF(OR(REU37="IV",REU37="III"),"Aceptable",IF(REU37="II","No Aceptable o Aceptable con controles",IF(REU37="I","No Aceptable","Error"))))</f>
        <v>No Aceptable o Aceptable con controles</v>
      </c>
      <c r="REW37" s="133" t="s">
        <v>264</v>
      </c>
      <c r="REX37" s="178" t="s">
        <v>274</v>
      </c>
      <c r="REY37" s="178" t="s">
        <v>284</v>
      </c>
      <c r="REZ37" s="178" t="s">
        <v>285</v>
      </c>
      <c r="RFA37" s="178" t="s">
        <v>261</v>
      </c>
      <c r="RFB37" s="178" t="s">
        <v>210</v>
      </c>
      <c r="RFC37" s="178" t="s">
        <v>260</v>
      </c>
      <c r="RFD37" s="178" t="s">
        <v>262</v>
      </c>
      <c r="RFE37" s="179">
        <v>6</v>
      </c>
      <c r="RFF37" s="179">
        <v>3</v>
      </c>
      <c r="RFG37" s="180">
        <f t="shared" si="799"/>
        <v>18</v>
      </c>
      <c r="RFH37" s="180" t="str">
        <f t="shared" si="800"/>
        <v>Alto</v>
      </c>
      <c r="RFI37" s="179">
        <v>25</v>
      </c>
      <c r="RFJ37" s="180">
        <f t="shared" si="801"/>
        <v>450</v>
      </c>
      <c r="RFK37" s="180" t="str">
        <f t="shared" si="802"/>
        <v>II</v>
      </c>
      <c r="RFL37" s="269" t="str">
        <f>IF(RFK37="","",IF(OR(RFK37="IV",RFK37="III"),"Aceptable",IF(RFK37="II","No Aceptable o Aceptable con controles",IF(RFK37="I","No Aceptable","Error"))))</f>
        <v>No Aceptable o Aceptable con controles</v>
      </c>
      <c r="RFM37" s="133" t="s">
        <v>264</v>
      </c>
      <c r="RFN37" s="178" t="s">
        <v>274</v>
      </c>
      <c r="RFO37" s="178" t="s">
        <v>284</v>
      </c>
      <c r="RFP37" s="178" t="s">
        <v>285</v>
      </c>
      <c r="RFQ37" s="178" t="s">
        <v>261</v>
      </c>
      <c r="RFR37" s="178" t="s">
        <v>210</v>
      </c>
      <c r="RFS37" s="178" t="s">
        <v>260</v>
      </c>
      <c r="RFT37" s="178" t="s">
        <v>262</v>
      </c>
      <c r="RFU37" s="179">
        <v>6</v>
      </c>
      <c r="RFV37" s="179">
        <v>3</v>
      </c>
      <c r="RFW37" s="180">
        <f t="shared" si="799"/>
        <v>18</v>
      </c>
      <c r="RFX37" s="180" t="str">
        <f t="shared" si="800"/>
        <v>Alto</v>
      </c>
      <c r="RFY37" s="179">
        <v>25</v>
      </c>
      <c r="RFZ37" s="180">
        <f t="shared" si="801"/>
        <v>450</v>
      </c>
      <c r="RGA37" s="180" t="str">
        <f t="shared" si="802"/>
        <v>II</v>
      </c>
      <c r="RGB37" s="269" t="str">
        <f>IF(RGA37="","",IF(OR(RGA37="IV",RGA37="III"),"Aceptable",IF(RGA37="II","No Aceptable o Aceptable con controles",IF(RGA37="I","No Aceptable","Error"))))</f>
        <v>No Aceptable o Aceptable con controles</v>
      </c>
      <c r="RGC37" s="133" t="s">
        <v>264</v>
      </c>
      <c r="RGD37" s="178" t="s">
        <v>274</v>
      </c>
      <c r="RGE37" s="178" t="s">
        <v>284</v>
      </c>
      <c r="RGF37" s="178" t="s">
        <v>285</v>
      </c>
      <c r="RGG37" s="178" t="s">
        <v>261</v>
      </c>
      <c r="RGH37" s="178" t="s">
        <v>210</v>
      </c>
      <c r="RGI37" s="178" t="s">
        <v>260</v>
      </c>
      <c r="RGJ37" s="178" t="s">
        <v>262</v>
      </c>
      <c r="RGK37" s="179">
        <v>6</v>
      </c>
      <c r="RGL37" s="179">
        <v>3</v>
      </c>
      <c r="RGM37" s="180">
        <f t="shared" ref="RGM37:RII37" si="803">IF(OR(RGK37="",RGL37=""),"",IF((RGK37*RGL37=0),"N/A",RGK37*RGL37))</f>
        <v>18</v>
      </c>
      <c r="RGN37" s="180" t="str">
        <f t="shared" ref="RGN37:RIJ37" si="804">IF(RGM37="","",IF(ISTEXT(RGM37),"N/A",IF(OR(RGM37=2,RGM37=4),"Bajo",IF(OR(RGM37=6,RGM37=8),"Medio",IF(OR(RGM37=10,RGM37=12,RGM37=18,RGM37=20),"Alto",IF(OR(RGM37=24,RGM37=30,RGM37=40),"Muy Alto","Error"))))))</f>
        <v>Alto</v>
      </c>
      <c r="RGO37" s="179">
        <v>25</v>
      </c>
      <c r="RGP37" s="180">
        <f t="shared" ref="RGP37:RIL37" si="805">IF(OR(RGO37="",RGM37=""),"",IF(ISTEXT(RGM37),"N/A",RGM37*RGO37))</f>
        <v>450</v>
      </c>
      <c r="RGQ37" s="180" t="str">
        <f t="shared" ref="RGQ37:RIM37" si="806">IF(RGP37="","",IF(ISTEXT(RGP37),"IV",IF(RGP37=20,"IV",IF(AND(RGP37&gt;=40,RGP37&lt;=120),"III",IF(AND(RGP37&gt;=150,RGP37&lt;=500),"II",IF(AND(RGP37&gt;=600,RGP37&lt;=4000),"I","Error"))))))</f>
        <v>II</v>
      </c>
      <c r="RGR37" s="269" t="str">
        <f>IF(RGQ37="","",IF(OR(RGQ37="IV",RGQ37="III"),"Aceptable",IF(RGQ37="II","No Aceptable o Aceptable con controles",IF(RGQ37="I","No Aceptable","Error"))))</f>
        <v>No Aceptable o Aceptable con controles</v>
      </c>
      <c r="RGS37" s="133" t="s">
        <v>264</v>
      </c>
      <c r="RGT37" s="178" t="s">
        <v>274</v>
      </c>
      <c r="RGU37" s="178" t="s">
        <v>284</v>
      </c>
      <c r="RGV37" s="178" t="s">
        <v>285</v>
      </c>
      <c r="RGW37" s="178" t="s">
        <v>261</v>
      </c>
      <c r="RGX37" s="178" t="s">
        <v>210</v>
      </c>
      <c r="RGY37" s="178" t="s">
        <v>260</v>
      </c>
      <c r="RGZ37" s="178" t="s">
        <v>262</v>
      </c>
      <c r="RHA37" s="179">
        <v>6</v>
      </c>
      <c r="RHB37" s="179">
        <v>3</v>
      </c>
      <c r="RHC37" s="180">
        <f t="shared" si="803"/>
        <v>18</v>
      </c>
      <c r="RHD37" s="180" t="str">
        <f t="shared" si="804"/>
        <v>Alto</v>
      </c>
      <c r="RHE37" s="179">
        <v>25</v>
      </c>
      <c r="RHF37" s="180">
        <f t="shared" si="805"/>
        <v>450</v>
      </c>
      <c r="RHG37" s="180" t="str">
        <f t="shared" si="806"/>
        <v>II</v>
      </c>
      <c r="RHH37" s="269" t="str">
        <f>IF(RHG37="","",IF(OR(RHG37="IV",RHG37="III"),"Aceptable",IF(RHG37="II","No Aceptable o Aceptable con controles",IF(RHG37="I","No Aceptable","Error"))))</f>
        <v>No Aceptable o Aceptable con controles</v>
      </c>
      <c r="RHI37" s="133" t="s">
        <v>264</v>
      </c>
      <c r="RHJ37" s="178" t="s">
        <v>274</v>
      </c>
      <c r="RHK37" s="178" t="s">
        <v>284</v>
      </c>
      <c r="RHL37" s="178" t="s">
        <v>285</v>
      </c>
      <c r="RHM37" s="178" t="s">
        <v>261</v>
      </c>
      <c r="RHN37" s="178" t="s">
        <v>210</v>
      </c>
      <c r="RHO37" s="178" t="s">
        <v>260</v>
      </c>
      <c r="RHP37" s="178" t="s">
        <v>262</v>
      </c>
      <c r="RHQ37" s="179">
        <v>6</v>
      </c>
      <c r="RHR37" s="179">
        <v>3</v>
      </c>
      <c r="RHS37" s="180">
        <f t="shared" si="803"/>
        <v>18</v>
      </c>
      <c r="RHT37" s="180" t="str">
        <f t="shared" si="804"/>
        <v>Alto</v>
      </c>
      <c r="RHU37" s="179">
        <v>25</v>
      </c>
      <c r="RHV37" s="180">
        <f t="shared" si="805"/>
        <v>450</v>
      </c>
      <c r="RHW37" s="180" t="str">
        <f t="shared" si="806"/>
        <v>II</v>
      </c>
      <c r="RHX37" s="269" t="str">
        <f>IF(RHW37="","",IF(OR(RHW37="IV",RHW37="III"),"Aceptable",IF(RHW37="II","No Aceptable o Aceptable con controles",IF(RHW37="I","No Aceptable","Error"))))</f>
        <v>No Aceptable o Aceptable con controles</v>
      </c>
      <c r="RHY37" s="133" t="s">
        <v>264</v>
      </c>
      <c r="RHZ37" s="178" t="s">
        <v>274</v>
      </c>
      <c r="RIA37" s="178" t="s">
        <v>284</v>
      </c>
      <c r="RIB37" s="178" t="s">
        <v>285</v>
      </c>
      <c r="RIC37" s="178" t="s">
        <v>261</v>
      </c>
      <c r="RID37" s="178" t="s">
        <v>210</v>
      </c>
      <c r="RIE37" s="178" t="s">
        <v>260</v>
      </c>
      <c r="RIF37" s="178" t="s">
        <v>262</v>
      </c>
      <c r="RIG37" s="179">
        <v>6</v>
      </c>
      <c r="RIH37" s="179">
        <v>3</v>
      </c>
      <c r="RII37" s="180">
        <f t="shared" si="803"/>
        <v>18</v>
      </c>
      <c r="RIJ37" s="180" t="str">
        <f t="shared" si="804"/>
        <v>Alto</v>
      </c>
      <c r="RIK37" s="179">
        <v>25</v>
      </c>
      <c r="RIL37" s="180">
        <f t="shared" si="805"/>
        <v>450</v>
      </c>
      <c r="RIM37" s="180" t="str">
        <f t="shared" si="806"/>
        <v>II</v>
      </c>
      <c r="RIN37" s="269" t="str">
        <f>IF(RIM37="","",IF(OR(RIM37="IV",RIM37="III"),"Aceptable",IF(RIM37="II","No Aceptable o Aceptable con controles",IF(RIM37="I","No Aceptable","Error"))))</f>
        <v>No Aceptable o Aceptable con controles</v>
      </c>
      <c r="RIO37" s="133" t="s">
        <v>264</v>
      </c>
      <c r="RIP37" s="178" t="s">
        <v>274</v>
      </c>
      <c r="RIQ37" s="178" t="s">
        <v>284</v>
      </c>
      <c r="RIR37" s="178" t="s">
        <v>285</v>
      </c>
      <c r="RIS37" s="178" t="s">
        <v>261</v>
      </c>
      <c r="RIT37" s="178" t="s">
        <v>210</v>
      </c>
      <c r="RIU37" s="178" t="s">
        <v>260</v>
      </c>
      <c r="RIV37" s="178" t="s">
        <v>262</v>
      </c>
      <c r="RIW37" s="179">
        <v>6</v>
      </c>
      <c r="RIX37" s="179">
        <v>3</v>
      </c>
      <c r="RIY37" s="180">
        <f t="shared" ref="RIY37:RKU37" si="807">IF(OR(RIW37="",RIX37=""),"",IF((RIW37*RIX37=0),"N/A",RIW37*RIX37))</f>
        <v>18</v>
      </c>
      <c r="RIZ37" s="180" t="str">
        <f t="shared" ref="RIZ37:RKV37" si="808">IF(RIY37="","",IF(ISTEXT(RIY37),"N/A",IF(OR(RIY37=2,RIY37=4),"Bajo",IF(OR(RIY37=6,RIY37=8),"Medio",IF(OR(RIY37=10,RIY37=12,RIY37=18,RIY37=20),"Alto",IF(OR(RIY37=24,RIY37=30,RIY37=40),"Muy Alto","Error"))))))</f>
        <v>Alto</v>
      </c>
      <c r="RJA37" s="179">
        <v>25</v>
      </c>
      <c r="RJB37" s="180">
        <f t="shared" ref="RJB37:RKX37" si="809">IF(OR(RJA37="",RIY37=""),"",IF(ISTEXT(RIY37),"N/A",RIY37*RJA37))</f>
        <v>450</v>
      </c>
      <c r="RJC37" s="180" t="str">
        <f t="shared" ref="RJC37:RKY37" si="810">IF(RJB37="","",IF(ISTEXT(RJB37),"IV",IF(RJB37=20,"IV",IF(AND(RJB37&gt;=40,RJB37&lt;=120),"III",IF(AND(RJB37&gt;=150,RJB37&lt;=500),"II",IF(AND(RJB37&gt;=600,RJB37&lt;=4000),"I","Error"))))))</f>
        <v>II</v>
      </c>
      <c r="RJD37" s="269" t="str">
        <f>IF(RJC37="","",IF(OR(RJC37="IV",RJC37="III"),"Aceptable",IF(RJC37="II","No Aceptable o Aceptable con controles",IF(RJC37="I","No Aceptable","Error"))))</f>
        <v>No Aceptable o Aceptable con controles</v>
      </c>
      <c r="RJE37" s="133" t="s">
        <v>264</v>
      </c>
      <c r="RJF37" s="178" t="s">
        <v>274</v>
      </c>
      <c r="RJG37" s="178" t="s">
        <v>284</v>
      </c>
      <c r="RJH37" s="178" t="s">
        <v>285</v>
      </c>
      <c r="RJI37" s="178" t="s">
        <v>261</v>
      </c>
      <c r="RJJ37" s="178" t="s">
        <v>210</v>
      </c>
      <c r="RJK37" s="178" t="s">
        <v>260</v>
      </c>
      <c r="RJL37" s="178" t="s">
        <v>262</v>
      </c>
      <c r="RJM37" s="179">
        <v>6</v>
      </c>
      <c r="RJN37" s="179">
        <v>3</v>
      </c>
      <c r="RJO37" s="180">
        <f t="shared" si="807"/>
        <v>18</v>
      </c>
      <c r="RJP37" s="180" t="str">
        <f t="shared" si="808"/>
        <v>Alto</v>
      </c>
      <c r="RJQ37" s="179">
        <v>25</v>
      </c>
      <c r="RJR37" s="180">
        <f t="shared" si="809"/>
        <v>450</v>
      </c>
      <c r="RJS37" s="180" t="str">
        <f t="shared" si="810"/>
        <v>II</v>
      </c>
      <c r="RJT37" s="269" t="str">
        <f>IF(RJS37="","",IF(OR(RJS37="IV",RJS37="III"),"Aceptable",IF(RJS37="II","No Aceptable o Aceptable con controles",IF(RJS37="I","No Aceptable","Error"))))</f>
        <v>No Aceptable o Aceptable con controles</v>
      </c>
      <c r="RJU37" s="133" t="s">
        <v>264</v>
      </c>
      <c r="RJV37" s="178" t="s">
        <v>274</v>
      </c>
      <c r="RJW37" s="178" t="s">
        <v>284</v>
      </c>
      <c r="RJX37" s="178" t="s">
        <v>285</v>
      </c>
      <c r="RJY37" s="178" t="s">
        <v>261</v>
      </c>
      <c r="RJZ37" s="178" t="s">
        <v>210</v>
      </c>
      <c r="RKA37" s="178" t="s">
        <v>260</v>
      </c>
      <c r="RKB37" s="178" t="s">
        <v>262</v>
      </c>
      <c r="RKC37" s="179">
        <v>6</v>
      </c>
      <c r="RKD37" s="179">
        <v>3</v>
      </c>
      <c r="RKE37" s="180">
        <f t="shared" si="807"/>
        <v>18</v>
      </c>
      <c r="RKF37" s="180" t="str">
        <f t="shared" si="808"/>
        <v>Alto</v>
      </c>
      <c r="RKG37" s="179">
        <v>25</v>
      </c>
      <c r="RKH37" s="180">
        <f t="shared" si="809"/>
        <v>450</v>
      </c>
      <c r="RKI37" s="180" t="str">
        <f t="shared" si="810"/>
        <v>II</v>
      </c>
      <c r="RKJ37" s="269" t="str">
        <f>IF(RKI37="","",IF(OR(RKI37="IV",RKI37="III"),"Aceptable",IF(RKI37="II","No Aceptable o Aceptable con controles",IF(RKI37="I","No Aceptable","Error"))))</f>
        <v>No Aceptable o Aceptable con controles</v>
      </c>
      <c r="RKK37" s="133" t="s">
        <v>264</v>
      </c>
      <c r="RKL37" s="178" t="s">
        <v>274</v>
      </c>
      <c r="RKM37" s="178" t="s">
        <v>284</v>
      </c>
      <c r="RKN37" s="178" t="s">
        <v>285</v>
      </c>
      <c r="RKO37" s="178" t="s">
        <v>261</v>
      </c>
      <c r="RKP37" s="178" t="s">
        <v>210</v>
      </c>
      <c r="RKQ37" s="178" t="s">
        <v>260</v>
      </c>
      <c r="RKR37" s="178" t="s">
        <v>262</v>
      </c>
      <c r="RKS37" s="179">
        <v>6</v>
      </c>
      <c r="RKT37" s="179">
        <v>3</v>
      </c>
      <c r="RKU37" s="180">
        <f t="shared" si="807"/>
        <v>18</v>
      </c>
      <c r="RKV37" s="180" t="str">
        <f t="shared" si="808"/>
        <v>Alto</v>
      </c>
      <c r="RKW37" s="179">
        <v>25</v>
      </c>
      <c r="RKX37" s="180">
        <f t="shared" si="809"/>
        <v>450</v>
      </c>
      <c r="RKY37" s="180" t="str">
        <f t="shared" si="810"/>
        <v>II</v>
      </c>
      <c r="RKZ37" s="269" t="str">
        <f>IF(RKY37="","",IF(OR(RKY37="IV",RKY37="III"),"Aceptable",IF(RKY37="II","No Aceptable o Aceptable con controles",IF(RKY37="I","No Aceptable","Error"))))</f>
        <v>No Aceptable o Aceptable con controles</v>
      </c>
      <c r="RLA37" s="133" t="s">
        <v>264</v>
      </c>
      <c r="RLB37" s="178" t="s">
        <v>274</v>
      </c>
      <c r="RLC37" s="178" t="s">
        <v>284</v>
      </c>
      <c r="RLD37" s="178" t="s">
        <v>285</v>
      </c>
      <c r="RLE37" s="178" t="s">
        <v>261</v>
      </c>
      <c r="RLF37" s="178" t="s">
        <v>210</v>
      </c>
      <c r="RLG37" s="178" t="s">
        <v>260</v>
      </c>
      <c r="RLH37" s="178" t="s">
        <v>262</v>
      </c>
      <c r="RLI37" s="179">
        <v>6</v>
      </c>
      <c r="RLJ37" s="179">
        <v>3</v>
      </c>
      <c r="RLK37" s="180">
        <f t="shared" ref="RLK37:RNG37" si="811">IF(OR(RLI37="",RLJ37=""),"",IF((RLI37*RLJ37=0),"N/A",RLI37*RLJ37))</f>
        <v>18</v>
      </c>
      <c r="RLL37" s="180" t="str">
        <f t="shared" ref="RLL37:RNH37" si="812">IF(RLK37="","",IF(ISTEXT(RLK37),"N/A",IF(OR(RLK37=2,RLK37=4),"Bajo",IF(OR(RLK37=6,RLK37=8),"Medio",IF(OR(RLK37=10,RLK37=12,RLK37=18,RLK37=20),"Alto",IF(OR(RLK37=24,RLK37=30,RLK37=40),"Muy Alto","Error"))))))</f>
        <v>Alto</v>
      </c>
      <c r="RLM37" s="179">
        <v>25</v>
      </c>
      <c r="RLN37" s="180">
        <f t="shared" ref="RLN37:RNJ37" si="813">IF(OR(RLM37="",RLK37=""),"",IF(ISTEXT(RLK37),"N/A",RLK37*RLM37))</f>
        <v>450</v>
      </c>
      <c r="RLO37" s="180" t="str">
        <f t="shared" ref="RLO37:RNK37" si="814">IF(RLN37="","",IF(ISTEXT(RLN37),"IV",IF(RLN37=20,"IV",IF(AND(RLN37&gt;=40,RLN37&lt;=120),"III",IF(AND(RLN37&gt;=150,RLN37&lt;=500),"II",IF(AND(RLN37&gt;=600,RLN37&lt;=4000),"I","Error"))))))</f>
        <v>II</v>
      </c>
      <c r="RLP37" s="269" t="str">
        <f>IF(RLO37="","",IF(OR(RLO37="IV",RLO37="III"),"Aceptable",IF(RLO37="II","No Aceptable o Aceptable con controles",IF(RLO37="I","No Aceptable","Error"))))</f>
        <v>No Aceptable o Aceptable con controles</v>
      </c>
      <c r="RLQ37" s="133" t="s">
        <v>264</v>
      </c>
      <c r="RLR37" s="178" t="s">
        <v>274</v>
      </c>
      <c r="RLS37" s="178" t="s">
        <v>284</v>
      </c>
      <c r="RLT37" s="178" t="s">
        <v>285</v>
      </c>
      <c r="RLU37" s="178" t="s">
        <v>261</v>
      </c>
      <c r="RLV37" s="178" t="s">
        <v>210</v>
      </c>
      <c r="RLW37" s="178" t="s">
        <v>260</v>
      </c>
      <c r="RLX37" s="178" t="s">
        <v>262</v>
      </c>
      <c r="RLY37" s="179">
        <v>6</v>
      </c>
      <c r="RLZ37" s="179">
        <v>3</v>
      </c>
      <c r="RMA37" s="180">
        <f t="shared" si="811"/>
        <v>18</v>
      </c>
      <c r="RMB37" s="180" t="str">
        <f t="shared" si="812"/>
        <v>Alto</v>
      </c>
      <c r="RMC37" s="179">
        <v>25</v>
      </c>
      <c r="RMD37" s="180">
        <f t="shared" si="813"/>
        <v>450</v>
      </c>
      <c r="RME37" s="180" t="str">
        <f t="shared" si="814"/>
        <v>II</v>
      </c>
      <c r="RMF37" s="269" t="str">
        <f>IF(RME37="","",IF(OR(RME37="IV",RME37="III"),"Aceptable",IF(RME37="II","No Aceptable o Aceptable con controles",IF(RME37="I","No Aceptable","Error"))))</f>
        <v>No Aceptable o Aceptable con controles</v>
      </c>
      <c r="RMG37" s="133" t="s">
        <v>264</v>
      </c>
      <c r="RMH37" s="178" t="s">
        <v>274</v>
      </c>
      <c r="RMI37" s="178" t="s">
        <v>284</v>
      </c>
      <c r="RMJ37" s="178" t="s">
        <v>285</v>
      </c>
      <c r="RMK37" s="178" t="s">
        <v>261</v>
      </c>
      <c r="RML37" s="178" t="s">
        <v>210</v>
      </c>
      <c r="RMM37" s="178" t="s">
        <v>260</v>
      </c>
      <c r="RMN37" s="178" t="s">
        <v>262</v>
      </c>
      <c r="RMO37" s="179">
        <v>6</v>
      </c>
      <c r="RMP37" s="179">
        <v>3</v>
      </c>
      <c r="RMQ37" s="180">
        <f t="shared" si="811"/>
        <v>18</v>
      </c>
      <c r="RMR37" s="180" t="str">
        <f t="shared" si="812"/>
        <v>Alto</v>
      </c>
      <c r="RMS37" s="179">
        <v>25</v>
      </c>
      <c r="RMT37" s="180">
        <f t="shared" si="813"/>
        <v>450</v>
      </c>
      <c r="RMU37" s="180" t="str">
        <f t="shared" si="814"/>
        <v>II</v>
      </c>
      <c r="RMV37" s="269" t="str">
        <f>IF(RMU37="","",IF(OR(RMU37="IV",RMU37="III"),"Aceptable",IF(RMU37="II","No Aceptable o Aceptable con controles",IF(RMU37="I","No Aceptable","Error"))))</f>
        <v>No Aceptable o Aceptable con controles</v>
      </c>
      <c r="RMW37" s="133" t="s">
        <v>264</v>
      </c>
      <c r="RMX37" s="178" t="s">
        <v>274</v>
      </c>
      <c r="RMY37" s="178" t="s">
        <v>284</v>
      </c>
      <c r="RMZ37" s="178" t="s">
        <v>285</v>
      </c>
      <c r="RNA37" s="178" t="s">
        <v>261</v>
      </c>
      <c r="RNB37" s="178" t="s">
        <v>210</v>
      </c>
      <c r="RNC37" s="178" t="s">
        <v>260</v>
      </c>
      <c r="RND37" s="178" t="s">
        <v>262</v>
      </c>
      <c r="RNE37" s="179">
        <v>6</v>
      </c>
      <c r="RNF37" s="179">
        <v>3</v>
      </c>
      <c r="RNG37" s="180">
        <f t="shared" si="811"/>
        <v>18</v>
      </c>
      <c r="RNH37" s="180" t="str">
        <f t="shared" si="812"/>
        <v>Alto</v>
      </c>
      <c r="RNI37" s="179">
        <v>25</v>
      </c>
      <c r="RNJ37" s="180">
        <f t="shared" si="813"/>
        <v>450</v>
      </c>
      <c r="RNK37" s="180" t="str">
        <f t="shared" si="814"/>
        <v>II</v>
      </c>
      <c r="RNL37" s="269" t="str">
        <f>IF(RNK37="","",IF(OR(RNK37="IV",RNK37="III"),"Aceptable",IF(RNK37="II","No Aceptable o Aceptable con controles",IF(RNK37="I","No Aceptable","Error"))))</f>
        <v>No Aceptable o Aceptable con controles</v>
      </c>
      <c r="RNM37" s="133" t="s">
        <v>264</v>
      </c>
      <c r="RNN37" s="178" t="s">
        <v>274</v>
      </c>
      <c r="RNO37" s="178" t="s">
        <v>284</v>
      </c>
      <c r="RNP37" s="178" t="s">
        <v>285</v>
      </c>
      <c r="RNQ37" s="178" t="s">
        <v>261</v>
      </c>
      <c r="RNR37" s="178" t="s">
        <v>210</v>
      </c>
      <c r="RNS37" s="178" t="s">
        <v>260</v>
      </c>
      <c r="RNT37" s="178" t="s">
        <v>262</v>
      </c>
      <c r="RNU37" s="179">
        <v>6</v>
      </c>
      <c r="RNV37" s="179">
        <v>3</v>
      </c>
      <c r="RNW37" s="180">
        <f t="shared" ref="RNW37:RPS37" si="815">IF(OR(RNU37="",RNV37=""),"",IF((RNU37*RNV37=0),"N/A",RNU37*RNV37))</f>
        <v>18</v>
      </c>
      <c r="RNX37" s="180" t="str">
        <f t="shared" ref="RNX37:RPT37" si="816">IF(RNW37="","",IF(ISTEXT(RNW37),"N/A",IF(OR(RNW37=2,RNW37=4),"Bajo",IF(OR(RNW37=6,RNW37=8),"Medio",IF(OR(RNW37=10,RNW37=12,RNW37=18,RNW37=20),"Alto",IF(OR(RNW37=24,RNW37=30,RNW37=40),"Muy Alto","Error"))))))</f>
        <v>Alto</v>
      </c>
      <c r="RNY37" s="179">
        <v>25</v>
      </c>
      <c r="RNZ37" s="180">
        <f t="shared" ref="RNZ37:RPV37" si="817">IF(OR(RNY37="",RNW37=""),"",IF(ISTEXT(RNW37),"N/A",RNW37*RNY37))</f>
        <v>450</v>
      </c>
      <c r="ROA37" s="180" t="str">
        <f t="shared" ref="ROA37:RPW37" si="818">IF(RNZ37="","",IF(ISTEXT(RNZ37),"IV",IF(RNZ37=20,"IV",IF(AND(RNZ37&gt;=40,RNZ37&lt;=120),"III",IF(AND(RNZ37&gt;=150,RNZ37&lt;=500),"II",IF(AND(RNZ37&gt;=600,RNZ37&lt;=4000),"I","Error"))))))</f>
        <v>II</v>
      </c>
      <c r="ROB37" s="269" t="str">
        <f>IF(ROA37="","",IF(OR(ROA37="IV",ROA37="III"),"Aceptable",IF(ROA37="II","No Aceptable o Aceptable con controles",IF(ROA37="I","No Aceptable","Error"))))</f>
        <v>No Aceptable o Aceptable con controles</v>
      </c>
      <c r="ROC37" s="133" t="s">
        <v>264</v>
      </c>
      <c r="ROD37" s="178" t="s">
        <v>274</v>
      </c>
      <c r="ROE37" s="178" t="s">
        <v>284</v>
      </c>
      <c r="ROF37" s="178" t="s">
        <v>285</v>
      </c>
      <c r="ROG37" s="178" t="s">
        <v>261</v>
      </c>
      <c r="ROH37" s="178" t="s">
        <v>210</v>
      </c>
      <c r="ROI37" s="178" t="s">
        <v>260</v>
      </c>
      <c r="ROJ37" s="178" t="s">
        <v>262</v>
      </c>
      <c r="ROK37" s="179">
        <v>6</v>
      </c>
      <c r="ROL37" s="179">
        <v>3</v>
      </c>
      <c r="ROM37" s="180">
        <f t="shared" si="815"/>
        <v>18</v>
      </c>
      <c r="RON37" s="180" t="str">
        <f t="shared" si="816"/>
        <v>Alto</v>
      </c>
      <c r="ROO37" s="179">
        <v>25</v>
      </c>
      <c r="ROP37" s="180">
        <f t="shared" si="817"/>
        <v>450</v>
      </c>
      <c r="ROQ37" s="180" t="str">
        <f t="shared" si="818"/>
        <v>II</v>
      </c>
      <c r="ROR37" s="269" t="str">
        <f>IF(ROQ37="","",IF(OR(ROQ37="IV",ROQ37="III"),"Aceptable",IF(ROQ37="II","No Aceptable o Aceptable con controles",IF(ROQ37="I","No Aceptable","Error"))))</f>
        <v>No Aceptable o Aceptable con controles</v>
      </c>
      <c r="ROS37" s="133" t="s">
        <v>264</v>
      </c>
      <c r="ROT37" s="178" t="s">
        <v>274</v>
      </c>
      <c r="ROU37" s="178" t="s">
        <v>284</v>
      </c>
      <c r="ROV37" s="178" t="s">
        <v>285</v>
      </c>
      <c r="ROW37" s="178" t="s">
        <v>261</v>
      </c>
      <c r="ROX37" s="178" t="s">
        <v>210</v>
      </c>
      <c r="ROY37" s="178" t="s">
        <v>260</v>
      </c>
      <c r="ROZ37" s="178" t="s">
        <v>262</v>
      </c>
      <c r="RPA37" s="179">
        <v>6</v>
      </c>
      <c r="RPB37" s="179">
        <v>3</v>
      </c>
      <c r="RPC37" s="180">
        <f t="shared" si="815"/>
        <v>18</v>
      </c>
      <c r="RPD37" s="180" t="str">
        <f t="shared" si="816"/>
        <v>Alto</v>
      </c>
      <c r="RPE37" s="179">
        <v>25</v>
      </c>
      <c r="RPF37" s="180">
        <f t="shared" si="817"/>
        <v>450</v>
      </c>
      <c r="RPG37" s="180" t="str">
        <f t="shared" si="818"/>
        <v>II</v>
      </c>
      <c r="RPH37" s="269" t="str">
        <f>IF(RPG37="","",IF(OR(RPG37="IV",RPG37="III"),"Aceptable",IF(RPG37="II","No Aceptable o Aceptable con controles",IF(RPG37="I","No Aceptable","Error"))))</f>
        <v>No Aceptable o Aceptable con controles</v>
      </c>
      <c r="RPI37" s="133" t="s">
        <v>264</v>
      </c>
      <c r="RPJ37" s="178" t="s">
        <v>274</v>
      </c>
      <c r="RPK37" s="178" t="s">
        <v>284</v>
      </c>
      <c r="RPL37" s="178" t="s">
        <v>285</v>
      </c>
      <c r="RPM37" s="178" t="s">
        <v>261</v>
      </c>
      <c r="RPN37" s="178" t="s">
        <v>210</v>
      </c>
      <c r="RPO37" s="178" t="s">
        <v>260</v>
      </c>
      <c r="RPP37" s="178" t="s">
        <v>262</v>
      </c>
      <c r="RPQ37" s="179">
        <v>6</v>
      </c>
      <c r="RPR37" s="179">
        <v>3</v>
      </c>
      <c r="RPS37" s="180">
        <f t="shared" si="815"/>
        <v>18</v>
      </c>
      <c r="RPT37" s="180" t="str">
        <f t="shared" si="816"/>
        <v>Alto</v>
      </c>
      <c r="RPU37" s="179">
        <v>25</v>
      </c>
      <c r="RPV37" s="180">
        <f t="shared" si="817"/>
        <v>450</v>
      </c>
      <c r="RPW37" s="180" t="str">
        <f t="shared" si="818"/>
        <v>II</v>
      </c>
      <c r="RPX37" s="269" t="str">
        <f>IF(RPW37="","",IF(OR(RPW37="IV",RPW37="III"),"Aceptable",IF(RPW37="II","No Aceptable o Aceptable con controles",IF(RPW37="I","No Aceptable","Error"))))</f>
        <v>No Aceptable o Aceptable con controles</v>
      </c>
      <c r="RPY37" s="133" t="s">
        <v>264</v>
      </c>
      <c r="RPZ37" s="178" t="s">
        <v>274</v>
      </c>
      <c r="RQA37" s="178" t="s">
        <v>284</v>
      </c>
      <c r="RQB37" s="178" t="s">
        <v>285</v>
      </c>
      <c r="RQC37" s="178" t="s">
        <v>261</v>
      </c>
      <c r="RQD37" s="178" t="s">
        <v>210</v>
      </c>
      <c r="RQE37" s="178" t="s">
        <v>260</v>
      </c>
      <c r="RQF37" s="178" t="s">
        <v>262</v>
      </c>
      <c r="RQG37" s="179">
        <v>6</v>
      </c>
      <c r="RQH37" s="179">
        <v>3</v>
      </c>
      <c r="RQI37" s="180">
        <f t="shared" ref="RQI37:RSE37" si="819">IF(OR(RQG37="",RQH37=""),"",IF((RQG37*RQH37=0),"N/A",RQG37*RQH37))</f>
        <v>18</v>
      </c>
      <c r="RQJ37" s="180" t="str">
        <f t="shared" ref="RQJ37:RSF37" si="820">IF(RQI37="","",IF(ISTEXT(RQI37),"N/A",IF(OR(RQI37=2,RQI37=4),"Bajo",IF(OR(RQI37=6,RQI37=8),"Medio",IF(OR(RQI37=10,RQI37=12,RQI37=18,RQI37=20),"Alto",IF(OR(RQI37=24,RQI37=30,RQI37=40),"Muy Alto","Error"))))))</f>
        <v>Alto</v>
      </c>
      <c r="RQK37" s="179">
        <v>25</v>
      </c>
      <c r="RQL37" s="180">
        <f t="shared" ref="RQL37:RSH37" si="821">IF(OR(RQK37="",RQI37=""),"",IF(ISTEXT(RQI37),"N/A",RQI37*RQK37))</f>
        <v>450</v>
      </c>
      <c r="RQM37" s="180" t="str">
        <f t="shared" ref="RQM37:RSI37" si="822">IF(RQL37="","",IF(ISTEXT(RQL37),"IV",IF(RQL37=20,"IV",IF(AND(RQL37&gt;=40,RQL37&lt;=120),"III",IF(AND(RQL37&gt;=150,RQL37&lt;=500),"II",IF(AND(RQL37&gt;=600,RQL37&lt;=4000),"I","Error"))))))</f>
        <v>II</v>
      </c>
      <c r="RQN37" s="269" t="str">
        <f>IF(RQM37="","",IF(OR(RQM37="IV",RQM37="III"),"Aceptable",IF(RQM37="II","No Aceptable o Aceptable con controles",IF(RQM37="I","No Aceptable","Error"))))</f>
        <v>No Aceptable o Aceptable con controles</v>
      </c>
      <c r="RQO37" s="133" t="s">
        <v>264</v>
      </c>
      <c r="RQP37" s="178" t="s">
        <v>274</v>
      </c>
      <c r="RQQ37" s="178" t="s">
        <v>284</v>
      </c>
      <c r="RQR37" s="178" t="s">
        <v>285</v>
      </c>
      <c r="RQS37" s="178" t="s">
        <v>261</v>
      </c>
      <c r="RQT37" s="178" t="s">
        <v>210</v>
      </c>
      <c r="RQU37" s="178" t="s">
        <v>260</v>
      </c>
      <c r="RQV37" s="178" t="s">
        <v>262</v>
      </c>
      <c r="RQW37" s="179">
        <v>6</v>
      </c>
      <c r="RQX37" s="179">
        <v>3</v>
      </c>
      <c r="RQY37" s="180">
        <f t="shared" si="819"/>
        <v>18</v>
      </c>
      <c r="RQZ37" s="180" t="str">
        <f t="shared" si="820"/>
        <v>Alto</v>
      </c>
      <c r="RRA37" s="179">
        <v>25</v>
      </c>
      <c r="RRB37" s="180">
        <f t="shared" si="821"/>
        <v>450</v>
      </c>
      <c r="RRC37" s="180" t="str">
        <f t="shared" si="822"/>
        <v>II</v>
      </c>
      <c r="RRD37" s="269" t="str">
        <f>IF(RRC37="","",IF(OR(RRC37="IV",RRC37="III"),"Aceptable",IF(RRC37="II","No Aceptable o Aceptable con controles",IF(RRC37="I","No Aceptable","Error"))))</f>
        <v>No Aceptable o Aceptable con controles</v>
      </c>
      <c r="RRE37" s="133" t="s">
        <v>264</v>
      </c>
      <c r="RRF37" s="178" t="s">
        <v>274</v>
      </c>
      <c r="RRG37" s="178" t="s">
        <v>284</v>
      </c>
      <c r="RRH37" s="178" t="s">
        <v>285</v>
      </c>
      <c r="RRI37" s="178" t="s">
        <v>261</v>
      </c>
      <c r="RRJ37" s="178" t="s">
        <v>210</v>
      </c>
      <c r="RRK37" s="178" t="s">
        <v>260</v>
      </c>
      <c r="RRL37" s="178" t="s">
        <v>262</v>
      </c>
      <c r="RRM37" s="179">
        <v>6</v>
      </c>
      <c r="RRN37" s="179">
        <v>3</v>
      </c>
      <c r="RRO37" s="180">
        <f t="shared" si="819"/>
        <v>18</v>
      </c>
      <c r="RRP37" s="180" t="str">
        <f t="shared" si="820"/>
        <v>Alto</v>
      </c>
      <c r="RRQ37" s="179">
        <v>25</v>
      </c>
      <c r="RRR37" s="180">
        <f t="shared" si="821"/>
        <v>450</v>
      </c>
      <c r="RRS37" s="180" t="str">
        <f t="shared" si="822"/>
        <v>II</v>
      </c>
      <c r="RRT37" s="269" t="str">
        <f>IF(RRS37="","",IF(OR(RRS37="IV",RRS37="III"),"Aceptable",IF(RRS37="II","No Aceptable o Aceptable con controles",IF(RRS37="I","No Aceptable","Error"))))</f>
        <v>No Aceptable o Aceptable con controles</v>
      </c>
      <c r="RRU37" s="133" t="s">
        <v>264</v>
      </c>
      <c r="RRV37" s="178" t="s">
        <v>274</v>
      </c>
      <c r="RRW37" s="178" t="s">
        <v>284</v>
      </c>
      <c r="RRX37" s="178" t="s">
        <v>285</v>
      </c>
      <c r="RRY37" s="178" t="s">
        <v>261</v>
      </c>
      <c r="RRZ37" s="178" t="s">
        <v>210</v>
      </c>
      <c r="RSA37" s="178" t="s">
        <v>260</v>
      </c>
      <c r="RSB37" s="178" t="s">
        <v>262</v>
      </c>
      <c r="RSC37" s="179">
        <v>6</v>
      </c>
      <c r="RSD37" s="179">
        <v>3</v>
      </c>
      <c r="RSE37" s="180">
        <f t="shared" si="819"/>
        <v>18</v>
      </c>
      <c r="RSF37" s="180" t="str">
        <f t="shared" si="820"/>
        <v>Alto</v>
      </c>
      <c r="RSG37" s="179">
        <v>25</v>
      </c>
      <c r="RSH37" s="180">
        <f t="shared" si="821"/>
        <v>450</v>
      </c>
      <c r="RSI37" s="180" t="str">
        <f t="shared" si="822"/>
        <v>II</v>
      </c>
      <c r="RSJ37" s="269" t="str">
        <f>IF(RSI37="","",IF(OR(RSI37="IV",RSI37="III"),"Aceptable",IF(RSI37="II","No Aceptable o Aceptable con controles",IF(RSI37="I","No Aceptable","Error"))))</f>
        <v>No Aceptable o Aceptable con controles</v>
      </c>
      <c r="RSK37" s="133" t="s">
        <v>264</v>
      </c>
      <c r="RSL37" s="178" t="s">
        <v>274</v>
      </c>
      <c r="RSM37" s="178" t="s">
        <v>284</v>
      </c>
      <c r="RSN37" s="178" t="s">
        <v>285</v>
      </c>
      <c r="RSO37" s="178" t="s">
        <v>261</v>
      </c>
      <c r="RSP37" s="178" t="s">
        <v>210</v>
      </c>
      <c r="RSQ37" s="178" t="s">
        <v>260</v>
      </c>
      <c r="RSR37" s="178" t="s">
        <v>262</v>
      </c>
      <c r="RSS37" s="179">
        <v>6</v>
      </c>
      <c r="RST37" s="179">
        <v>3</v>
      </c>
      <c r="RSU37" s="180">
        <f t="shared" ref="RSU37:RUQ37" si="823">IF(OR(RSS37="",RST37=""),"",IF((RSS37*RST37=0),"N/A",RSS37*RST37))</f>
        <v>18</v>
      </c>
      <c r="RSV37" s="180" t="str">
        <f t="shared" ref="RSV37:RUR37" si="824">IF(RSU37="","",IF(ISTEXT(RSU37),"N/A",IF(OR(RSU37=2,RSU37=4),"Bajo",IF(OR(RSU37=6,RSU37=8),"Medio",IF(OR(RSU37=10,RSU37=12,RSU37=18,RSU37=20),"Alto",IF(OR(RSU37=24,RSU37=30,RSU37=40),"Muy Alto","Error"))))))</f>
        <v>Alto</v>
      </c>
      <c r="RSW37" s="179">
        <v>25</v>
      </c>
      <c r="RSX37" s="180">
        <f t="shared" ref="RSX37:RUT37" si="825">IF(OR(RSW37="",RSU37=""),"",IF(ISTEXT(RSU37),"N/A",RSU37*RSW37))</f>
        <v>450</v>
      </c>
      <c r="RSY37" s="180" t="str">
        <f t="shared" ref="RSY37:RUU37" si="826">IF(RSX37="","",IF(ISTEXT(RSX37),"IV",IF(RSX37=20,"IV",IF(AND(RSX37&gt;=40,RSX37&lt;=120),"III",IF(AND(RSX37&gt;=150,RSX37&lt;=500),"II",IF(AND(RSX37&gt;=600,RSX37&lt;=4000),"I","Error"))))))</f>
        <v>II</v>
      </c>
      <c r="RSZ37" s="269" t="str">
        <f>IF(RSY37="","",IF(OR(RSY37="IV",RSY37="III"),"Aceptable",IF(RSY37="II","No Aceptable o Aceptable con controles",IF(RSY37="I","No Aceptable","Error"))))</f>
        <v>No Aceptable o Aceptable con controles</v>
      </c>
      <c r="RTA37" s="133" t="s">
        <v>264</v>
      </c>
      <c r="RTB37" s="178" t="s">
        <v>274</v>
      </c>
      <c r="RTC37" s="178" t="s">
        <v>284</v>
      </c>
      <c r="RTD37" s="178" t="s">
        <v>285</v>
      </c>
      <c r="RTE37" s="178" t="s">
        <v>261</v>
      </c>
      <c r="RTF37" s="178" t="s">
        <v>210</v>
      </c>
      <c r="RTG37" s="178" t="s">
        <v>260</v>
      </c>
      <c r="RTH37" s="178" t="s">
        <v>262</v>
      </c>
      <c r="RTI37" s="179">
        <v>6</v>
      </c>
      <c r="RTJ37" s="179">
        <v>3</v>
      </c>
      <c r="RTK37" s="180">
        <f t="shared" si="823"/>
        <v>18</v>
      </c>
      <c r="RTL37" s="180" t="str">
        <f t="shared" si="824"/>
        <v>Alto</v>
      </c>
      <c r="RTM37" s="179">
        <v>25</v>
      </c>
      <c r="RTN37" s="180">
        <f t="shared" si="825"/>
        <v>450</v>
      </c>
      <c r="RTO37" s="180" t="str">
        <f t="shared" si="826"/>
        <v>II</v>
      </c>
      <c r="RTP37" s="269" t="str">
        <f>IF(RTO37="","",IF(OR(RTO37="IV",RTO37="III"),"Aceptable",IF(RTO37="II","No Aceptable o Aceptable con controles",IF(RTO37="I","No Aceptable","Error"))))</f>
        <v>No Aceptable o Aceptable con controles</v>
      </c>
      <c r="RTQ37" s="133" t="s">
        <v>264</v>
      </c>
      <c r="RTR37" s="178" t="s">
        <v>274</v>
      </c>
      <c r="RTS37" s="178" t="s">
        <v>284</v>
      </c>
      <c r="RTT37" s="178" t="s">
        <v>285</v>
      </c>
      <c r="RTU37" s="178" t="s">
        <v>261</v>
      </c>
      <c r="RTV37" s="178" t="s">
        <v>210</v>
      </c>
      <c r="RTW37" s="178" t="s">
        <v>260</v>
      </c>
      <c r="RTX37" s="178" t="s">
        <v>262</v>
      </c>
      <c r="RTY37" s="179">
        <v>6</v>
      </c>
      <c r="RTZ37" s="179">
        <v>3</v>
      </c>
      <c r="RUA37" s="180">
        <f t="shared" si="823"/>
        <v>18</v>
      </c>
      <c r="RUB37" s="180" t="str">
        <f t="shared" si="824"/>
        <v>Alto</v>
      </c>
      <c r="RUC37" s="179">
        <v>25</v>
      </c>
      <c r="RUD37" s="180">
        <f t="shared" si="825"/>
        <v>450</v>
      </c>
      <c r="RUE37" s="180" t="str">
        <f t="shared" si="826"/>
        <v>II</v>
      </c>
      <c r="RUF37" s="269" t="str">
        <f>IF(RUE37="","",IF(OR(RUE37="IV",RUE37="III"),"Aceptable",IF(RUE37="II","No Aceptable o Aceptable con controles",IF(RUE37="I","No Aceptable","Error"))))</f>
        <v>No Aceptable o Aceptable con controles</v>
      </c>
      <c r="RUG37" s="133" t="s">
        <v>264</v>
      </c>
      <c r="RUH37" s="178" t="s">
        <v>274</v>
      </c>
      <c r="RUI37" s="178" t="s">
        <v>284</v>
      </c>
      <c r="RUJ37" s="178" t="s">
        <v>285</v>
      </c>
      <c r="RUK37" s="178" t="s">
        <v>261</v>
      </c>
      <c r="RUL37" s="178" t="s">
        <v>210</v>
      </c>
      <c r="RUM37" s="178" t="s">
        <v>260</v>
      </c>
      <c r="RUN37" s="178" t="s">
        <v>262</v>
      </c>
      <c r="RUO37" s="179">
        <v>6</v>
      </c>
      <c r="RUP37" s="179">
        <v>3</v>
      </c>
      <c r="RUQ37" s="180">
        <f t="shared" si="823"/>
        <v>18</v>
      </c>
      <c r="RUR37" s="180" t="str">
        <f t="shared" si="824"/>
        <v>Alto</v>
      </c>
      <c r="RUS37" s="179">
        <v>25</v>
      </c>
      <c r="RUT37" s="180">
        <f t="shared" si="825"/>
        <v>450</v>
      </c>
      <c r="RUU37" s="180" t="str">
        <f t="shared" si="826"/>
        <v>II</v>
      </c>
      <c r="RUV37" s="269" t="str">
        <f>IF(RUU37="","",IF(OR(RUU37="IV",RUU37="III"),"Aceptable",IF(RUU37="II","No Aceptable o Aceptable con controles",IF(RUU37="I","No Aceptable","Error"))))</f>
        <v>No Aceptable o Aceptable con controles</v>
      </c>
      <c r="RUW37" s="133" t="s">
        <v>264</v>
      </c>
      <c r="RUX37" s="178" t="s">
        <v>274</v>
      </c>
      <c r="RUY37" s="178" t="s">
        <v>284</v>
      </c>
      <c r="RUZ37" s="178" t="s">
        <v>285</v>
      </c>
      <c r="RVA37" s="178" t="s">
        <v>261</v>
      </c>
      <c r="RVB37" s="178" t="s">
        <v>210</v>
      </c>
      <c r="RVC37" s="178" t="s">
        <v>260</v>
      </c>
      <c r="RVD37" s="178" t="s">
        <v>262</v>
      </c>
      <c r="RVE37" s="179">
        <v>6</v>
      </c>
      <c r="RVF37" s="179">
        <v>3</v>
      </c>
      <c r="RVG37" s="180">
        <f t="shared" ref="RVG37:RXC37" si="827">IF(OR(RVE37="",RVF37=""),"",IF((RVE37*RVF37=0),"N/A",RVE37*RVF37))</f>
        <v>18</v>
      </c>
      <c r="RVH37" s="180" t="str">
        <f t="shared" ref="RVH37:RXD37" si="828">IF(RVG37="","",IF(ISTEXT(RVG37),"N/A",IF(OR(RVG37=2,RVG37=4),"Bajo",IF(OR(RVG37=6,RVG37=8),"Medio",IF(OR(RVG37=10,RVG37=12,RVG37=18,RVG37=20),"Alto",IF(OR(RVG37=24,RVG37=30,RVG37=40),"Muy Alto","Error"))))))</f>
        <v>Alto</v>
      </c>
      <c r="RVI37" s="179">
        <v>25</v>
      </c>
      <c r="RVJ37" s="180">
        <f t="shared" ref="RVJ37:RXF37" si="829">IF(OR(RVI37="",RVG37=""),"",IF(ISTEXT(RVG37),"N/A",RVG37*RVI37))</f>
        <v>450</v>
      </c>
      <c r="RVK37" s="180" t="str">
        <f t="shared" ref="RVK37:RXG37" si="830">IF(RVJ37="","",IF(ISTEXT(RVJ37),"IV",IF(RVJ37=20,"IV",IF(AND(RVJ37&gt;=40,RVJ37&lt;=120),"III",IF(AND(RVJ37&gt;=150,RVJ37&lt;=500),"II",IF(AND(RVJ37&gt;=600,RVJ37&lt;=4000),"I","Error"))))))</f>
        <v>II</v>
      </c>
      <c r="RVL37" s="269" t="str">
        <f>IF(RVK37="","",IF(OR(RVK37="IV",RVK37="III"),"Aceptable",IF(RVK37="II","No Aceptable o Aceptable con controles",IF(RVK37="I","No Aceptable","Error"))))</f>
        <v>No Aceptable o Aceptable con controles</v>
      </c>
      <c r="RVM37" s="133" t="s">
        <v>264</v>
      </c>
      <c r="RVN37" s="178" t="s">
        <v>274</v>
      </c>
      <c r="RVO37" s="178" t="s">
        <v>284</v>
      </c>
      <c r="RVP37" s="178" t="s">
        <v>285</v>
      </c>
      <c r="RVQ37" s="178" t="s">
        <v>261</v>
      </c>
      <c r="RVR37" s="178" t="s">
        <v>210</v>
      </c>
      <c r="RVS37" s="178" t="s">
        <v>260</v>
      </c>
      <c r="RVT37" s="178" t="s">
        <v>262</v>
      </c>
      <c r="RVU37" s="179">
        <v>6</v>
      </c>
      <c r="RVV37" s="179">
        <v>3</v>
      </c>
      <c r="RVW37" s="180">
        <f t="shared" si="827"/>
        <v>18</v>
      </c>
      <c r="RVX37" s="180" t="str">
        <f t="shared" si="828"/>
        <v>Alto</v>
      </c>
      <c r="RVY37" s="179">
        <v>25</v>
      </c>
      <c r="RVZ37" s="180">
        <f t="shared" si="829"/>
        <v>450</v>
      </c>
      <c r="RWA37" s="180" t="str">
        <f t="shared" si="830"/>
        <v>II</v>
      </c>
      <c r="RWB37" s="269" t="str">
        <f>IF(RWA37="","",IF(OR(RWA37="IV",RWA37="III"),"Aceptable",IF(RWA37="II","No Aceptable o Aceptable con controles",IF(RWA37="I","No Aceptable","Error"))))</f>
        <v>No Aceptable o Aceptable con controles</v>
      </c>
      <c r="RWC37" s="133" t="s">
        <v>264</v>
      </c>
      <c r="RWD37" s="178" t="s">
        <v>274</v>
      </c>
      <c r="RWE37" s="178" t="s">
        <v>284</v>
      </c>
      <c r="RWF37" s="178" t="s">
        <v>285</v>
      </c>
      <c r="RWG37" s="178" t="s">
        <v>261</v>
      </c>
      <c r="RWH37" s="178" t="s">
        <v>210</v>
      </c>
      <c r="RWI37" s="178" t="s">
        <v>260</v>
      </c>
      <c r="RWJ37" s="178" t="s">
        <v>262</v>
      </c>
      <c r="RWK37" s="179">
        <v>6</v>
      </c>
      <c r="RWL37" s="179">
        <v>3</v>
      </c>
      <c r="RWM37" s="180">
        <f t="shared" si="827"/>
        <v>18</v>
      </c>
      <c r="RWN37" s="180" t="str">
        <f t="shared" si="828"/>
        <v>Alto</v>
      </c>
      <c r="RWO37" s="179">
        <v>25</v>
      </c>
      <c r="RWP37" s="180">
        <f t="shared" si="829"/>
        <v>450</v>
      </c>
      <c r="RWQ37" s="180" t="str">
        <f t="shared" si="830"/>
        <v>II</v>
      </c>
      <c r="RWR37" s="269" t="str">
        <f>IF(RWQ37="","",IF(OR(RWQ37="IV",RWQ37="III"),"Aceptable",IF(RWQ37="II","No Aceptable o Aceptable con controles",IF(RWQ37="I","No Aceptable","Error"))))</f>
        <v>No Aceptable o Aceptable con controles</v>
      </c>
      <c r="RWS37" s="133" t="s">
        <v>264</v>
      </c>
      <c r="RWT37" s="178" t="s">
        <v>274</v>
      </c>
      <c r="RWU37" s="178" t="s">
        <v>284</v>
      </c>
      <c r="RWV37" s="178" t="s">
        <v>285</v>
      </c>
      <c r="RWW37" s="178" t="s">
        <v>261</v>
      </c>
      <c r="RWX37" s="178" t="s">
        <v>210</v>
      </c>
      <c r="RWY37" s="178" t="s">
        <v>260</v>
      </c>
      <c r="RWZ37" s="178" t="s">
        <v>262</v>
      </c>
      <c r="RXA37" s="179">
        <v>6</v>
      </c>
      <c r="RXB37" s="179">
        <v>3</v>
      </c>
      <c r="RXC37" s="180">
        <f t="shared" si="827"/>
        <v>18</v>
      </c>
      <c r="RXD37" s="180" t="str">
        <f t="shared" si="828"/>
        <v>Alto</v>
      </c>
      <c r="RXE37" s="179">
        <v>25</v>
      </c>
      <c r="RXF37" s="180">
        <f t="shared" si="829"/>
        <v>450</v>
      </c>
      <c r="RXG37" s="180" t="str">
        <f t="shared" si="830"/>
        <v>II</v>
      </c>
      <c r="RXH37" s="269" t="str">
        <f>IF(RXG37="","",IF(OR(RXG37="IV",RXG37="III"),"Aceptable",IF(RXG37="II","No Aceptable o Aceptable con controles",IF(RXG37="I","No Aceptable","Error"))))</f>
        <v>No Aceptable o Aceptable con controles</v>
      </c>
      <c r="RXI37" s="133" t="s">
        <v>264</v>
      </c>
      <c r="RXJ37" s="178" t="s">
        <v>274</v>
      </c>
      <c r="RXK37" s="178" t="s">
        <v>284</v>
      </c>
      <c r="RXL37" s="178" t="s">
        <v>285</v>
      </c>
      <c r="RXM37" s="178" t="s">
        <v>261</v>
      </c>
      <c r="RXN37" s="178" t="s">
        <v>210</v>
      </c>
      <c r="RXO37" s="178" t="s">
        <v>260</v>
      </c>
      <c r="RXP37" s="178" t="s">
        <v>262</v>
      </c>
      <c r="RXQ37" s="179">
        <v>6</v>
      </c>
      <c r="RXR37" s="179">
        <v>3</v>
      </c>
      <c r="RXS37" s="180">
        <f t="shared" ref="RXS37:RZO37" si="831">IF(OR(RXQ37="",RXR37=""),"",IF((RXQ37*RXR37=0),"N/A",RXQ37*RXR37))</f>
        <v>18</v>
      </c>
      <c r="RXT37" s="180" t="str">
        <f t="shared" ref="RXT37:RZP37" si="832">IF(RXS37="","",IF(ISTEXT(RXS37),"N/A",IF(OR(RXS37=2,RXS37=4),"Bajo",IF(OR(RXS37=6,RXS37=8),"Medio",IF(OR(RXS37=10,RXS37=12,RXS37=18,RXS37=20),"Alto",IF(OR(RXS37=24,RXS37=30,RXS37=40),"Muy Alto","Error"))))))</f>
        <v>Alto</v>
      </c>
      <c r="RXU37" s="179">
        <v>25</v>
      </c>
      <c r="RXV37" s="180">
        <f t="shared" ref="RXV37:RZR37" si="833">IF(OR(RXU37="",RXS37=""),"",IF(ISTEXT(RXS37),"N/A",RXS37*RXU37))</f>
        <v>450</v>
      </c>
      <c r="RXW37" s="180" t="str">
        <f t="shared" ref="RXW37:RZS37" si="834">IF(RXV37="","",IF(ISTEXT(RXV37),"IV",IF(RXV37=20,"IV",IF(AND(RXV37&gt;=40,RXV37&lt;=120),"III",IF(AND(RXV37&gt;=150,RXV37&lt;=500),"II",IF(AND(RXV37&gt;=600,RXV37&lt;=4000),"I","Error"))))))</f>
        <v>II</v>
      </c>
      <c r="RXX37" s="269" t="str">
        <f>IF(RXW37="","",IF(OR(RXW37="IV",RXW37="III"),"Aceptable",IF(RXW37="II","No Aceptable o Aceptable con controles",IF(RXW37="I","No Aceptable","Error"))))</f>
        <v>No Aceptable o Aceptable con controles</v>
      </c>
      <c r="RXY37" s="133" t="s">
        <v>264</v>
      </c>
      <c r="RXZ37" s="178" t="s">
        <v>274</v>
      </c>
      <c r="RYA37" s="178" t="s">
        <v>284</v>
      </c>
      <c r="RYB37" s="178" t="s">
        <v>285</v>
      </c>
      <c r="RYC37" s="178" t="s">
        <v>261</v>
      </c>
      <c r="RYD37" s="178" t="s">
        <v>210</v>
      </c>
      <c r="RYE37" s="178" t="s">
        <v>260</v>
      </c>
      <c r="RYF37" s="178" t="s">
        <v>262</v>
      </c>
      <c r="RYG37" s="179">
        <v>6</v>
      </c>
      <c r="RYH37" s="179">
        <v>3</v>
      </c>
      <c r="RYI37" s="180">
        <f t="shared" si="831"/>
        <v>18</v>
      </c>
      <c r="RYJ37" s="180" t="str">
        <f t="shared" si="832"/>
        <v>Alto</v>
      </c>
      <c r="RYK37" s="179">
        <v>25</v>
      </c>
      <c r="RYL37" s="180">
        <f t="shared" si="833"/>
        <v>450</v>
      </c>
      <c r="RYM37" s="180" t="str">
        <f t="shared" si="834"/>
        <v>II</v>
      </c>
      <c r="RYN37" s="269" t="str">
        <f>IF(RYM37="","",IF(OR(RYM37="IV",RYM37="III"),"Aceptable",IF(RYM37="II","No Aceptable o Aceptable con controles",IF(RYM37="I","No Aceptable","Error"))))</f>
        <v>No Aceptable o Aceptable con controles</v>
      </c>
      <c r="RYO37" s="133" t="s">
        <v>264</v>
      </c>
      <c r="RYP37" s="178" t="s">
        <v>274</v>
      </c>
      <c r="RYQ37" s="178" t="s">
        <v>284</v>
      </c>
      <c r="RYR37" s="178" t="s">
        <v>285</v>
      </c>
      <c r="RYS37" s="178" t="s">
        <v>261</v>
      </c>
      <c r="RYT37" s="178" t="s">
        <v>210</v>
      </c>
      <c r="RYU37" s="178" t="s">
        <v>260</v>
      </c>
      <c r="RYV37" s="178" t="s">
        <v>262</v>
      </c>
      <c r="RYW37" s="179">
        <v>6</v>
      </c>
      <c r="RYX37" s="179">
        <v>3</v>
      </c>
      <c r="RYY37" s="180">
        <f t="shared" si="831"/>
        <v>18</v>
      </c>
      <c r="RYZ37" s="180" t="str">
        <f t="shared" si="832"/>
        <v>Alto</v>
      </c>
      <c r="RZA37" s="179">
        <v>25</v>
      </c>
      <c r="RZB37" s="180">
        <f t="shared" si="833"/>
        <v>450</v>
      </c>
      <c r="RZC37" s="180" t="str">
        <f t="shared" si="834"/>
        <v>II</v>
      </c>
      <c r="RZD37" s="269" t="str">
        <f>IF(RZC37="","",IF(OR(RZC37="IV",RZC37="III"),"Aceptable",IF(RZC37="II","No Aceptable o Aceptable con controles",IF(RZC37="I","No Aceptable","Error"))))</f>
        <v>No Aceptable o Aceptable con controles</v>
      </c>
      <c r="RZE37" s="133" t="s">
        <v>264</v>
      </c>
      <c r="RZF37" s="178" t="s">
        <v>274</v>
      </c>
      <c r="RZG37" s="178" t="s">
        <v>284</v>
      </c>
      <c r="RZH37" s="178" t="s">
        <v>285</v>
      </c>
      <c r="RZI37" s="178" t="s">
        <v>261</v>
      </c>
      <c r="RZJ37" s="178" t="s">
        <v>210</v>
      </c>
      <c r="RZK37" s="178" t="s">
        <v>260</v>
      </c>
      <c r="RZL37" s="178" t="s">
        <v>262</v>
      </c>
      <c r="RZM37" s="179">
        <v>6</v>
      </c>
      <c r="RZN37" s="179">
        <v>3</v>
      </c>
      <c r="RZO37" s="180">
        <f t="shared" si="831"/>
        <v>18</v>
      </c>
      <c r="RZP37" s="180" t="str">
        <f t="shared" si="832"/>
        <v>Alto</v>
      </c>
      <c r="RZQ37" s="179">
        <v>25</v>
      </c>
      <c r="RZR37" s="180">
        <f t="shared" si="833"/>
        <v>450</v>
      </c>
      <c r="RZS37" s="180" t="str">
        <f t="shared" si="834"/>
        <v>II</v>
      </c>
      <c r="RZT37" s="269" t="str">
        <f>IF(RZS37="","",IF(OR(RZS37="IV",RZS37="III"),"Aceptable",IF(RZS37="II","No Aceptable o Aceptable con controles",IF(RZS37="I","No Aceptable","Error"))))</f>
        <v>No Aceptable o Aceptable con controles</v>
      </c>
      <c r="RZU37" s="133" t="s">
        <v>264</v>
      </c>
      <c r="RZV37" s="178" t="s">
        <v>274</v>
      </c>
      <c r="RZW37" s="178" t="s">
        <v>284</v>
      </c>
      <c r="RZX37" s="178" t="s">
        <v>285</v>
      </c>
      <c r="RZY37" s="178" t="s">
        <v>261</v>
      </c>
      <c r="RZZ37" s="178" t="s">
        <v>210</v>
      </c>
      <c r="SAA37" s="178" t="s">
        <v>260</v>
      </c>
      <c r="SAB37" s="178" t="s">
        <v>262</v>
      </c>
      <c r="SAC37" s="179">
        <v>6</v>
      </c>
      <c r="SAD37" s="179">
        <v>3</v>
      </c>
      <c r="SAE37" s="180">
        <f t="shared" ref="SAE37:SCA37" si="835">IF(OR(SAC37="",SAD37=""),"",IF((SAC37*SAD37=0),"N/A",SAC37*SAD37))</f>
        <v>18</v>
      </c>
      <c r="SAF37" s="180" t="str">
        <f t="shared" ref="SAF37:SCB37" si="836">IF(SAE37="","",IF(ISTEXT(SAE37),"N/A",IF(OR(SAE37=2,SAE37=4),"Bajo",IF(OR(SAE37=6,SAE37=8),"Medio",IF(OR(SAE37=10,SAE37=12,SAE37=18,SAE37=20),"Alto",IF(OR(SAE37=24,SAE37=30,SAE37=40),"Muy Alto","Error"))))))</f>
        <v>Alto</v>
      </c>
      <c r="SAG37" s="179">
        <v>25</v>
      </c>
      <c r="SAH37" s="180">
        <f t="shared" ref="SAH37:SCD37" si="837">IF(OR(SAG37="",SAE37=""),"",IF(ISTEXT(SAE37),"N/A",SAE37*SAG37))</f>
        <v>450</v>
      </c>
      <c r="SAI37" s="180" t="str">
        <f t="shared" ref="SAI37:SCE37" si="838">IF(SAH37="","",IF(ISTEXT(SAH37),"IV",IF(SAH37=20,"IV",IF(AND(SAH37&gt;=40,SAH37&lt;=120),"III",IF(AND(SAH37&gt;=150,SAH37&lt;=500),"II",IF(AND(SAH37&gt;=600,SAH37&lt;=4000),"I","Error"))))))</f>
        <v>II</v>
      </c>
      <c r="SAJ37" s="269" t="str">
        <f>IF(SAI37="","",IF(OR(SAI37="IV",SAI37="III"),"Aceptable",IF(SAI37="II","No Aceptable o Aceptable con controles",IF(SAI37="I","No Aceptable","Error"))))</f>
        <v>No Aceptable o Aceptable con controles</v>
      </c>
      <c r="SAK37" s="133" t="s">
        <v>264</v>
      </c>
      <c r="SAL37" s="178" t="s">
        <v>274</v>
      </c>
      <c r="SAM37" s="178" t="s">
        <v>284</v>
      </c>
      <c r="SAN37" s="178" t="s">
        <v>285</v>
      </c>
      <c r="SAO37" s="178" t="s">
        <v>261</v>
      </c>
      <c r="SAP37" s="178" t="s">
        <v>210</v>
      </c>
      <c r="SAQ37" s="178" t="s">
        <v>260</v>
      </c>
      <c r="SAR37" s="178" t="s">
        <v>262</v>
      </c>
      <c r="SAS37" s="179">
        <v>6</v>
      </c>
      <c r="SAT37" s="179">
        <v>3</v>
      </c>
      <c r="SAU37" s="180">
        <f t="shared" si="835"/>
        <v>18</v>
      </c>
      <c r="SAV37" s="180" t="str">
        <f t="shared" si="836"/>
        <v>Alto</v>
      </c>
      <c r="SAW37" s="179">
        <v>25</v>
      </c>
      <c r="SAX37" s="180">
        <f t="shared" si="837"/>
        <v>450</v>
      </c>
      <c r="SAY37" s="180" t="str">
        <f t="shared" si="838"/>
        <v>II</v>
      </c>
      <c r="SAZ37" s="269" t="str">
        <f>IF(SAY37="","",IF(OR(SAY37="IV",SAY37="III"),"Aceptable",IF(SAY37="II","No Aceptable o Aceptable con controles",IF(SAY37="I","No Aceptable","Error"))))</f>
        <v>No Aceptable o Aceptable con controles</v>
      </c>
      <c r="SBA37" s="133" t="s">
        <v>264</v>
      </c>
      <c r="SBB37" s="178" t="s">
        <v>274</v>
      </c>
      <c r="SBC37" s="178" t="s">
        <v>284</v>
      </c>
      <c r="SBD37" s="178" t="s">
        <v>285</v>
      </c>
      <c r="SBE37" s="178" t="s">
        <v>261</v>
      </c>
      <c r="SBF37" s="178" t="s">
        <v>210</v>
      </c>
      <c r="SBG37" s="178" t="s">
        <v>260</v>
      </c>
      <c r="SBH37" s="178" t="s">
        <v>262</v>
      </c>
      <c r="SBI37" s="179">
        <v>6</v>
      </c>
      <c r="SBJ37" s="179">
        <v>3</v>
      </c>
      <c r="SBK37" s="180">
        <f t="shared" si="835"/>
        <v>18</v>
      </c>
      <c r="SBL37" s="180" t="str">
        <f t="shared" si="836"/>
        <v>Alto</v>
      </c>
      <c r="SBM37" s="179">
        <v>25</v>
      </c>
      <c r="SBN37" s="180">
        <f t="shared" si="837"/>
        <v>450</v>
      </c>
      <c r="SBO37" s="180" t="str">
        <f t="shared" si="838"/>
        <v>II</v>
      </c>
      <c r="SBP37" s="269" t="str">
        <f>IF(SBO37="","",IF(OR(SBO37="IV",SBO37="III"),"Aceptable",IF(SBO37="II","No Aceptable o Aceptable con controles",IF(SBO37="I","No Aceptable","Error"))))</f>
        <v>No Aceptable o Aceptable con controles</v>
      </c>
      <c r="SBQ37" s="133" t="s">
        <v>264</v>
      </c>
      <c r="SBR37" s="178" t="s">
        <v>274</v>
      </c>
      <c r="SBS37" s="178" t="s">
        <v>284</v>
      </c>
      <c r="SBT37" s="178" t="s">
        <v>285</v>
      </c>
      <c r="SBU37" s="178" t="s">
        <v>261</v>
      </c>
      <c r="SBV37" s="178" t="s">
        <v>210</v>
      </c>
      <c r="SBW37" s="178" t="s">
        <v>260</v>
      </c>
      <c r="SBX37" s="178" t="s">
        <v>262</v>
      </c>
      <c r="SBY37" s="179">
        <v>6</v>
      </c>
      <c r="SBZ37" s="179">
        <v>3</v>
      </c>
      <c r="SCA37" s="180">
        <f t="shared" si="835"/>
        <v>18</v>
      </c>
      <c r="SCB37" s="180" t="str">
        <f t="shared" si="836"/>
        <v>Alto</v>
      </c>
      <c r="SCC37" s="179">
        <v>25</v>
      </c>
      <c r="SCD37" s="180">
        <f t="shared" si="837"/>
        <v>450</v>
      </c>
      <c r="SCE37" s="180" t="str">
        <f t="shared" si="838"/>
        <v>II</v>
      </c>
      <c r="SCF37" s="269" t="str">
        <f>IF(SCE37="","",IF(OR(SCE37="IV",SCE37="III"),"Aceptable",IF(SCE37="II","No Aceptable o Aceptable con controles",IF(SCE37="I","No Aceptable","Error"))))</f>
        <v>No Aceptable o Aceptable con controles</v>
      </c>
      <c r="SCG37" s="133" t="s">
        <v>264</v>
      </c>
      <c r="SCH37" s="178" t="s">
        <v>274</v>
      </c>
      <c r="SCI37" s="178" t="s">
        <v>284</v>
      </c>
      <c r="SCJ37" s="178" t="s">
        <v>285</v>
      </c>
      <c r="SCK37" s="178" t="s">
        <v>261</v>
      </c>
      <c r="SCL37" s="178" t="s">
        <v>210</v>
      </c>
      <c r="SCM37" s="178" t="s">
        <v>260</v>
      </c>
      <c r="SCN37" s="178" t="s">
        <v>262</v>
      </c>
      <c r="SCO37" s="179">
        <v>6</v>
      </c>
      <c r="SCP37" s="179">
        <v>3</v>
      </c>
      <c r="SCQ37" s="180">
        <f t="shared" ref="SCQ37:SEM37" si="839">IF(OR(SCO37="",SCP37=""),"",IF((SCO37*SCP37=0),"N/A",SCO37*SCP37))</f>
        <v>18</v>
      </c>
      <c r="SCR37" s="180" t="str">
        <f t="shared" ref="SCR37:SEN37" si="840">IF(SCQ37="","",IF(ISTEXT(SCQ37),"N/A",IF(OR(SCQ37=2,SCQ37=4),"Bajo",IF(OR(SCQ37=6,SCQ37=8),"Medio",IF(OR(SCQ37=10,SCQ37=12,SCQ37=18,SCQ37=20),"Alto",IF(OR(SCQ37=24,SCQ37=30,SCQ37=40),"Muy Alto","Error"))))))</f>
        <v>Alto</v>
      </c>
      <c r="SCS37" s="179">
        <v>25</v>
      </c>
      <c r="SCT37" s="180">
        <f t="shared" ref="SCT37:SEP37" si="841">IF(OR(SCS37="",SCQ37=""),"",IF(ISTEXT(SCQ37),"N/A",SCQ37*SCS37))</f>
        <v>450</v>
      </c>
      <c r="SCU37" s="180" t="str">
        <f t="shared" ref="SCU37:SEQ37" si="842">IF(SCT37="","",IF(ISTEXT(SCT37),"IV",IF(SCT37=20,"IV",IF(AND(SCT37&gt;=40,SCT37&lt;=120),"III",IF(AND(SCT37&gt;=150,SCT37&lt;=500),"II",IF(AND(SCT37&gt;=600,SCT37&lt;=4000),"I","Error"))))))</f>
        <v>II</v>
      </c>
      <c r="SCV37" s="269" t="str">
        <f>IF(SCU37="","",IF(OR(SCU37="IV",SCU37="III"),"Aceptable",IF(SCU37="II","No Aceptable o Aceptable con controles",IF(SCU37="I","No Aceptable","Error"))))</f>
        <v>No Aceptable o Aceptable con controles</v>
      </c>
      <c r="SCW37" s="133" t="s">
        <v>264</v>
      </c>
      <c r="SCX37" s="178" t="s">
        <v>274</v>
      </c>
      <c r="SCY37" s="178" t="s">
        <v>284</v>
      </c>
      <c r="SCZ37" s="178" t="s">
        <v>285</v>
      </c>
      <c r="SDA37" s="178" t="s">
        <v>261</v>
      </c>
      <c r="SDB37" s="178" t="s">
        <v>210</v>
      </c>
      <c r="SDC37" s="178" t="s">
        <v>260</v>
      </c>
      <c r="SDD37" s="178" t="s">
        <v>262</v>
      </c>
      <c r="SDE37" s="179">
        <v>6</v>
      </c>
      <c r="SDF37" s="179">
        <v>3</v>
      </c>
      <c r="SDG37" s="180">
        <f t="shared" si="839"/>
        <v>18</v>
      </c>
      <c r="SDH37" s="180" t="str">
        <f t="shared" si="840"/>
        <v>Alto</v>
      </c>
      <c r="SDI37" s="179">
        <v>25</v>
      </c>
      <c r="SDJ37" s="180">
        <f t="shared" si="841"/>
        <v>450</v>
      </c>
      <c r="SDK37" s="180" t="str">
        <f t="shared" si="842"/>
        <v>II</v>
      </c>
      <c r="SDL37" s="269" t="str">
        <f>IF(SDK37="","",IF(OR(SDK37="IV",SDK37="III"),"Aceptable",IF(SDK37="II","No Aceptable o Aceptable con controles",IF(SDK37="I","No Aceptable","Error"))))</f>
        <v>No Aceptable o Aceptable con controles</v>
      </c>
      <c r="SDM37" s="133" t="s">
        <v>264</v>
      </c>
      <c r="SDN37" s="178" t="s">
        <v>274</v>
      </c>
      <c r="SDO37" s="178" t="s">
        <v>284</v>
      </c>
      <c r="SDP37" s="178" t="s">
        <v>285</v>
      </c>
      <c r="SDQ37" s="178" t="s">
        <v>261</v>
      </c>
      <c r="SDR37" s="178" t="s">
        <v>210</v>
      </c>
      <c r="SDS37" s="178" t="s">
        <v>260</v>
      </c>
      <c r="SDT37" s="178" t="s">
        <v>262</v>
      </c>
      <c r="SDU37" s="179">
        <v>6</v>
      </c>
      <c r="SDV37" s="179">
        <v>3</v>
      </c>
      <c r="SDW37" s="180">
        <f t="shared" si="839"/>
        <v>18</v>
      </c>
      <c r="SDX37" s="180" t="str">
        <f t="shared" si="840"/>
        <v>Alto</v>
      </c>
      <c r="SDY37" s="179">
        <v>25</v>
      </c>
      <c r="SDZ37" s="180">
        <f t="shared" si="841"/>
        <v>450</v>
      </c>
      <c r="SEA37" s="180" t="str">
        <f t="shared" si="842"/>
        <v>II</v>
      </c>
      <c r="SEB37" s="269" t="str">
        <f>IF(SEA37="","",IF(OR(SEA37="IV",SEA37="III"),"Aceptable",IF(SEA37="II","No Aceptable o Aceptable con controles",IF(SEA37="I","No Aceptable","Error"))))</f>
        <v>No Aceptable o Aceptable con controles</v>
      </c>
      <c r="SEC37" s="133" t="s">
        <v>264</v>
      </c>
      <c r="SED37" s="178" t="s">
        <v>274</v>
      </c>
      <c r="SEE37" s="178" t="s">
        <v>284</v>
      </c>
      <c r="SEF37" s="178" t="s">
        <v>285</v>
      </c>
      <c r="SEG37" s="178" t="s">
        <v>261</v>
      </c>
      <c r="SEH37" s="178" t="s">
        <v>210</v>
      </c>
      <c r="SEI37" s="178" t="s">
        <v>260</v>
      </c>
      <c r="SEJ37" s="178" t="s">
        <v>262</v>
      </c>
      <c r="SEK37" s="179">
        <v>6</v>
      </c>
      <c r="SEL37" s="179">
        <v>3</v>
      </c>
      <c r="SEM37" s="180">
        <f t="shared" si="839"/>
        <v>18</v>
      </c>
      <c r="SEN37" s="180" t="str">
        <f t="shared" si="840"/>
        <v>Alto</v>
      </c>
      <c r="SEO37" s="179">
        <v>25</v>
      </c>
      <c r="SEP37" s="180">
        <f t="shared" si="841"/>
        <v>450</v>
      </c>
      <c r="SEQ37" s="180" t="str">
        <f t="shared" si="842"/>
        <v>II</v>
      </c>
      <c r="SER37" s="269" t="str">
        <f>IF(SEQ37="","",IF(OR(SEQ37="IV",SEQ37="III"),"Aceptable",IF(SEQ37="II","No Aceptable o Aceptable con controles",IF(SEQ37="I","No Aceptable","Error"))))</f>
        <v>No Aceptable o Aceptable con controles</v>
      </c>
      <c r="SES37" s="133" t="s">
        <v>264</v>
      </c>
      <c r="SET37" s="178" t="s">
        <v>274</v>
      </c>
      <c r="SEU37" s="178" t="s">
        <v>284</v>
      </c>
      <c r="SEV37" s="178" t="s">
        <v>285</v>
      </c>
      <c r="SEW37" s="178" t="s">
        <v>261</v>
      </c>
      <c r="SEX37" s="178" t="s">
        <v>210</v>
      </c>
      <c r="SEY37" s="178" t="s">
        <v>260</v>
      </c>
      <c r="SEZ37" s="178" t="s">
        <v>262</v>
      </c>
      <c r="SFA37" s="179">
        <v>6</v>
      </c>
      <c r="SFB37" s="179">
        <v>3</v>
      </c>
      <c r="SFC37" s="180">
        <f t="shared" ref="SFC37:SGY37" si="843">IF(OR(SFA37="",SFB37=""),"",IF((SFA37*SFB37=0),"N/A",SFA37*SFB37))</f>
        <v>18</v>
      </c>
      <c r="SFD37" s="180" t="str">
        <f t="shared" ref="SFD37:SGZ37" si="844">IF(SFC37="","",IF(ISTEXT(SFC37),"N/A",IF(OR(SFC37=2,SFC37=4),"Bajo",IF(OR(SFC37=6,SFC37=8),"Medio",IF(OR(SFC37=10,SFC37=12,SFC37=18,SFC37=20),"Alto",IF(OR(SFC37=24,SFC37=30,SFC37=40),"Muy Alto","Error"))))))</f>
        <v>Alto</v>
      </c>
      <c r="SFE37" s="179">
        <v>25</v>
      </c>
      <c r="SFF37" s="180">
        <f t="shared" ref="SFF37:SHB37" si="845">IF(OR(SFE37="",SFC37=""),"",IF(ISTEXT(SFC37),"N/A",SFC37*SFE37))</f>
        <v>450</v>
      </c>
      <c r="SFG37" s="180" t="str">
        <f t="shared" ref="SFG37:SHC37" si="846">IF(SFF37="","",IF(ISTEXT(SFF37),"IV",IF(SFF37=20,"IV",IF(AND(SFF37&gt;=40,SFF37&lt;=120),"III",IF(AND(SFF37&gt;=150,SFF37&lt;=500),"II",IF(AND(SFF37&gt;=600,SFF37&lt;=4000),"I","Error"))))))</f>
        <v>II</v>
      </c>
      <c r="SFH37" s="269" t="str">
        <f>IF(SFG37="","",IF(OR(SFG37="IV",SFG37="III"),"Aceptable",IF(SFG37="II","No Aceptable o Aceptable con controles",IF(SFG37="I","No Aceptable","Error"))))</f>
        <v>No Aceptable o Aceptable con controles</v>
      </c>
      <c r="SFI37" s="133" t="s">
        <v>264</v>
      </c>
      <c r="SFJ37" s="178" t="s">
        <v>274</v>
      </c>
      <c r="SFK37" s="178" t="s">
        <v>284</v>
      </c>
      <c r="SFL37" s="178" t="s">
        <v>285</v>
      </c>
      <c r="SFM37" s="178" t="s">
        <v>261</v>
      </c>
      <c r="SFN37" s="178" t="s">
        <v>210</v>
      </c>
      <c r="SFO37" s="178" t="s">
        <v>260</v>
      </c>
      <c r="SFP37" s="178" t="s">
        <v>262</v>
      </c>
      <c r="SFQ37" s="179">
        <v>6</v>
      </c>
      <c r="SFR37" s="179">
        <v>3</v>
      </c>
      <c r="SFS37" s="180">
        <f t="shared" si="843"/>
        <v>18</v>
      </c>
      <c r="SFT37" s="180" t="str">
        <f t="shared" si="844"/>
        <v>Alto</v>
      </c>
      <c r="SFU37" s="179">
        <v>25</v>
      </c>
      <c r="SFV37" s="180">
        <f t="shared" si="845"/>
        <v>450</v>
      </c>
      <c r="SFW37" s="180" t="str">
        <f t="shared" si="846"/>
        <v>II</v>
      </c>
      <c r="SFX37" s="269" t="str">
        <f>IF(SFW37="","",IF(OR(SFW37="IV",SFW37="III"),"Aceptable",IF(SFW37="II","No Aceptable o Aceptable con controles",IF(SFW37="I","No Aceptable","Error"))))</f>
        <v>No Aceptable o Aceptable con controles</v>
      </c>
      <c r="SFY37" s="133" t="s">
        <v>264</v>
      </c>
      <c r="SFZ37" s="178" t="s">
        <v>274</v>
      </c>
      <c r="SGA37" s="178" t="s">
        <v>284</v>
      </c>
      <c r="SGB37" s="178" t="s">
        <v>285</v>
      </c>
      <c r="SGC37" s="178" t="s">
        <v>261</v>
      </c>
      <c r="SGD37" s="178" t="s">
        <v>210</v>
      </c>
      <c r="SGE37" s="178" t="s">
        <v>260</v>
      </c>
      <c r="SGF37" s="178" t="s">
        <v>262</v>
      </c>
      <c r="SGG37" s="179">
        <v>6</v>
      </c>
      <c r="SGH37" s="179">
        <v>3</v>
      </c>
      <c r="SGI37" s="180">
        <f t="shared" si="843"/>
        <v>18</v>
      </c>
      <c r="SGJ37" s="180" t="str">
        <f t="shared" si="844"/>
        <v>Alto</v>
      </c>
      <c r="SGK37" s="179">
        <v>25</v>
      </c>
      <c r="SGL37" s="180">
        <f t="shared" si="845"/>
        <v>450</v>
      </c>
      <c r="SGM37" s="180" t="str">
        <f t="shared" si="846"/>
        <v>II</v>
      </c>
      <c r="SGN37" s="269" t="str">
        <f>IF(SGM37="","",IF(OR(SGM37="IV",SGM37="III"),"Aceptable",IF(SGM37="II","No Aceptable o Aceptable con controles",IF(SGM37="I","No Aceptable","Error"))))</f>
        <v>No Aceptable o Aceptable con controles</v>
      </c>
      <c r="SGO37" s="133" t="s">
        <v>264</v>
      </c>
      <c r="SGP37" s="178" t="s">
        <v>274</v>
      </c>
      <c r="SGQ37" s="178" t="s">
        <v>284</v>
      </c>
      <c r="SGR37" s="178" t="s">
        <v>285</v>
      </c>
      <c r="SGS37" s="178" t="s">
        <v>261</v>
      </c>
      <c r="SGT37" s="178" t="s">
        <v>210</v>
      </c>
      <c r="SGU37" s="178" t="s">
        <v>260</v>
      </c>
      <c r="SGV37" s="178" t="s">
        <v>262</v>
      </c>
      <c r="SGW37" s="179">
        <v>6</v>
      </c>
      <c r="SGX37" s="179">
        <v>3</v>
      </c>
      <c r="SGY37" s="180">
        <f t="shared" si="843"/>
        <v>18</v>
      </c>
      <c r="SGZ37" s="180" t="str">
        <f t="shared" si="844"/>
        <v>Alto</v>
      </c>
      <c r="SHA37" s="179">
        <v>25</v>
      </c>
      <c r="SHB37" s="180">
        <f t="shared" si="845"/>
        <v>450</v>
      </c>
      <c r="SHC37" s="180" t="str">
        <f t="shared" si="846"/>
        <v>II</v>
      </c>
      <c r="SHD37" s="269" t="str">
        <f>IF(SHC37="","",IF(OR(SHC37="IV",SHC37="III"),"Aceptable",IF(SHC37="II","No Aceptable o Aceptable con controles",IF(SHC37="I","No Aceptable","Error"))))</f>
        <v>No Aceptable o Aceptable con controles</v>
      </c>
      <c r="SHE37" s="133" t="s">
        <v>264</v>
      </c>
      <c r="SHF37" s="178" t="s">
        <v>274</v>
      </c>
      <c r="SHG37" s="178" t="s">
        <v>284</v>
      </c>
      <c r="SHH37" s="178" t="s">
        <v>285</v>
      </c>
      <c r="SHI37" s="178" t="s">
        <v>261</v>
      </c>
      <c r="SHJ37" s="178" t="s">
        <v>210</v>
      </c>
      <c r="SHK37" s="178" t="s">
        <v>260</v>
      </c>
      <c r="SHL37" s="178" t="s">
        <v>262</v>
      </c>
      <c r="SHM37" s="179">
        <v>6</v>
      </c>
      <c r="SHN37" s="179">
        <v>3</v>
      </c>
      <c r="SHO37" s="180">
        <f t="shared" ref="SHO37:SJK37" si="847">IF(OR(SHM37="",SHN37=""),"",IF((SHM37*SHN37=0),"N/A",SHM37*SHN37))</f>
        <v>18</v>
      </c>
      <c r="SHP37" s="180" t="str">
        <f t="shared" ref="SHP37:SJL37" si="848">IF(SHO37="","",IF(ISTEXT(SHO37),"N/A",IF(OR(SHO37=2,SHO37=4),"Bajo",IF(OR(SHO37=6,SHO37=8),"Medio",IF(OR(SHO37=10,SHO37=12,SHO37=18,SHO37=20),"Alto",IF(OR(SHO37=24,SHO37=30,SHO37=40),"Muy Alto","Error"))))))</f>
        <v>Alto</v>
      </c>
      <c r="SHQ37" s="179">
        <v>25</v>
      </c>
      <c r="SHR37" s="180">
        <f t="shared" ref="SHR37:SJN37" si="849">IF(OR(SHQ37="",SHO37=""),"",IF(ISTEXT(SHO37),"N/A",SHO37*SHQ37))</f>
        <v>450</v>
      </c>
      <c r="SHS37" s="180" t="str">
        <f t="shared" ref="SHS37:SJO37" si="850">IF(SHR37="","",IF(ISTEXT(SHR37),"IV",IF(SHR37=20,"IV",IF(AND(SHR37&gt;=40,SHR37&lt;=120),"III",IF(AND(SHR37&gt;=150,SHR37&lt;=500),"II",IF(AND(SHR37&gt;=600,SHR37&lt;=4000),"I","Error"))))))</f>
        <v>II</v>
      </c>
      <c r="SHT37" s="269" t="str">
        <f>IF(SHS37="","",IF(OR(SHS37="IV",SHS37="III"),"Aceptable",IF(SHS37="II","No Aceptable o Aceptable con controles",IF(SHS37="I","No Aceptable","Error"))))</f>
        <v>No Aceptable o Aceptable con controles</v>
      </c>
      <c r="SHU37" s="133" t="s">
        <v>264</v>
      </c>
      <c r="SHV37" s="178" t="s">
        <v>274</v>
      </c>
      <c r="SHW37" s="178" t="s">
        <v>284</v>
      </c>
      <c r="SHX37" s="178" t="s">
        <v>285</v>
      </c>
      <c r="SHY37" s="178" t="s">
        <v>261</v>
      </c>
      <c r="SHZ37" s="178" t="s">
        <v>210</v>
      </c>
      <c r="SIA37" s="178" t="s">
        <v>260</v>
      </c>
      <c r="SIB37" s="178" t="s">
        <v>262</v>
      </c>
      <c r="SIC37" s="179">
        <v>6</v>
      </c>
      <c r="SID37" s="179">
        <v>3</v>
      </c>
      <c r="SIE37" s="180">
        <f t="shared" si="847"/>
        <v>18</v>
      </c>
      <c r="SIF37" s="180" t="str">
        <f t="shared" si="848"/>
        <v>Alto</v>
      </c>
      <c r="SIG37" s="179">
        <v>25</v>
      </c>
      <c r="SIH37" s="180">
        <f t="shared" si="849"/>
        <v>450</v>
      </c>
      <c r="SII37" s="180" t="str">
        <f t="shared" si="850"/>
        <v>II</v>
      </c>
      <c r="SIJ37" s="269" t="str">
        <f>IF(SII37="","",IF(OR(SII37="IV",SII37="III"),"Aceptable",IF(SII37="II","No Aceptable o Aceptable con controles",IF(SII37="I","No Aceptable","Error"))))</f>
        <v>No Aceptable o Aceptable con controles</v>
      </c>
      <c r="SIK37" s="133" t="s">
        <v>264</v>
      </c>
      <c r="SIL37" s="178" t="s">
        <v>274</v>
      </c>
      <c r="SIM37" s="178" t="s">
        <v>284</v>
      </c>
      <c r="SIN37" s="178" t="s">
        <v>285</v>
      </c>
      <c r="SIO37" s="178" t="s">
        <v>261</v>
      </c>
      <c r="SIP37" s="178" t="s">
        <v>210</v>
      </c>
      <c r="SIQ37" s="178" t="s">
        <v>260</v>
      </c>
      <c r="SIR37" s="178" t="s">
        <v>262</v>
      </c>
      <c r="SIS37" s="179">
        <v>6</v>
      </c>
      <c r="SIT37" s="179">
        <v>3</v>
      </c>
      <c r="SIU37" s="180">
        <f t="shared" si="847"/>
        <v>18</v>
      </c>
      <c r="SIV37" s="180" t="str">
        <f t="shared" si="848"/>
        <v>Alto</v>
      </c>
      <c r="SIW37" s="179">
        <v>25</v>
      </c>
      <c r="SIX37" s="180">
        <f t="shared" si="849"/>
        <v>450</v>
      </c>
      <c r="SIY37" s="180" t="str">
        <f t="shared" si="850"/>
        <v>II</v>
      </c>
      <c r="SIZ37" s="269" t="str">
        <f>IF(SIY37="","",IF(OR(SIY37="IV",SIY37="III"),"Aceptable",IF(SIY37="II","No Aceptable o Aceptable con controles",IF(SIY37="I","No Aceptable","Error"))))</f>
        <v>No Aceptable o Aceptable con controles</v>
      </c>
      <c r="SJA37" s="133" t="s">
        <v>264</v>
      </c>
      <c r="SJB37" s="178" t="s">
        <v>274</v>
      </c>
      <c r="SJC37" s="178" t="s">
        <v>284</v>
      </c>
      <c r="SJD37" s="178" t="s">
        <v>285</v>
      </c>
      <c r="SJE37" s="178" t="s">
        <v>261</v>
      </c>
      <c r="SJF37" s="178" t="s">
        <v>210</v>
      </c>
      <c r="SJG37" s="178" t="s">
        <v>260</v>
      </c>
      <c r="SJH37" s="178" t="s">
        <v>262</v>
      </c>
      <c r="SJI37" s="179">
        <v>6</v>
      </c>
      <c r="SJJ37" s="179">
        <v>3</v>
      </c>
      <c r="SJK37" s="180">
        <f t="shared" si="847"/>
        <v>18</v>
      </c>
      <c r="SJL37" s="180" t="str">
        <f t="shared" si="848"/>
        <v>Alto</v>
      </c>
      <c r="SJM37" s="179">
        <v>25</v>
      </c>
      <c r="SJN37" s="180">
        <f t="shared" si="849"/>
        <v>450</v>
      </c>
      <c r="SJO37" s="180" t="str">
        <f t="shared" si="850"/>
        <v>II</v>
      </c>
      <c r="SJP37" s="269" t="str">
        <f>IF(SJO37="","",IF(OR(SJO37="IV",SJO37="III"),"Aceptable",IF(SJO37="II","No Aceptable o Aceptable con controles",IF(SJO37="I","No Aceptable","Error"))))</f>
        <v>No Aceptable o Aceptable con controles</v>
      </c>
      <c r="SJQ37" s="133" t="s">
        <v>264</v>
      </c>
      <c r="SJR37" s="178" t="s">
        <v>274</v>
      </c>
      <c r="SJS37" s="178" t="s">
        <v>284</v>
      </c>
      <c r="SJT37" s="178" t="s">
        <v>285</v>
      </c>
      <c r="SJU37" s="178" t="s">
        <v>261</v>
      </c>
      <c r="SJV37" s="178" t="s">
        <v>210</v>
      </c>
      <c r="SJW37" s="178" t="s">
        <v>260</v>
      </c>
      <c r="SJX37" s="178" t="s">
        <v>262</v>
      </c>
      <c r="SJY37" s="179">
        <v>6</v>
      </c>
      <c r="SJZ37" s="179">
        <v>3</v>
      </c>
      <c r="SKA37" s="180">
        <f t="shared" ref="SKA37:SLW37" si="851">IF(OR(SJY37="",SJZ37=""),"",IF((SJY37*SJZ37=0),"N/A",SJY37*SJZ37))</f>
        <v>18</v>
      </c>
      <c r="SKB37" s="180" t="str">
        <f t="shared" ref="SKB37:SLX37" si="852">IF(SKA37="","",IF(ISTEXT(SKA37),"N/A",IF(OR(SKA37=2,SKA37=4),"Bajo",IF(OR(SKA37=6,SKA37=8),"Medio",IF(OR(SKA37=10,SKA37=12,SKA37=18,SKA37=20),"Alto",IF(OR(SKA37=24,SKA37=30,SKA37=40),"Muy Alto","Error"))))))</f>
        <v>Alto</v>
      </c>
      <c r="SKC37" s="179">
        <v>25</v>
      </c>
      <c r="SKD37" s="180">
        <f t="shared" ref="SKD37:SLZ37" si="853">IF(OR(SKC37="",SKA37=""),"",IF(ISTEXT(SKA37),"N/A",SKA37*SKC37))</f>
        <v>450</v>
      </c>
      <c r="SKE37" s="180" t="str">
        <f t="shared" ref="SKE37:SMA37" si="854">IF(SKD37="","",IF(ISTEXT(SKD37),"IV",IF(SKD37=20,"IV",IF(AND(SKD37&gt;=40,SKD37&lt;=120),"III",IF(AND(SKD37&gt;=150,SKD37&lt;=500),"II",IF(AND(SKD37&gt;=600,SKD37&lt;=4000),"I","Error"))))))</f>
        <v>II</v>
      </c>
      <c r="SKF37" s="269" t="str">
        <f>IF(SKE37="","",IF(OR(SKE37="IV",SKE37="III"),"Aceptable",IF(SKE37="II","No Aceptable o Aceptable con controles",IF(SKE37="I","No Aceptable","Error"))))</f>
        <v>No Aceptable o Aceptable con controles</v>
      </c>
      <c r="SKG37" s="133" t="s">
        <v>264</v>
      </c>
      <c r="SKH37" s="178" t="s">
        <v>274</v>
      </c>
      <c r="SKI37" s="178" t="s">
        <v>284</v>
      </c>
      <c r="SKJ37" s="178" t="s">
        <v>285</v>
      </c>
      <c r="SKK37" s="178" t="s">
        <v>261</v>
      </c>
      <c r="SKL37" s="178" t="s">
        <v>210</v>
      </c>
      <c r="SKM37" s="178" t="s">
        <v>260</v>
      </c>
      <c r="SKN37" s="178" t="s">
        <v>262</v>
      </c>
      <c r="SKO37" s="179">
        <v>6</v>
      </c>
      <c r="SKP37" s="179">
        <v>3</v>
      </c>
      <c r="SKQ37" s="180">
        <f t="shared" si="851"/>
        <v>18</v>
      </c>
      <c r="SKR37" s="180" t="str">
        <f t="shared" si="852"/>
        <v>Alto</v>
      </c>
      <c r="SKS37" s="179">
        <v>25</v>
      </c>
      <c r="SKT37" s="180">
        <f t="shared" si="853"/>
        <v>450</v>
      </c>
      <c r="SKU37" s="180" t="str">
        <f t="shared" si="854"/>
        <v>II</v>
      </c>
      <c r="SKV37" s="269" t="str">
        <f>IF(SKU37="","",IF(OR(SKU37="IV",SKU37="III"),"Aceptable",IF(SKU37="II","No Aceptable o Aceptable con controles",IF(SKU37="I","No Aceptable","Error"))))</f>
        <v>No Aceptable o Aceptable con controles</v>
      </c>
      <c r="SKW37" s="133" t="s">
        <v>264</v>
      </c>
      <c r="SKX37" s="178" t="s">
        <v>274</v>
      </c>
      <c r="SKY37" s="178" t="s">
        <v>284</v>
      </c>
      <c r="SKZ37" s="178" t="s">
        <v>285</v>
      </c>
      <c r="SLA37" s="178" t="s">
        <v>261</v>
      </c>
      <c r="SLB37" s="178" t="s">
        <v>210</v>
      </c>
      <c r="SLC37" s="178" t="s">
        <v>260</v>
      </c>
      <c r="SLD37" s="178" t="s">
        <v>262</v>
      </c>
      <c r="SLE37" s="179">
        <v>6</v>
      </c>
      <c r="SLF37" s="179">
        <v>3</v>
      </c>
      <c r="SLG37" s="180">
        <f t="shared" si="851"/>
        <v>18</v>
      </c>
      <c r="SLH37" s="180" t="str">
        <f t="shared" si="852"/>
        <v>Alto</v>
      </c>
      <c r="SLI37" s="179">
        <v>25</v>
      </c>
      <c r="SLJ37" s="180">
        <f t="shared" si="853"/>
        <v>450</v>
      </c>
      <c r="SLK37" s="180" t="str">
        <f t="shared" si="854"/>
        <v>II</v>
      </c>
      <c r="SLL37" s="269" t="str">
        <f>IF(SLK37="","",IF(OR(SLK37="IV",SLK37="III"),"Aceptable",IF(SLK37="II","No Aceptable o Aceptable con controles",IF(SLK37="I","No Aceptable","Error"))))</f>
        <v>No Aceptable o Aceptable con controles</v>
      </c>
      <c r="SLM37" s="133" t="s">
        <v>264</v>
      </c>
      <c r="SLN37" s="178" t="s">
        <v>274</v>
      </c>
      <c r="SLO37" s="178" t="s">
        <v>284</v>
      </c>
      <c r="SLP37" s="178" t="s">
        <v>285</v>
      </c>
      <c r="SLQ37" s="178" t="s">
        <v>261</v>
      </c>
      <c r="SLR37" s="178" t="s">
        <v>210</v>
      </c>
      <c r="SLS37" s="178" t="s">
        <v>260</v>
      </c>
      <c r="SLT37" s="178" t="s">
        <v>262</v>
      </c>
      <c r="SLU37" s="179">
        <v>6</v>
      </c>
      <c r="SLV37" s="179">
        <v>3</v>
      </c>
      <c r="SLW37" s="180">
        <f t="shared" si="851"/>
        <v>18</v>
      </c>
      <c r="SLX37" s="180" t="str">
        <f t="shared" si="852"/>
        <v>Alto</v>
      </c>
      <c r="SLY37" s="179">
        <v>25</v>
      </c>
      <c r="SLZ37" s="180">
        <f t="shared" si="853"/>
        <v>450</v>
      </c>
      <c r="SMA37" s="180" t="str">
        <f t="shared" si="854"/>
        <v>II</v>
      </c>
      <c r="SMB37" s="269" t="str">
        <f>IF(SMA37="","",IF(OR(SMA37="IV",SMA37="III"),"Aceptable",IF(SMA37="II","No Aceptable o Aceptable con controles",IF(SMA37="I","No Aceptable","Error"))))</f>
        <v>No Aceptable o Aceptable con controles</v>
      </c>
      <c r="SMC37" s="133" t="s">
        <v>264</v>
      </c>
      <c r="SMD37" s="178" t="s">
        <v>274</v>
      </c>
      <c r="SME37" s="178" t="s">
        <v>284</v>
      </c>
      <c r="SMF37" s="178" t="s">
        <v>285</v>
      </c>
      <c r="SMG37" s="178" t="s">
        <v>261</v>
      </c>
      <c r="SMH37" s="178" t="s">
        <v>210</v>
      </c>
      <c r="SMI37" s="178" t="s">
        <v>260</v>
      </c>
      <c r="SMJ37" s="178" t="s">
        <v>262</v>
      </c>
      <c r="SMK37" s="179">
        <v>6</v>
      </c>
      <c r="SML37" s="179">
        <v>3</v>
      </c>
      <c r="SMM37" s="180">
        <f t="shared" ref="SMM37:SOI37" si="855">IF(OR(SMK37="",SML37=""),"",IF((SMK37*SML37=0),"N/A",SMK37*SML37))</f>
        <v>18</v>
      </c>
      <c r="SMN37" s="180" t="str">
        <f t="shared" ref="SMN37:SOJ37" si="856">IF(SMM37="","",IF(ISTEXT(SMM37),"N/A",IF(OR(SMM37=2,SMM37=4),"Bajo",IF(OR(SMM37=6,SMM37=8),"Medio",IF(OR(SMM37=10,SMM37=12,SMM37=18,SMM37=20),"Alto",IF(OR(SMM37=24,SMM37=30,SMM37=40),"Muy Alto","Error"))))))</f>
        <v>Alto</v>
      </c>
      <c r="SMO37" s="179">
        <v>25</v>
      </c>
      <c r="SMP37" s="180">
        <f t="shared" ref="SMP37:SOL37" si="857">IF(OR(SMO37="",SMM37=""),"",IF(ISTEXT(SMM37),"N/A",SMM37*SMO37))</f>
        <v>450</v>
      </c>
      <c r="SMQ37" s="180" t="str">
        <f t="shared" ref="SMQ37:SOM37" si="858">IF(SMP37="","",IF(ISTEXT(SMP37),"IV",IF(SMP37=20,"IV",IF(AND(SMP37&gt;=40,SMP37&lt;=120),"III",IF(AND(SMP37&gt;=150,SMP37&lt;=500),"II",IF(AND(SMP37&gt;=600,SMP37&lt;=4000),"I","Error"))))))</f>
        <v>II</v>
      </c>
      <c r="SMR37" s="269" t="str">
        <f>IF(SMQ37="","",IF(OR(SMQ37="IV",SMQ37="III"),"Aceptable",IF(SMQ37="II","No Aceptable o Aceptable con controles",IF(SMQ37="I","No Aceptable","Error"))))</f>
        <v>No Aceptable o Aceptable con controles</v>
      </c>
      <c r="SMS37" s="133" t="s">
        <v>264</v>
      </c>
      <c r="SMT37" s="178" t="s">
        <v>274</v>
      </c>
      <c r="SMU37" s="178" t="s">
        <v>284</v>
      </c>
      <c r="SMV37" s="178" t="s">
        <v>285</v>
      </c>
      <c r="SMW37" s="178" t="s">
        <v>261</v>
      </c>
      <c r="SMX37" s="178" t="s">
        <v>210</v>
      </c>
      <c r="SMY37" s="178" t="s">
        <v>260</v>
      </c>
      <c r="SMZ37" s="178" t="s">
        <v>262</v>
      </c>
      <c r="SNA37" s="179">
        <v>6</v>
      </c>
      <c r="SNB37" s="179">
        <v>3</v>
      </c>
      <c r="SNC37" s="180">
        <f t="shared" si="855"/>
        <v>18</v>
      </c>
      <c r="SND37" s="180" t="str">
        <f t="shared" si="856"/>
        <v>Alto</v>
      </c>
      <c r="SNE37" s="179">
        <v>25</v>
      </c>
      <c r="SNF37" s="180">
        <f t="shared" si="857"/>
        <v>450</v>
      </c>
      <c r="SNG37" s="180" t="str">
        <f t="shared" si="858"/>
        <v>II</v>
      </c>
      <c r="SNH37" s="269" t="str">
        <f>IF(SNG37="","",IF(OR(SNG37="IV",SNG37="III"),"Aceptable",IF(SNG37="II","No Aceptable o Aceptable con controles",IF(SNG37="I","No Aceptable","Error"))))</f>
        <v>No Aceptable o Aceptable con controles</v>
      </c>
      <c r="SNI37" s="133" t="s">
        <v>264</v>
      </c>
      <c r="SNJ37" s="178" t="s">
        <v>274</v>
      </c>
      <c r="SNK37" s="178" t="s">
        <v>284</v>
      </c>
      <c r="SNL37" s="178" t="s">
        <v>285</v>
      </c>
      <c r="SNM37" s="178" t="s">
        <v>261</v>
      </c>
      <c r="SNN37" s="178" t="s">
        <v>210</v>
      </c>
      <c r="SNO37" s="178" t="s">
        <v>260</v>
      </c>
      <c r="SNP37" s="178" t="s">
        <v>262</v>
      </c>
      <c r="SNQ37" s="179">
        <v>6</v>
      </c>
      <c r="SNR37" s="179">
        <v>3</v>
      </c>
      <c r="SNS37" s="180">
        <f t="shared" si="855"/>
        <v>18</v>
      </c>
      <c r="SNT37" s="180" t="str">
        <f t="shared" si="856"/>
        <v>Alto</v>
      </c>
      <c r="SNU37" s="179">
        <v>25</v>
      </c>
      <c r="SNV37" s="180">
        <f t="shared" si="857"/>
        <v>450</v>
      </c>
      <c r="SNW37" s="180" t="str">
        <f t="shared" si="858"/>
        <v>II</v>
      </c>
      <c r="SNX37" s="269" t="str">
        <f>IF(SNW37="","",IF(OR(SNW37="IV",SNW37="III"),"Aceptable",IF(SNW37="II","No Aceptable o Aceptable con controles",IF(SNW37="I","No Aceptable","Error"))))</f>
        <v>No Aceptable o Aceptable con controles</v>
      </c>
      <c r="SNY37" s="133" t="s">
        <v>264</v>
      </c>
      <c r="SNZ37" s="178" t="s">
        <v>274</v>
      </c>
      <c r="SOA37" s="178" t="s">
        <v>284</v>
      </c>
      <c r="SOB37" s="178" t="s">
        <v>285</v>
      </c>
      <c r="SOC37" s="178" t="s">
        <v>261</v>
      </c>
      <c r="SOD37" s="178" t="s">
        <v>210</v>
      </c>
      <c r="SOE37" s="178" t="s">
        <v>260</v>
      </c>
      <c r="SOF37" s="178" t="s">
        <v>262</v>
      </c>
      <c r="SOG37" s="179">
        <v>6</v>
      </c>
      <c r="SOH37" s="179">
        <v>3</v>
      </c>
      <c r="SOI37" s="180">
        <f t="shared" si="855"/>
        <v>18</v>
      </c>
      <c r="SOJ37" s="180" t="str">
        <f t="shared" si="856"/>
        <v>Alto</v>
      </c>
      <c r="SOK37" s="179">
        <v>25</v>
      </c>
      <c r="SOL37" s="180">
        <f t="shared" si="857"/>
        <v>450</v>
      </c>
      <c r="SOM37" s="180" t="str">
        <f t="shared" si="858"/>
        <v>II</v>
      </c>
      <c r="SON37" s="269" t="str">
        <f>IF(SOM37="","",IF(OR(SOM37="IV",SOM37="III"),"Aceptable",IF(SOM37="II","No Aceptable o Aceptable con controles",IF(SOM37="I","No Aceptable","Error"))))</f>
        <v>No Aceptable o Aceptable con controles</v>
      </c>
      <c r="SOO37" s="133" t="s">
        <v>264</v>
      </c>
      <c r="SOP37" s="178" t="s">
        <v>274</v>
      </c>
      <c r="SOQ37" s="178" t="s">
        <v>284</v>
      </c>
      <c r="SOR37" s="178" t="s">
        <v>285</v>
      </c>
      <c r="SOS37" s="178" t="s">
        <v>261</v>
      </c>
      <c r="SOT37" s="178" t="s">
        <v>210</v>
      </c>
      <c r="SOU37" s="178" t="s">
        <v>260</v>
      </c>
      <c r="SOV37" s="178" t="s">
        <v>262</v>
      </c>
      <c r="SOW37" s="179">
        <v>6</v>
      </c>
      <c r="SOX37" s="179">
        <v>3</v>
      </c>
      <c r="SOY37" s="180">
        <f t="shared" ref="SOY37:SQU37" si="859">IF(OR(SOW37="",SOX37=""),"",IF((SOW37*SOX37=0),"N/A",SOW37*SOX37))</f>
        <v>18</v>
      </c>
      <c r="SOZ37" s="180" t="str">
        <f t="shared" ref="SOZ37:SQV37" si="860">IF(SOY37="","",IF(ISTEXT(SOY37),"N/A",IF(OR(SOY37=2,SOY37=4),"Bajo",IF(OR(SOY37=6,SOY37=8),"Medio",IF(OR(SOY37=10,SOY37=12,SOY37=18,SOY37=20),"Alto",IF(OR(SOY37=24,SOY37=30,SOY37=40),"Muy Alto","Error"))))))</f>
        <v>Alto</v>
      </c>
      <c r="SPA37" s="179">
        <v>25</v>
      </c>
      <c r="SPB37" s="180">
        <f t="shared" ref="SPB37:SQX37" si="861">IF(OR(SPA37="",SOY37=""),"",IF(ISTEXT(SOY37),"N/A",SOY37*SPA37))</f>
        <v>450</v>
      </c>
      <c r="SPC37" s="180" t="str">
        <f t="shared" ref="SPC37:SQY37" si="862">IF(SPB37="","",IF(ISTEXT(SPB37),"IV",IF(SPB37=20,"IV",IF(AND(SPB37&gt;=40,SPB37&lt;=120),"III",IF(AND(SPB37&gt;=150,SPB37&lt;=500),"II",IF(AND(SPB37&gt;=600,SPB37&lt;=4000),"I","Error"))))))</f>
        <v>II</v>
      </c>
      <c r="SPD37" s="269" t="str">
        <f>IF(SPC37="","",IF(OR(SPC37="IV",SPC37="III"),"Aceptable",IF(SPC37="II","No Aceptable o Aceptable con controles",IF(SPC37="I","No Aceptable","Error"))))</f>
        <v>No Aceptable o Aceptable con controles</v>
      </c>
      <c r="SPE37" s="133" t="s">
        <v>264</v>
      </c>
      <c r="SPF37" s="178" t="s">
        <v>274</v>
      </c>
      <c r="SPG37" s="178" t="s">
        <v>284</v>
      </c>
      <c r="SPH37" s="178" t="s">
        <v>285</v>
      </c>
      <c r="SPI37" s="178" t="s">
        <v>261</v>
      </c>
      <c r="SPJ37" s="178" t="s">
        <v>210</v>
      </c>
      <c r="SPK37" s="178" t="s">
        <v>260</v>
      </c>
      <c r="SPL37" s="178" t="s">
        <v>262</v>
      </c>
      <c r="SPM37" s="179">
        <v>6</v>
      </c>
      <c r="SPN37" s="179">
        <v>3</v>
      </c>
      <c r="SPO37" s="180">
        <f t="shared" si="859"/>
        <v>18</v>
      </c>
      <c r="SPP37" s="180" t="str">
        <f t="shared" si="860"/>
        <v>Alto</v>
      </c>
      <c r="SPQ37" s="179">
        <v>25</v>
      </c>
      <c r="SPR37" s="180">
        <f t="shared" si="861"/>
        <v>450</v>
      </c>
      <c r="SPS37" s="180" t="str">
        <f t="shared" si="862"/>
        <v>II</v>
      </c>
      <c r="SPT37" s="269" t="str">
        <f>IF(SPS37="","",IF(OR(SPS37="IV",SPS37="III"),"Aceptable",IF(SPS37="II","No Aceptable o Aceptable con controles",IF(SPS37="I","No Aceptable","Error"))))</f>
        <v>No Aceptable o Aceptable con controles</v>
      </c>
      <c r="SPU37" s="133" t="s">
        <v>264</v>
      </c>
      <c r="SPV37" s="178" t="s">
        <v>274</v>
      </c>
      <c r="SPW37" s="178" t="s">
        <v>284</v>
      </c>
      <c r="SPX37" s="178" t="s">
        <v>285</v>
      </c>
      <c r="SPY37" s="178" t="s">
        <v>261</v>
      </c>
      <c r="SPZ37" s="178" t="s">
        <v>210</v>
      </c>
      <c r="SQA37" s="178" t="s">
        <v>260</v>
      </c>
      <c r="SQB37" s="178" t="s">
        <v>262</v>
      </c>
      <c r="SQC37" s="179">
        <v>6</v>
      </c>
      <c r="SQD37" s="179">
        <v>3</v>
      </c>
      <c r="SQE37" s="180">
        <f t="shared" si="859"/>
        <v>18</v>
      </c>
      <c r="SQF37" s="180" t="str">
        <f t="shared" si="860"/>
        <v>Alto</v>
      </c>
      <c r="SQG37" s="179">
        <v>25</v>
      </c>
      <c r="SQH37" s="180">
        <f t="shared" si="861"/>
        <v>450</v>
      </c>
      <c r="SQI37" s="180" t="str">
        <f t="shared" si="862"/>
        <v>II</v>
      </c>
      <c r="SQJ37" s="269" t="str">
        <f>IF(SQI37="","",IF(OR(SQI37="IV",SQI37="III"),"Aceptable",IF(SQI37="II","No Aceptable o Aceptable con controles",IF(SQI37="I","No Aceptable","Error"))))</f>
        <v>No Aceptable o Aceptable con controles</v>
      </c>
      <c r="SQK37" s="133" t="s">
        <v>264</v>
      </c>
      <c r="SQL37" s="178" t="s">
        <v>274</v>
      </c>
      <c r="SQM37" s="178" t="s">
        <v>284</v>
      </c>
      <c r="SQN37" s="178" t="s">
        <v>285</v>
      </c>
      <c r="SQO37" s="178" t="s">
        <v>261</v>
      </c>
      <c r="SQP37" s="178" t="s">
        <v>210</v>
      </c>
      <c r="SQQ37" s="178" t="s">
        <v>260</v>
      </c>
      <c r="SQR37" s="178" t="s">
        <v>262</v>
      </c>
      <c r="SQS37" s="179">
        <v>6</v>
      </c>
      <c r="SQT37" s="179">
        <v>3</v>
      </c>
      <c r="SQU37" s="180">
        <f t="shared" si="859"/>
        <v>18</v>
      </c>
      <c r="SQV37" s="180" t="str">
        <f t="shared" si="860"/>
        <v>Alto</v>
      </c>
      <c r="SQW37" s="179">
        <v>25</v>
      </c>
      <c r="SQX37" s="180">
        <f t="shared" si="861"/>
        <v>450</v>
      </c>
      <c r="SQY37" s="180" t="str">
        <f t="shared" si="862"/>
        <v>II</v>
      </c>
      <c r="SQZ37" s="269" t="str">
        <f>IF(SQY37="","",IF(OR(SQY37="IV",SQY37="III"),"Aceptable",IF(SQY37="II","No Aceptable o Aceptable con controles",IF(SQY37="I","No Aceptable","Error"))))</f>
        <v>No Aceptable o Aceptable con controles</v>
      </c>
      <c r="SRA37" s="133" t="s">
        <v>264</v>
      </c>
      <c r="SRB37" s="178" t="s">
        <v>274</v>
      </c>
      <c r="SRC37" s="178" t="s">
        <v>284</v>
      </c>
      <c r="SRD37" s="178" t="s">
        <v>285</v>
      </c>
      <c r="SRE37" s="178" t="s">
        <v>261</v>
      </c>
      <c r="SRF37" s="178" t="s">
        <v>210</v>
      </c>
      <c r="SRG37" s="178" t="s">
        <v>260</v>
      </c>
      <c r="SRH37" s="178" t="s">
        <v>262</v>
      </c>
      <c r="SRI37" s="179">
        <v>6</v>
      </c>
      <c r="SRJ37" s="179">
        <v>3</v>
      </c>
      <c r="SRK37" s="180">
        <f t="shared" ref="SRK37:STG37" si="863">IF(OR(SRI37="",SRJ37=""),"",IF((SRI37*SRJ37=0),"N/A",SRI37*SRJ37))</f>
        <v>18</v>
      </c>
      <c r="SRL37" s="180" t="str">
        <f t="shared" ref="SRL37:STH37" si="864">IF(SRK37="","",IF(ISTEXT(SRK37),"N/A",IF(OR(SRK37=2,SRK37=4),"Bajo",IF(OR(SRK37=6,SRK37=8),"Medio",IF(OR(SRK37=10,SRK37=12,SRK37=18,SRK37=20),"Alto",IF(OR(SRK37=24,SRK37=30,SRK37=40),"Muy Alto","Error"))))))</f>
        <v>Alto</v>
      </c>
      <c r="SRM37" s="179">
        <v>25</v>
      </c>
      <c r="SRN37" s="180">
        <f t="shared" ref="SRN37:STJ37" si="865">IF(OR(SRM37="",SRK37=""),"",IF(ISTEXT(SRK37),"N/A",SRK37*SRM37))</f>
        <v>450</v>
      </c>
      <c r="SRO37" s="180" t="str">
        <f t="shared" ref="SRO37:STK37" si="866">IF(SRN37="","",IF(ISTEXT(SRN37),"IV",IF(SRN37=20,"IV",IF(AND(SRN37&gt;=40,SRN37&lt;=120),"III",IF(AND(SRN37&gt;=150,SRN37&lt;=500),"II",IF(AND(SRN37&gt;=600,SRN37&lt;=4000),"I","Error"))))))</f>
        <v>II</v>
      </c>
      <c r="SRP37" s="269" t="str">
        <f>IF(SRO37="","",IF(OR(SRO37="IV",SRO37="III"),"Aceptable",IF(SRO37="II","No Aceptable o Aceptable con controles",IF(SRO37="I","No Aceptable","Error"))))</f>
        <v>No Aceptable o Aceptable con controles</v>
      </c>
      <c r="SRQ37" s="133" t="s">
        <v>264</v>
      </c>
      <c r="SRR37" s="178" t="s">
        <v>274</v>
      </c>
      <c r="SRS37" s="178" t="s">
        <v>284</v>
      </c>
      <c r="SRT37" s="178" t="s">
        <v>285</v>
      </c>
      <c r="SRU37" s="178" t="s">
        <v>261</v>
      </c>
      <c r="SRV37" s="178" t="s">
        <v>210</v>
      </c>
      <c r="SRW37" s="178" t="s">
        <v>260</v>
      </c>
      <c r="SRX37" s="178" t="s">
        <v>262</v>
      </c>
      <c r="SRY37" s="179">
        <v>6</v>
      </c>
      <c r="SRZ37" s="179">
        <v>3</v>
      </c>
      <c r="SSA37" s="180">
        <f t="shared" si="863"/>
        <v>18</v>
      </c>
      <c r="SSB37" s="180" t="str">
        <f t="shared" si="864"/>
        <v>Alto</v>
      </c>
      <c r="SSC37" s="179">
        <v>25</v>
      </c>
      <c r="SSD37" s="180">
        <f t="shared" si="865"/>
        <v>450</v>
      </c>
      <c r="SSE37" s="180" t="str">
        <f t="shared" si="866"/>
        <v>II</v>
      </c>
      <c r="SSF37" s="269" t="str">
        <f>IF(SSE37="","",IF(OR(SSE37="IV",SSE37="III"),"Aceptable",IF(SSE37="II","No Aceptable o Aceptable con controles",IF(SSE37="I","No Aceptable","Error"))))</f>
        <v>No Aceptable o Aceptable con controles</v>
      </c>
      <c r="SSG37" s="133" t="s">
        <v>264</v>
      </c>
      <c r="SSH37" s="178" t="s">
        <v>274</v>
      </c>
      <c r="SSI37" s="178" t="s">
        <v>284</v>
      </c>
      <c r="SSJ37" s="178" t="s">
        <v>285</v>
      </c>
      <c r="SSK37" s="178" t="s">
        <v>261</v>
      </c>
      <c r="SSL37" s="178" t="s">
        <v>210</v>
      </c>
      <c r="SSM37" s="178" t="s">
        <v>260</v>
      </c>
      <c r="SSN37" s="178" t="s">
        <v>262</v>
      </c>
      <c r="SSO37" s="179">
        <v>6</v>
      </c>
      <c r="SSP37" s="179">
        <v>3</v>
      </c>
      <c r="SSQ37" s="180">
        <f t="shared" si="863"/>
        <v>18</v>
      </c>
      <c r="SSR37" s="180" t="str">
        <f t="shared" si="864"/>
        <v>Alto</v>
      </c>
      <c r="SSS37" s="179">
        <v>25</v>
      </c>
      <c r="SST37" s="180">
        <f t="shared" si="865"/>
        <v>450</v>
      </c>
      <c r="SSU37" s="180" t="str">
        <f t="shared" si="866"/>
        <v>II</v>
      </c>
      <c r="SSV37" s="269" t="str">
        <f>IF(SSU37="","",IF(OR(SSU37="IV",SSU37="III"),"Aceptable",IF(SSU37="II","No Aceptable o Aceptable con controles",IF(SSU37="I","No Aceptable","Error"))))</f>
        <v>No Aceptable o Aceptable con controles</v>
      </c>
      <c r="SSW37" s="133" t="s">
        <v>264</v>
      </c>
      <c r="SSX37" s="178" t="s">
        <v>274</v>
      </c>
      <c r="SSY37" s="178" t="s">
        <v>284</v>
      </c>
      <c r="SSZ37" s="178" t="s">
        <v>285</v>
      </c>
      <c r="STA37" s="178" t="s">
        <v>261</v>
      </c>
      <c r="STB37" s="178" t="s">
        <v>210</v>
      </c>
      <c r="STC37" s="178" t="s">
        <v>260</v>
      </c>
      <c r="STD37" s="178" t="s">
        <v>262</v>
      </c>
      <c r="STE37" s="179">
        <v>6</v>
      </c>
      <c r="STF37" s="179">
        <v>3</v>
      </c>
      <c r="STG37" s="180">
        <f t="shared" si="863"/>
        <v>18</v>
      </c>
      <c r="STH37" s="180" t="str">
        <f t="shared" si="864"/>
        <v>Alto</v>
      </c>
      <c r="STI37" s="179">
        <v>25</v>
      </c>
      <c r="STJ37" s="180">
        <f t="shared" si="865"/>
        <v>450</v>
      </c>
      <c r="STK37" s="180" t="str">
        <f t="shared" si="866"/>
        <v>II</v>
      </c>
      <c r="STL37" s="269" t="str">
        <f>IF(STK37="","",IF(OR(STK37="IV",STK37="III"),"Aceptable",IF(STK37="II","No Aceptable o Aceptable con controles",IF(STK37="I","No Aceptable","Error"))))</f>
        <v>No Aceptable o Aceptable con controles</v>
      </c>
      <c r="STM37" s="133" t="s">
        <v>264</v>
      </c>
      <c r="STN37" s="178" t="s">
        <v>274</v>
      </c>
      <c r="STO37" s="178" t="s">
        <v>284</v>
      </c>
      <c r="STP37" s="178" t="s">
        <v>285</v>
      </c>
      <c r="STQ37" s="178" t="s">
        <v>261</v>
      </c>
      <c r="STR37" s="178" t="s">
        <v>210</v>
      </c>
      <c r="STS37" s="178" t="s">
        <v>260</v>
      </c>
      <c r="STT37" s="178" t="s">
        <v>262</v>
      </c>
      <c r="STU37" s="179">
        <v>6</v>
      </c>
      <c r="STV37" s="179">
        <v>3</v>
      </c>
      <c r="STW37" s="180">
        <f t="shared" ref="STW37:SVS37" si="867">IF(OR(STU37="",STV37=""),"",IF((STU37*STV37=0),"N/A",STU37*STV37))</f>
        <v>18</v>
      </c>
      <c r="STX37" s="180" t="str">
        <f t="shared" ref="STX37:SVT37" si="868">IF(STW37="","",IF(ISTEXT(STW37),"N/A",IF(OR(STW37=2,STW37=4),"Bajo",IF(OR(STW37=6,STW37=8),"Medio",IF(OR(STW37=10,STW37=12,STW37=18,STW37=20),"Alto",IF(OR(STW37=24,STW37=30,STW37=40),"Muy Alto","Error"))))))</f>
        <v>Alto</v>
      </c>
      <c r="STY37" s="179">
        <v>25</v>
      </c>
      <c r="STZ37" s="180">
        <f t="shared" ref="STZ37:SVV37" si="869">IF(OR(STY37="",STW37=""),"",IF(ISTEXT(STW37),"N/A",STW37*STY37))</f>
        <v>450</v>
      </c>
      <c r="SUA37" s="180" t="str">
        <f t="shared" ref="SUA37:SVW37" si="870">IF(STZ37="","",IF(ISTEXT(STZ37),"IV",IF(STZ37=20,"IV",IF(AND(STZ37&gt;=40,STZ37&lt;=120),"III",IF(AND(STZ37&gt;=150,STZ37&lt;=500),"II",IF(AND(STZ37&gt;=600,STZ37&lt;=4000),"I","Error"))))))</f>
        <v>II</v>
      </c>
      <c r="SUB37" s="269" t="str">
        <f>IF(SUA37="","",IF(OR(SUA37="IV",SUA37="III"),"Aceptable",IF(SUA37="II","No Aceptable o Aceptable con controles",IF(SUA37="I","No Aceptable","Error"))))</f>
        <v>No Aceptable o Aceptable con controles</v>
      </c>
      <c r="SUC37" s="133" t="s">
        <v>264</v>
      </c>
      <c r="SUD37" s="178" t="s">
        <v>274</v>
      </c>
      <c r="SUE37" s="178" t="s">
        <v>284</v>
      </c>
      <c r="SUF37" s="178" t="s">
        <v>285</v>
      </c>
      <c r="SUG37" s="178" t="s">
        <v>261</v>
      </c>
      <c r="SUH37" s="178" t="s">
        <v>210</v>
      </c>
      <c r="SUI37" s="178" t="s">
        <v>260</v>
      </c>
      <c r="SUJ37" s="178" t="s">
        <v>262</v>
      </c>
      <c r="SUK37" s="179">
        <v>6</v>
      </c>
      <c r="SUL37" s="179">
        <v>3</v>
      </c>
      <c r="SUM37" s="180">
        <f t="shared" si="867"/>
        <v>18</v>
      </c>
      <c r="SUN37" s="180" t="str">
        <f t="shared" si="868"/>
        <v>Alto</v>
      </c>
      <c r="SUO37" s="179">
        <v>25</v>
      </c>
      <c r="SUP37" s="180">
        <f t="shared" si="869"/>
        <v>450</v>
      </c>
      <c r="SUQ37" s="180" t="str">
        <f t="shared" si="870"/>
        <v>II</v>
      </c>
      <c r="SUR37" s="269" t="str">
        <f>IF(SUQ37="","",IF(OR(SUQ37="IV",SUQ37="III"),"Aceptable",IF(SUQ37="II","No Aceptable o Aceptable con controles",IF(SUQ37="I","No Aceptable","Error"))))</f>
        <v>No Aceptable o Aceptable con controles</v>
      </c>
      <c r="SUS37" s="133" t="s">
        <v>264</v>
      </c>
      <c r="SUT37" s="178" t="s">
        <v>274</v>
      </c>
      <c r="SUU37" s="178" t="s">
        <v>284</v>
      </c>
      <c r="SUV37" s="178" t="s">
        <v>285</v>
      </c>
      <c r="SUW37" s="178" t="s">
        <v>261</v>
      </c>
      <c r="SUX37" s="178" t="s">
        <v>210</v>
      </c>
      <c r="SUY37" s="178" t="s">
        <v>260</v>
      </c>
      <c r="SUZ37" s="178" t="s">
        <v>262</v>
      </c>
      <c r="SVA37" s="179">
        <v>6</v>
      </c>
      <c r="SVB37" s="179">
        <v>3</v>
      </c>
      <c r="SVC37" s="180">
        <f t="shared" si="867"/>
        <v>18</v>
      </c>
      <c r="SVD37" s="180" t="str">
        <f t="shared" si="868"/>
        <v>Alto</v>
      </c>
      <c r="SVE37" s="179">
        <v>25</v>
      </c>
      <c r="SVF37" s="180">
        <f t="shared" si="869"/>
        <v>450</v>
      </c>
      <c r="SVG37" s="180" t="str">
        <f t="shared" si="870"/>
        <v>II</v>
      </c>
      <c r="SVH37" s="269" t="str">
        <f>IF(SVG37="","",IF(OR(SVG37="IV",SVG37="III"),"Aceptable",IF(SVG37="II","No Aceptable o Aceptable con controles",IF(SVG37="I","No Aceptable","Error"))))</f>
        <v>No Aceptable o Aceptable con controles</v>
      </c>
      <c r="SVI37" s="133" t="s">
        <v>264</v>
      </c>
      <c r="SVJ37" s="178" t="s">
        <v>274</v>
      </c>
      <c r="SVK37" s="178" t="s">
        <v>284</v>
      </c>
      <c r="SVL37" s="178" t="s">
        <v>285</v>
      </c>
      <c r="SVM37" s="178" t="s">
        <v>261</v>
      </c>
      <c r="SVN37" s="178" t="s">
        <v>210</v>
      </c>
      <c r="SVO37" s="178" t="s">
        <v>260</v>
      </c>
      <c r="SVP37" s="178" t="s">
        <v>262</v>
      </c>
      <c r="SVQ37" s="179">
        <v>6</v>
      </c>
      <c r="SVR37" s="179">
        <v>3</v>
      </c>
      <c r="SVS37" s="180">
        <f t="shared" si="867"/>
        <v>18</v>
      </c>
      <c r="SVT37" s="180" t="str">
        <f t="shared" si="868"/>
        <v>Alto</v>
      </c>
      <c r="SVU37" s="179">
        <v>25</v>
      </c>
      <c r="SVV37" s="180">
        <f t="shared" si="869"/>
        <v>450</v>
      </c>
      <c r="SVW37" s="180" t="str">
        <f t="shared" si="870"/>
        <v>II</v>
      </c>
      <c r="SVX37" s="269" t="str">
        <f>IF(SVW37="","",IF(OR(SVW37="IV",SVW37="III"),"Aceptable",IF(SVW37="II","No Aceptable o Aceptable con controles",IF(SVW37="I","No Aceptable","Error"))))</f>
        <v>No Aceptable o Aceptable con controles</v>
      </c>
      <c r="SVY37" s="133" t="s">
        <v>264</v>
      </c>
      <c r="SVZ37" s="178" t="s">
        <v>274</v>
      </c>
      <c r="SWA37" s="178" t="s">
        <v>284</v>
      </c>
      <c r="SWB37" s="178" t="s">
        <v>285</v>
      </c>
      <c r="SWC37" s="178" t="s">
        <v>261</v>
      </c>
      <c r="SWD37" s="178" t="s">
        <v>210</v>
      </c>
      <c r="SWE37" s="178" t="s">
        <v>260</v>
      </c>
      <c r="SWF37" s="178" t="s">
        <v>262</v>
      </c>
      <c r="SWG37" s="179">
        <v>6</v>
      </c>
      <c r="SWH37" s="179">
        <v>3</v>
      </c>
      <c r="SWI37" s="180">
        <f t="shared" ref="SWI37:SYE37" si="871">IF(OR(SWG37="",SWH37=""),"",IF((SWG37*SWH37=0),"N/A",SWG37*SWH37))</f>
        <v>18</v>
      </c>
      <c r="SWJ37" s="180" t="str">
        <f t="shared" ref="SWJ37:SYF37" si="872">IF(SWI37="","",IF(ISTEXT(SWI37),"N/A",IF(OR(SWI37=2,SWI37=4),"Bajo",IF(OR(SWI37=6,SWI37=8),"Medio",IF(OR(SWI37=10,SWI37=12,SWI37=18,SWI37=20),"Alto",IF(OR(SWI37=24,SWI37=30,SWI37=40),"Muy Alto","Error"))))))</f>
        <v>Alto</v>
      </c>
      <c r="SWK37" s="179">
        <v>25</v>
      </c>
      <c r="SWL37" s="180">
        <f t="shared" ref="SWL37:SYH37" si="873">IF(OR(SWK37="",SWI37=""),"",IF(ISTEXT(SWI37),"N/A",SWI37*SWK37))</f>
        <v>450</v>
      </c>
      <c r="SWM37" s="180" t="str">
        <f t="shared" ref="SWM37:SYI37" si="874">IF(SWL37="","",IF(ISTEXT(SWL37),"IV",IF(SWL37=20,"IV",IF(AND(SWL37&gt;=40,SWL37&lt;=120),"III",IF(AND(SWL37&gt;=150,SWL37&lt;=500),"II",IF(AND(SWL37&gt;=600,SWL37&lt;=4000),"I","Error"))))))</f>
        <v>II</v>
      </c>
      <c r="SWN37" s="269" t="str">
        <f>IF(SWM37="","",IF(OR(SWM37="IV",SWM37="III"),"Aceptable",IF(SWM37="II","No Aceptable o Aceptable con controles",IF(SWM37="I","No Aceptable","Error"))))</f>
        <v>No Aceptable o Aceptable con controles</v>
      </c>
      <c r="SWO37" s="133" t="s">
        <v>264</v>
      </c>
      <c r="SWP37" s="178" t="s">
        <v>274</v>
      </c>
      <c r="SWQ37" s="178" t="s">
        <v>284</v>
      </c>
      <c r="SWR37" s="178" t="s">
        <v>285</v>
      </c>
      <c r="SWS37" s="178" t="s">
        <v>261</v>
      </c>
      <c r="SWT37" s="178" t="s">
        <v>210</v>
      </c>
      <c r="SWU37" s="178" t="s">
        <v>260</v>
      </c>
      <c r="SWV37" s="178" t="s">
        <v>262</v>
      </c>
      <c r="SWW37" s="179">
        <v>6</v>
      </c>
      <c r="SWX37" s="179">
        <v>3</v>
      </c>
      <c r="SWY37" s="180">
        <f t="shared" si="871"/>
        <v>18</v>
      </c>
      <c r="SWZ37" s="180" t="str">
        <f t="shared" si="872"/>
        <v>Alto</v>
      </c>
      <c r="SXA37" s="179">
        <v>25</v>
      </c>
      <c r="SXB37" s="180">
        <f t="shared" si="873"/>
        <v>450</v>
      </c>
      <c r="SXC37" s="180" t="str">
        <f t="shared" si="874"/>
        <v>II</v>
      </c>
      <c r="SXD37" s="269" t="str">
        <f>IF(SXC37="","",IF(OR(SXC37="IV",SXC37="III"),"Aceptable",IF(SXC37="II","No Aceptable o Aceptable con controles",IF(SXC37="I","No Aceptable","Error"))))</f>
        <v>No Aceptable o Aceptable con controles</v>
      </c>
      <c r="SXE37" s="133" t="s">
        <v>264</v>
      </c>
      <c r="SXF37" s="178" t="s">
        <v>274</v>
      </c>
      <c r="SXG37" s="178" t="s">
        <v>284</v>
      </c>
      <c r="SXH37" s="178" t="s">
        <v>285</v>
      </c>
      <c r="SXI37" s="178" t="s">
        <v>261</v>
      </c>
      <c r="SXJ37" s="178" t="s">
        <v>210</v>
      </c>
      <c r="SXK37" s="178" t="s">
        <v>260</v>
      </c>
      <c r="SXL37" s="178" t="s">
        <v>262</v>
      </c>
      <c r="SXM37" s="179">
        <v>6</v>
      </c>
      <c r="SXN37" s="179">
        <v>3</v>
      </c>
      <c r="SXO37" s="180">
        <f t="shared" si="871"/>
        <v>18</v>
      </c>
      <c r="SXP37" s="180" t="str">
        <f t="shared" si="872"/>
        <v>Alto</v>
      </c>
      <c r="SXQ37" s="179">
        <v>25</v>
      </c>
      <c r="SXR37" s="180">
        <f t="shared" si="873"/>
        <v>450</v>
      </c>
      <c r="SXS37" s="180" t="str">
        <f t="shared" si="874"/>
        <v>II</v>
      </c>
      <c r="SXT37" s="269" t="str">
        <f>IF(SXS37="","",IF(OR(SXS37="IV",SXS37="III"),"Aceptable",IF(SXS37="II","No Aceptable o Aceptable con controles",IF(SXS37="I","No Aceptable","Error"))))</f>
        <v>No Aceptable o Aceptable con controles</v>
      </c>
      <c r="SXU37" s="133" t="s">
        <v>264</v>
      </c>
      <c r="SXV37" s="178" t="s">
        <v>274</v>
      </c>
      <c r="SXW37" s="178" t="s">
        <v>284</v>
      </c>
      <c r="SXX37" s="178" t="s">
        <v>285</v>
      </c>
      <c r="SXY37" s="178" t="s">
        <v>261</v>
      </c>
      <c r="SXZ37" s="178" t="s">
        <v>210</v>
      </c>
      <c r="SYA37" s="178" t="s">
        <v>260</v>
      </c>
      <c r="SYB37" s="178" t="s">
        <v>262</v>
      </c>
      <c r="SYC37" s="179">
        <v>6</v>
      </c>
      <c r="SYD37" s="179">
        <v>3</v>
      </c>
      <c r="SYE37" s="180">
        <f t="shared" si="871"/>
        <v>18</v>
      </c>
      <c r="SYF37" s="180" t="str">
        <f t="shared" si="872"/>
        <v>Alto</v>
      </c>
      <c r="SYG37" s="179">
        <v>25</v>
      </c>
      <c r="SYH37" s="180">
        <f t="shared" si="873"/>
        <v>450</v>
      </c>
      <c r="SYI37" s="180" t="str">
        <f t="shared" si="874"/>
        <v>II</v>
      </c>
      <c r="SYJ37" s="269" t="str">
        <f>IF(SYI37="","",IF(OR(SYI37="IV",SYI37="III"),"Aceptable",IF(SYI37="II","No Aceptable o Aceptable con controles",IF(SYI37="I","No Aceptable","Error"))))</f>
        <v>No Aceptable o Aceptable con controles</v>
      </c>
      <c r="SYK37" s="133" t="s">
        <v>264</v>
      </c>
      <c r="SYL37" s="178" t="s">
        <v>274</v>
      </c>
      <c r="SYM37" s="178" t="s">
        <v>284</v>
      </c>
      <c r="SYN37" s="178" t="s">
        <v>285</v>
      </c>
      <c r="SYO37" s="178" t="s">
        <v>261</v>
      </c>
      <c r="SYP37" s="178" t="s">
        <v>210</v>
      </c>
      <c r="SYQ37" s="178" t="s">
        <v>260</v>
      </c>
      <c r="SYR37" s="178" t="s">
        <v>262</v>
      </c>
      <c r="SYS37" s="179">
        <v>6</v>
      </c>
      <c r="SYT37" s="179">
        <v>3</v>
      </c>
      <c r="SYU37" s="180">
        <f t="shared" ref="SYU37:TAQ37" si="875">IF(OR(SYS37="",SYT37=""),"",IF((SYS37*SYT37=0),"N/A",SYS37*SYT37))</f>
        <v>18</v>
      </c>
      <c r="SYV37" s="180" t="str">
        <f t="shared" ref="SYV37:TAR37" si="876">IF(SYU37="","",IF(ISTEXT(SYU37),"N/A",IF(OR(SYU37=2,SYU37=4),"Bajo",IF(OR(SYU37=6,SYU37=8),"Medio",IF(OR(SYU37=10,SYU37=12,SYU37=18,SYU37=20),"Alto",IF(OR(SYU37=24,SYU37=30,SYU37=40),"Muy Alto","Error"))))))</f>
        <v>Alto</v>
      </c>
      <c r="SYW37" s="179">
        <v>25</v>
      </c>
      <c r="SYX37" s="180">
        <f t="shared" ref="SYX37:TAT37" si="877">IF(OR(SYW37="",SYU37=""),"",IF(ISTEXT(SYU37),"N/A",SYU37*SYW37))</f>
        <v>450</v>
      </c>
      <c r="SYY37" s="180" t="str">
        <f t="shared" ref="SYY37:TAU37" si="878">IF(SYX37="","",IF(ISTEXT(SYX37),"IV",IF(SYX37=20,"IV",IF(AND(SYX37&gt;=40,SYX37&lt;=120),"III",IF(AND(SYX37&gt;=150,SYX37&lt;=500),"II",IF(AND(SYX37&gt;=600,SYX37&lt;=4000),"I","Error"))))))</f>
        <v>II</v>
      </c>
      <c r="SYZ37" s="269" t="str">
        <f>IF(SYY37="","",IF(OR(SYY37="IV",SYY37="III"),"Aceptable",IF(SYY37="II","No Aceptable o Aceptable con controles",IF(SYY37="I","No Aceptable","Error"))))</f>
        <v>No Aceptable o Aceptable con controles</v>
      </c>
      <c r="SZA37" s="133" t="s">
        <v>264</v>
      </c>
      <c r="SZB37" s="178" t="s">
        <v>274</v>
      </c>
      <c r="SZC37" s="178" t="s">
        <v>284</v>
      </c>
      <c r="SZD37" s="178" t="s">
        <v>285</v>
      </c>
      <c r="SZE37" s="178" t="s">
        <v>261</v>
      </c>
      <c r="SZF37" s="178" t="s">
        <v>210</v>
      </c>
      <c r="SZG37" s="178" t="s">
        <v>260</v>
      </c>
      <c r="SZH37" s="178" t="s">
        <v>262</v>
      </c>
      <c r="SZI37" s="179">
        <v>6</v>
      </c>
      <c r="SZJ37" s="179">
        <v>3</v>
      </c>
      <c r="SZK37" s="180">
        <f t="shared" si="875"/>
        <v>18</v>
      </c>
      <c r="SZL37" s="180" t="str">
        <f t="shared" si="876"/>
        <v>Alto</v>
      </c>
      <c r="SZM37" s="179">
        <v>25</v>
      </c>
      <c r="SZN37" s="180">
        <f t="shared" si="877"/>
        <v>450</v>
      </c>
      <c r="SZO37" s="180" t="str">
        <f t="shared" si="878"/>
        <v>II</v>
      </c>
      <c r="SZP37" s="269" t="str">
        <f>IF(SZO37="","",IF(OR(SZO37="IV",SZO37="III"),"Aceptable",IF(SZO37="II","No Aceptable o Aceptable con controles",IF(SZO37="I","No Aceptable","Error"))))</f>
        <v>No Aceptable o Aceptable con controles</v>
      </c>
      <c r="SZQ37" s="133" t="s">
        <v>264</v>
      </c>
      <c r="SZR37" s="178" t="s">
        <v>274</v>
      </c>
      <c r="SZS37" s="178" t="s">
        <v>284</v>
      </c>
      <c r="SZT37" s="178" t="s">
        <v>285</v>
      </c>
      <c r="SZU37" s="178" t="s">
        <v>261</v>
      </c>
      <c r="SZV37" s="178" t="s">
        <v>210</v>
      </c>
      <c r="SZW37" s="178" t="s">
        <v>260</v>
      </c>
      <c r="SZX37" s="178" t="s">
        <v>262</v>
      </c>
      <c r="SZY37" s="179">
        <v>6</v>
      </c>
      <c r="SZZ37" s="179">
        <v>3</v>
      </c>
      <c r="TAA37" s="180">
        <f t="shared" si="875"/>
        <v>18</v>
      </c>
      <c r="TAB37" s="180" t="str">
        <f t="shared" si="876"/>
        <v>Alto</v>
      </c>
      <c r="TAC37" s="179">
        <v>25</v>
      </c>
      <c r="TAD37" s="180">
        <f t="shared" si="877"/>
        <v>450</v>
      </c>
      <c r="TAE37" s="180" t="str">
        <f t="shared" si="878"/>
        <v>II</v>
      </c>
      <c r="TAF37" s="269" t="str">
        <f>IF(TAE37="","",IF(OR(TAE37="IV",TAE37="III"),"Aceptable",IF(TAE37="II","No Aceptable o Aceptable con controles",IF(TAE37="I","No Aceptable","Error"))))</f>
        <v>No Aceptable o Aceptable con controles</v>
      </c>
      <c r="TAG37" s="133" t="s">
        <v>264</v>
      </c>
      <c r="TAH37" s="178" t="s">
        <v>274</v>
      </c>
      <c r="TAI37" s="178" t="s">
        <v>284</v>
      </c>
      <c r="TAJ37" s="178" t="s">
        <v>285</v>
      </c>
      <c r="TAK37" s="178" t="s">
        <v>261</v>
      </c>
      <c r="TAL37" s="178" t="s">
        <v>210</v>
      </c>
      <c r="TAM37" s="178" t="s">
        <v>260</v>
      </c>
      <c r="TAN37" s="178" t="s">
        <v>262</v>
      </c>
      <c r="TAO37" s="179">
        <v>6</v>
      </c>
      <c r="TAP37" s="179">
        <v>3</v>
      </c>
      <c r="TAQ37" s="180">
        <f t="shared" si="875"/>
        <v>18</v>
      </c>
      <c r="TAR37" s="180" t="str">
        <f t="shared" si="876"/>
        <v>Alto</v>
      </c>
      <c r="TAS37" s="179">
        <v>25</v>
      </c>
      <c r="TAT37" s="180">
        <f t="shared" si="877"/>
        <v>450</v>
      </c>
      <c r="TAU37" s="180" t="str">
        <f t="shared" si="878"/>
        <v>II</v>
      </c>
      <c r="TAV37" s="269" t="str">
        <f>IF(TAU37="","",IF(OR(TAU37="IV",TAU37="III"),"Aceptable",IF(TAU37="II","No Aceptable o Aceptable con controles",IF(TAU37="I","No Aceptable","Error"))))</f>
        <v>No Aceptable o Aceptable con controles</v>
      </c>
      <c r="TAW37" s="133" t="s">
        <v>264</v>
      </c>
      <c r="TAX37" s="178" t="s">
        <v>274</v>
      </c>
      <c r="TAY37" s="178" t="s">
        <v>284</v>
      </c>
      <c r="TAZ37" s="178" t="s">
        <v>285</v>
      </c>
      <c r="TBA37" s="178" t="s">
        <v>261</v>
      </c>
      <c r="TBB37" s="178" t="s">
        <v>210</v>
      </c>
      <c r="TBC37" s="178" t="s">
        <v>260</v>
      </c>
      <c r="TBD37" s="178" t="s">
        <v>262</v>
      </c>
      <c r="TBE37" s="179">
        <v>6</v>
      </c>
      <c r="TBF37" s="179">
        <v>3</v>
      </c>
      <c r="TBG37" s="180">
        <f t="shared" ref="TBG37:TDC37" si="879">IF(OR(TBE37="",TBF37=""),"",IF((TBE37*TBF37=0),"N/A",TBE37*TBF37))</f>
        <v>18</v>
      </c>
      <c r="TBH37" s="180" t="str">
        <f t="shared" ref="TBH37:TDD37" si="880">IF(TBG37="","",IF(ISTEXT(TBG37),"N/A",IF(OR(TBG37=2,TBG37=4),"Bajo",IF(OR(TBG37=6,TBG37=8),"Medio",IF(OR(TBG37=10,TBG37=12,TBG37=18,TBG37=20),"Alto",IF(OR(TBG37=24,TBG37=30,TBG37=40),"Muy Alto","Error"))))))</f>
        <v>Alto</v>
      </c>
      <c r="TBI37" s="179">
        <v>25</v>
      </c>
      <c r="TBJ37" s="180">
        <f t="shared" ref="TBJ37:TDF37" si="881">IF(OR(TBI37="",TBG37=""),"",IF(ISTEXT(TBG37),"N/A",TBG37*TBI37))</f>
        <v>450</v>
      </c>
      <c r="TBK37" s="180" t="str">
        <f t="shared" ref="TBK37:TDG37" si="882">IF(TBJ37="","",IF(ISTEXT(TBJ37),"IV",IF(TBJ37=20,"IV",IF(AND(TBJ37&gt;=40,TBJ37&lt;=120),"III",IF(AND(TBJ37&gt;=150,TBJ37&lt;=500),"II",IF(AND(TBJ37&gt;=600,TBJ37&lt;=4000),"I","Error"))))))</f>
        <v>II</v>
      </c>
      <c r="TBL37" s="269" t="str">
        <f>IF(TBK37="","",IF(OR(TBK37="IV",TBK37="III"),"Aceptable",IF(TBK37="II","No Aceptable o Aceptable con controles",IF(TBK37="I","No Aceptable","Error"))))</f>
        <v>No Aceptable o Aceptable con controles</v>
      </c>
      <c r="TBM37" s="133" t="s">
        <v>264</v>
      </c>
      <c r="TBN37" s="178" t="s">
        <v>274</v>
      </c>
      <c r="TBO37" s="178" t="s">
        <v>284</v>
      </c>
      <c r="TBP37" s="178" t="s">
        <v>285</v>
      </c>
      <c r="TBQ37" s="178" t="s">
        <v>261</v>
      </c>
      <c r="TBR37" s="178" t="s">
        <v>210</v>
      </c>
      <c r="TBS37" s="178" t="s">
        <v>260</v>
      </c>
      <c r="TBT37" s="178" t="s">
        <v>262</v>
      </c>
      <c r="TBU37" s="179">
        <v>6</v>
      </c>
      <c r="TBV37" s="179">
        <v>3</v>
      </c>
      <c r="TBW37" s="180">
        <f t="shared" si="879"/>
        <v>18</v>
      </c>
      <c r="TBX37" s="180" t="str">
        <f t="shared" si="880"/>
        <v>Alto</v>
      </c>
      <c r="TBY37" s="179">
        <v>25</v>
      </c>
      <c r="TBZ37" s="180">
        <f t="shared" si="881"/>
        <v>450</v>
      </c>
      <c r="TCA37" s="180" t="str">
        <f t="shared" si="882"/>
        <v>II</v>
      </c>
      <c r="TCB37" s="269" t="str">
        <f>IF(TCA37="","",IF(OR(TCA37="IV",TCA37="III"),"Aceptable",IF(TCA37="II","No Aceptable o Aceptable con controles",IF(TCA37="I","No Aceptable","Error"))))</f>
        <v>No Aceptable o Aceptable con controles</v>
      </c>
      <c r="TCC37" s="133" t="s">
        <v>264</v>
      </c>
      <c r="TCD37" s="178" t="s">
        <v>274</v>
      </c>
      <c r="TCE37" s="178" t="s">
        <v>284</v>
      </c>
      <c r="TCF37" s="178" t="s">
        <v>285</v>
      </c>
      <c r="TCG37" s="178" t="s">
        <v>261</v>
      </c>
      <c r="TCH37" s="178" t="s">
        <v>210</v>
      </c>
      <c r="TCI37" s="178" t="s">
        <v>260</v>
      </c>
      <c r="TCJ37" s="178" t="s">
        <v>262</v>
      </c>
      <c r="TCK37" s="179">
        <v>6</v>
      </c>
      <c r="TCL37" s="179">
        <v>3</v>
      </c>
      <c r="TCM37" s="180">
        <f t="shared" si="879"/>
        <v>18</v>
      </c>
      <c r="TCN37" s="180" t="str">
        <f t="shared" si="880"/>
        <v>Alto</v>
      </c>
      <c r="TCO37" s="179">
        <v>25</v>
      </c>
      <c r="TCP37" s="180">
        <f t="shared" si="881"/>
        <v>450</v>
      </c>
      <c r="TCQ37" s="180" t="str">
        <f t="shared" si="882"/>
        <v>II</v>
      </c>
      <c r="TCR37" s="269" t="str">
        <f>IF(TCQ37="","",IF(OR(TCQ37="IV",TCQ37="III"),"Aceptable",IF(TCQ37="II","No Aceptable o Aceptable con controles",IF(TCQ37="I","No Aceptable","Error"))))</f>
        <v>No Aceptable o Aceptable con controles</v>
      </c>
      <c r="TCS37" s="133" t="s">
        <v>264</v>
      </c>
      <c r="TCT37" s="178" t="s">
        <v>274</v>
      </c>
      <c r="TCU37" s="178" t="s">
        <v>284</v>
      </c>
      <c r="TCV37" s="178" t="s">
        <v>285</v>
      </c>
      <c r="TCW37" s="178" t="s">
        <v>261</v>
      </c>
      <c r="TCX37" s="178" t="s">
        <v>210</v>
      </c>
      <c r="TCY37" s="178" t="s">
        <v>260</v>
      </c>
      <c r="TCZ37" s="178" t="s">
        <v>262</v>
      </c>
      <c r="TDA37" s="179">
        <v>6</v>
      </c>
      <c r="TDB37" s="179">
        <v>3</v>
      </c>
      <c r="TDC37" s="180">
        <f t="shared" si="879"/>
        <v>18</v>
      </c>
      <c r="TDD37" s="180" t="str">
        <f t="shared" si="880"/>
        <v>Alto</v>
      </c>
      <c r="TDE37" s="179">
        <v>25</v>
      </c>
      <c r="TDF37" s="180">
        <f t="shared" si="881"/>
        <v>450</v>
      </c>
      <c r="TDG37" s="180" t="str">
        <f t="shared" si="882"/>
        <v>II</v>
      </c>
      <c r="TDH37" s="269" t="str">
        <f>IF(TDG37="","",IF(OR(TDG37="IV",TDG37="III"),"Aceptable",IF(TDG37="II","No Aceptable o Aceptable con controles",IF(TDG37="I","No Aceptable","Error"))))</f>
        <v>No Aceptable o Aceptable con controles</v>
      </c>
      <c r="TDI37" s="133" t="s">
        <v>264</v>
      </c>
      <c r="TDJ37" s="178" t="s">
        <v>274</v>
      </c>
      <c r="TDK37" s="178" t="s">
        <v>284</v>
      </c>
      <c r="TDL37" s="178" t="s">
        <v>285</v>
      </c>
      <c r="TDM37" s="178" t="s">
        <v>261</v>
      </c>
      <c r="TDN37" s="178" t="s">
        <v>210</v>
      </c>
      <c r="TDO37" s="178" t="s">
        <v>260</v>
      </c>
      <c r="TDP37" s="178" t="s">
        <v>262</v>
      </c>
      <c r="TDQ37" s="179">
        <v>6</v>
      </c>
      <c r="TDR37" s="179">
        <v>3</v>
      </c>
      <c r="TDS37" s="180">
        <f t="shared" ref="TDS37:TFO37" si="883">IF(OR(TDQ37="",TDR37=""),"",IF((TDQ37*TDR37=0),"N/A",TDQ37*TDR37))</f>
        <v>18</v>
      </c>
      <c r="TDT37" s="180" t="str">
        <f t="shared" ref="TDT37:TFP37" si="884">IF(TDS37="","",IF(ISTEXT(TDS37),"N/A",IF(OR(TDS37=2,TDS37=4),"Bajo",IF(OR(TDS37=6,TDS37=8),"Medio",IF(OR(TDS37=10,TDS37=12,TDS37=18,TDS37=20),"Alto",IF(OR(TDS37=24,TDS37=30,TDS37=40),"Muy Alto","Error"))))))</f>
        <v>Alto</v>
      </c>
      <c r="TDU37" s="179">
        <v>25</v>
      </c>
      <c r="TDV37" s="180">
        <f t="shared" ref="TDV37:TFR37" si="885">IF(OR(TDU37="",TDS37=""),"",IF(ISTEXT(TDS37),"N/A",TDS37*TDU37))</f>
        <v>450</v>
      </c>
      <c r="TDW37" s="180" t="str">
        <f t="shared" ref="TDW37:TFS37" si="886">IF(TDV37="","",IF(ISTEXT(TDV37),"IV",IF(TDV37=20,"IV",IF(AND(TDV37&gt;=40,TDV37&lt;=120),"III",IF(AND(TDV37&gt;=150,TDV37&lt;=500),"II",IF(AND(TDV37&gt;=600,TDV37&lt;=4000),"I","Error"))))))</f>
        <v>II</v>
      </c>
      <c r="TDX37" s="269" t="str">
        <f>IF(TDW37="","",IF(OR(TDW37="IV",TDW37="III"),"Aceptable",IF(TDW37="II","No Aceptable o Aceptable con controles",IF(TDW37="I","No Aceptable","Error"))))</f>
        <v>No Aceptable o Aceptable con controles</v>
      </c>
      <c r="TDY37" s="133" t="s">
        <v>264</v>
      </c>
      <c r="TDZ37" s="178" t="s">
        <v>274</v>
      </c>
      <c r="TEA37" s="178" t="s">
        <v>284</v>
      </c>
      <c r="TEB37" s="178" t="s">
        <v>285</v>
      </c>
      <c r="TEC37" s="178" t="s">
        <v>261</v>
      </c>
      <c r="TED37" s="178" t="s">
        <v>210</v>
      </c>
      <c r="TEE37" s="178" t="s">
        <v>260</v>
      </c>
      <c r="TEF37" s="178" t="s">
        <v>262</v>
      </c>
      <c r="TEG37" s="179">
        <v>6</v>
      </c>
      <c r="TEH37" s="179">
        <v>3</v>
      </c>
      <c r="TEI37" s="180">
        <f t="shared" si="883"/>
        <v>18</v>
      </c>
      <c r="TEJ37" s="180" t="str">
        <f t="shared" si="884"/>
        <v>Alto</v>
      </c>
      <c r="TEK37" s="179">
        <v>25</v>
      </c>
      <c r="TEL37" s="180">
        <f t="shared" si="885"/>
        <v>450</v>
      </c>
      <c r="TEM37" s="180" t="str">
        <f t="shared" si="886"/>
        <v>II</v>
      </c>
      <c r="TEN37" s="269" t="str">
        <f>IF(TEM37="","",IF(OR(TEM37="IV",TEM37="III"),"Aceptable",IF(TEM37="II","No Aceptable o Aceptable con controles",IF(TEM37="I","No Aceptable","Error"))))</f>
        <v>No Aceptable o Aceptable con controles</v>
      </c>
      <c r="TEO37" s="133" t="s">
        <v>264</v>
      </c>
      <c r="TEP37" s="178" t="s">
        <v>274</v>
      </c>
      <c r="TEQ37" s="178" t="s">
        <v>284</v>
      </c>
      <c r="TER37" s="178" t="s">
        <v>285</v>
      </c>
      <c r="TES37" s="178" t="s">
        <v>261</v>
      </c>
      <c r="TET37" s="178" t="s">
        <v>210</v>
      </c>
      <c r="TEU37" s="178" t="s">
        <v>260</v>
      </c>
      <c r="TEV37" s="178" t="s">
        <v>262</v>
      </c>
      <c r="TEW37" s="179">
        <v>6</v>
      </c>
      <c r="TEX37" s="179">
        <v>3</v>
      </c>
      <c r="TEY37" s="180">
        <f t="shared" si="883"/>
        <v>18</v>
      </c>
      <c r="TEZ37" s="180" t="str">
        <f t="shared" si="884"/>
        <v>Alto</v>
      </c>
      <c r="TFA37" s="179">
        <v>25</v>
      </c>
      <c r="TFB37" s="180">
        <f t="shared" si="885"/>
        <v>450</v>
      </c>
      <c r="TFC37" s="180" t="str">
        <f t="shared" si="886"/>
        <v>II</v>
      </c>
      <c r="TFD37" s="269" t="str">
        <f>IF(TFC37="","",IF(OR(TFC37="IV",TFC37="III"),"Aceptable",IF(TFC37="II","No Aceptable o Aceptable con controles",IF(TFC37="I","No Aceptable","Error"))))</f>
        <v>No Aceptable o Aceptable con controles</v>
      </c>
      <c r="TFE37" s="133" t="s">
        <v>264</v>
      </c>
      <c r="TFF37" s="178" t="s">
        <v>274</v>
      </c>
      <c r="TFG37" s="178" t="s">
        <v>284</v>
      </c>
      <c r="TFH37" s="178" t="s">
        <v>285</v>
      </c>
      <c r="TFI37" s="178" t="s">
        <v>261</v>
      </c>
      <c r="TFJ37" s="178" t="s">
        <v>210</v>
      </c>
      <c r="TFK37" s="178" t="s">
        <v>260</v>
      </c>
      <c r="TFL37" s="178" t="s">
        <v>262</v>
      </c>
      <c r="TFM37" s="179">
        <v>6</v>
      </c>
      <c r="TFN37" s="179">
        <v>3</v>
      </c>
      <c r="TFO37" s="180">
        <f t="shared" si="883"/>
        <v>18</v>
      </c>
      <c r="TFP37" s="180" t="str">
        <f t="shared" si="884"/>
        <v>Alto</v>
      </c>
      <c r="TFQ37" s="179">
        <v>25</v>
      </c>
      <c r="TFR37" s="180">
        <f t="shared" si="885"/>
        <v>450</v>
      </c>
      <c r="TFS37" s="180" t="str">
        <f t="shared" si="886"/>
        <v>II</v>
      </c>
      <c r="TFT37" s="269" t="str">
        <f>IF(TFS37="","",IF(OR(TFS37="IV",TFS37="III"),"Aceptable",IF(TFS37="II","No Aceptable o Aceptable con controles",IF(TFS37="I","No Aceptable","Error"))))</f>
        <v>No Aceptable o Aceptable con controles</v>
      </c>
      <c r="TFU37" s="133" t="s">
        <v>264</v>
      </c>
      <c r="TFV37" s="178" t="s">
        <v>274</v>
      </c>
      <c r="TFW37" s="178" t="s">
        <v>284</v>
      </c>
      <c r="TFX37" s="178" t="s">
        <v>285</v>
      </c>
      <c r="TFY37" s="178" t="s">
        <v>261</v>
      </c>
      <c r="TFZ37" s="178" t="s">
        <v>210</v>
      </c>
      <c r="TGA37" s="178" t="s">
        <v>260</v>
      </c>
      <c r="TGB37" s="178" t="s">
        <v>262</v>
      </c>
      <c r="TGC37" s="179">
        <v>6</v>
      </c>
      <c r="TGD37" s="179">
        <v>3</v>
      </c>
      <c r="TGE37" s="180">
        <f t="shared" ref="TGE37:TIA37" si="887">IF(OR(TGC37="",TGD37=""),"",IF((TGC37*TGD37=0),"N/A",TGC37*TGD37))</f>
        <v>18</v>
      </c>
      <c r="TGF37" s="180" t="str">
        <f t="shared" ref="TGF37:TIB37" si="888">IF(TGE37="","",IF(ISTEXT(TGE37),"N/A",IF(OR(TGE37=2,TGE37=4),"Bajo",IF(OR(TGE37=6,TGE37=8),"Medio",IF(OR(TGE37=10,TGE37=12,TGE37=18,TGE37=20),"Alto",IF(OR(TGE37=24,TGE37=30,TGE37=40),"Muy Alto","Error"))))))</f>
        <v>Alto</v>
      </c>
      <c r="TGG37" s="179">
        <v>25</v>
      </c>
      <c r="TGH37" s="180">
        <f t="shared" ref="TGH37:TID37" si="889">IF(OR(TGG37="",TGE37=""),"",IF(ISTEXT(TGE37),"N/A",TGE37*TGG37))</f>
        <v>450</v>
      </c>
      <c r="TGI37" s="180" t="str">
        <f t="shared" ref="TGI37:TIE37" si="890">IF(TGH37="","",IF(ISTEXT(TGH37),"IV",IF(TGH37=20,"IV",IF(AND(TGH37&gt;=40,TGH37&lt;=120),"III",IF(AND(TGH37&gt;=150,TGH37&lt;=500),"II",IF(AND(TGH37&gt;=600,TGH37&lt;=4000),"I","Error"))))))</f>
        <v>II</v>
      </c>
      <c r="TGJ37" s="269" t="str">
        <f>IF(TGI37="","",IF(OR(TGI37="IV",TGI37="III"),"Aceptable",IF(TGI37="II","No Aceptable o Aceptable con controles",IF(TGI37="I","No Aceptable","Error"))))</f>
        <v>No Aceptable o Aceptable con controles</v>
      </c>
      <c r="TGK37" s="133" t="s">
        <v>264</v>
      </c>
      <c r="TGL37" s="178" t="s">
        <v>274</v>
      </c>
      <c r="TGM37" s="178" t="s">
        <v>284</v>
      </c>
      <c r="TGN37" s="178" t="s">
        <v>285</v>
      </c>
      <c r="TGO37" s="178" t="s">
        <v>261</v>
      </c>
      <c r="TGP37" s="178" t="s">
        <v>210</v>
      </c>
      <c r="TGQ37" s="178" t="s">
        <v>260</v>
      </c>
      <c r="TGR37" s="178" t="s">
        <v>262</v>
      </c>
      <c r="TGS37" s="179">
        <v>6</v>
      </c>
      <c r="TGT37" s="179">
        <v>3</v>
      </c>
      <c r="TGU37" s="180">
        <f t="shared" si="887"/>
        <v>18</v>
      </c>
      <c r="TGV37" s="180" t="str">
        <f t="shared" si="888"/>
        <v>Alto</v>
      </c>
      <c r="TGW37" s="179">
        <v>25</v>
      </c>
      <c r="TGX37" s="180">
        <f t="shared" si="889"/>
        <v>450</v>
      </c>
      <c r="TGY37" s="180" t="str">
        <f t="shared" si="890"/>
        <v>II</v>
      </c>
      <c r="TGZ37" s="269" t="str">
        <f>IF(TGY37="","",IF(OR(TGY37="IV",TGY37="III"),"Aceptable",IF(TGY37="II","No Aceptable o Aceptable con controles",IF(TGY37="I","No Aceptable","Error"))))</f>
        <v>No Aceptable o Aceptable con controles</v>
      </c>
      <c r="THA37" s="133" t="s">
        <v>264</v>
      </c>
      <c r="THB37" s="178" t="s">
        <v>274</v>
      </c>
      <c r="THC37" s="178" t="s">
        <v>284</v>
      </c>
      <c r="THD37" s="178" t="s">
        <v>285</v>
      </c>
      <c r="THE37" s="178" t="s">
        <v>261</v>
      </c>
      <c r="THF37" s="178" t="s">
        <v>210</v>
      </c>
      <c r="THG37" s="178" t="s">
        <v>260</v>
      </c>
      <c r="THH37" s="178" t="s">
        <v>262</v>
      </c>
      <c r="THI37" s="179">
        <v>6</v>
      </c>
      <c r="THJ37" s="179">
        <v>3</v>
      </c>
      <c r="THK37" s="180">
        <f t="shared" si="887"/>
        <v>18</v>
      </c>
      <c r="THL37" s="180" t="str">
        <f t="shared" si="888"/>
        <v>Alto</v>
      </c>
      <c r="THM37" s="179">
        <v>25</v>
      </c>
      <c r="THN37" s="180">
        <f t="shared" si="889"/>
        <v>450</v>
      </c>
      <c r="THO37" s="180" t="str">
        <f t="shared" si="890"/>
        <v>II</v>
      </c>
      <c r="THP37" s="269" t="str">
        <f>IF(THO37="","",IF(OR(THO37="IV",THO37="III"),"Aceptable",IF(THO37="II","No Aceptable o Aceptable con controles",IF(THO37="I","No Aceptable","Error"))))</f>
        <v>No Aceptable o Aceptable con controles</v>
      </c>
      <c r="THQ37" s="133" t="s">
        <v>264</v>
      </c>
      <c r="THR37" s="178" t="s">
        <v>274</v>
      </c>
      <c r="THS37" s="178" t="s">
        <v>284</v>
      </c>
      <c r="THT37" s="178" t="s">
        <v>285</v>
      </c>
      <c r="THU37" s="178" t="s">
        <v>261</v>
      </c>
      <c r="THV37" s="178" t="s">
        <v>210</v>
      </c>
      <c r="THW37" s="178" t="s">
        <v>260</v>
      </c>
      <c r="THX37" s="178" t="s">
        <v>262</v>
      </c>
      <c r="THY37" s="179">
        <v>6</v>
      </c>
      <c r="THZ37" s="179">
        <v>3</v>
      </c>
      <c r="TIA37" s="180">
        <f t="shared" si="887"/>
        <v>18</v>
      </c>
      <c r="TIB37" s="180" t="str">
        <f t="shared" si="888"/>
        <v>Alto</v>
      </c>
      <c r="TIC37" s="179">
        <v>25</v>
      </c>
      <c r="TID37" s="180">
        <f t="shared" si="889"/>
        <v>450</v>
      </c>
      <c r="TIE37" s="180" t="str">
        <f t="shared" si="890"/>
        <v>II</v>
      </c>
      <c r="TIF37" s="269" t="str">
        <f>IF(TIE37="","",IF(OR(TIE37="IV",TIE37="III"),"Aceptable",IF(TIE37="II","No Aceptable o Aceptable con controles",IF(TIE37="I","No Aceptable","Error"))))</f>
        <v>No Aceptable o Aceptable con controles</v>
      </c>
      <c r="TIG37" s="133" t="s">
        <v>264</v>
      </c>
      <c r="TIH37" s="178" t="s">
        <v>274</v>
      </c>
      <c r="TII37" s="178" t="s">
        <v>284</v>
      </c>
      <c r="TIJ37" s="178" t="s">
        <v>285</v>
      </c>
      <c r="TIK37" s="178" t="s">
        <v>261</v>
      </c>
      <c r="TIL37" s="178" t="s">
        <v>210</v>
      </c>
      <c r="TIM37" s="178" t="s">
        <v>260</v>
      </c>
      <c r="TIN37" s="178" t="s">
        <v>262</v>
      </c>
      <c r="TIO37" s="179">
        <v>6</v>
      </c>
      <c r="TIP37" s="179">
        <v>3</v>
      </c>
      <c r="TIQ37" s="180">
        <f t="shared" ref="TIQ37:TKM37" si="891">IF(OR(TIO37="",TIP37=""),"",IF((TIO37*TIP37=0),"N/A",TIO37*TIP37))</f>
        <v>18</v>
      </c>
      <c r="TIR37" s="180" t="str">
        <f t="shared" ref="TIR37:TKN37" si="892">IF(TIQ37="","",IF(ISTEXT(TIQ37),"N/A",IF(OR(TIQ37=2,TIQ37=4),"Bajo",IF(OR(TIQ37=6,TIQ37=8),"Medio",IF(OR(TIQ37=10,TIQ37=12,TIQ37=18,TIQ37=20),"Alto",IF(OR(TIQ37=24,TIQ37=30,TIQ37=40),"Muy Alto","Error"))))))</f>
        <v>Alto</v>
      </c>
      <c r="TIS37" s="179">
        <v>25</v>
      </c>
      <c r="TIT37" s="180">
        <f t="shared" ref="TIT37:TKP37" si="893">IF(OR(TIS37="",TIQ37=""),"",IF(ISTEXT(TIQ37),"N/A",TIQ37*TIS37))</f>
        <v>450</v>
      </c>
      <c r="TIU37" s="180" t="str">
        <f t="shared" ref="TIU37:TKQ37" si="894">IF(TIT37="","",IF(ISTEXT(TIT37),"IV",IF(TIT37=20,"IV",IF(AND(TIT37&gt;=40,TIT37&lt;=120),"III",IF(AND(TIT37&gt;=150,TIT37&lt;=500),"II",IF(AND(TIT37&gt;=600,TIT37&lt;=4000),"I","Error"))))))</f>
        <v>II</v>
      </c>
      <c r="TIV37" s="269" t="str">
        <f>IF(TIU37="","",IF(OR(TIU37="IV",TIU37="III"),"Aceptable",IF(TIU37="II","No Aceptable o Aceptable con controles",IF(TIU37="I","No Aceptable","Error"))))</f>
        <v>No Aceptable o Aceptable con controles</v>
      </c>
      <c r="TIW37" s="133" t="s">
        <v>264</v>
      </c>
      <c r="TIX37" s="178" t="s">
        <v>274</v>
      </c>
      <c r="TIY37" s="178" t="s">
        <v>284</v>
      </c>
      <c r="TIZ37" s="178" t="s">
        <v>285</v>
      </c>
      <c r="TJA37" s="178" t="s">
        <v>261</v>
      </c>
      <c r="TJB37" s="178" t="s">
        <v>210</v>
      </c>
      <c r="TJC37" s="178" t="s">
        <v>260</v>
      </c>
      <c r="TJD37" s="178" t="s">
        <v>262</v>
      </c>
      <c r="TJE37" s="179">
        <v>6</v>
      </c>
      <c r="TJF37" s="179">
        <v>3</v>
      </c>
      <c r="TJG37" s="180">
        <f t="shared" si="891"/>
        <v>18</v>
      </c>
      <c r="TJH37" s="180" t="str">
        <f t="shared" si="892"/>
        <v>Alto</v>
      </c>
      <c r="TJI37" s="179">
        <v>25</v>
      </c>
      <c r="TJJ37" s="180">
        <f t="shared" si="893"/>
        <v>450</v>
      </c>
      <c r="TJK37" s="180" t="str">
        <f t="shared" si="894"/>
        <v>II</v>
      </c>
      <c r="TJL37" s="269" t="str">
        <f>IF(TJK37="","",IF(OR(TJK37="IV",TJK37="III"),"Aceptable",IF(TJK37="II","No Aceptable o Aceptable con controles",IF(TJK37="I","No Aceptable","Error"))))</f>
        <v>No Aceptable o Aceptable con controles</v>
      </c>
      <c r="TJM37" s="133" t="s">
        <v>264</v>
      </c>
      <c r="TJN37" s="178" t="s">
        <v>274</v>
      </c>
      <c r="TJO37" s="178" t="s">
        <v>284</v>
      </c>
      <c r="TJP37" s="178" t="s">
        <v>285</v>
      </c>
      <c r="TJQ37" s="178" t="s">
        <v>261</v>
      </c>
      <c r="TJR37" s="178" t="s">
        <v>210</v>
      </c>
      <c r="TJS37" s="178" t="s">
        <v>260</v>
      </c>
      <c r="TJT37" s="178" t="s">
        <v>262</v>
      </c>
      <c r="TJU37" s="179">
        <v>6</v>
      </c>
      <c r="TJV37" s="179">
        <v>3</v>
      </c>
      <c r="TJW37" s="180">
        <f t="shared" si="891"/>
        <v>18</v>
      </c>
      <c r="TJX37" s="180" t="str">
        <f t="shared" si="892"/>
        <v>Alto</v>
      </c>
      <c r="TJY37" s="179">
        <v>25</v>
      </c>
      <c r="TJZ37" s="180">
        <f t="shared" si="893"/>
        <v>450</v>
      </c>
      <c r="TKA37" s="180" t="str">
        <f t="shared" si="894"/>
        <v>II</v>
      </c>
      <c r="TKB37" s="269" t="str">
        <f>IF(TKA37="","",IF(OR(TKA37="IV",TKA37="III"),"Aceptable",IF(TKA37="II","No Aceptable o Aceptable con controles",IF(TKA37="I","No Aceptable","Error"))))</f>
        <v>No Aceptable o Aceptable con controles</v>
      </c>
      <c r="TKC37" s="133" t="s">
        <v>264</v>
      </c>
      <c r="TKD37" s="178" t="s">
        <v>274</v>
      </c>
      <c r="TKE37" s="178" t="s">
        <v>284</v>
      </c>
      <c r="TKF37" s="178" t="s">
        <v>285</v>
      </c>
      <c r="TKG37" s="178" t="s">
        <v>261</v>
      </c>
      <c r="TKH37" s="178" t="s">
        <v>210</v>
      </c>
      <c r="TKI37" s="178" t="s">
        <v>260</v>
      </c>
      <c r="TKJ37" s="178" t="s">
        <v>262</v>
      </c>
      <c r="TKK37" s="179">
        <v>6</v>
      </c>
      <c r="TKL37" s="179">
        <v>3</v>
      </c>
      <c r="TKM37" s="180">
        <f t="shared" si="891"/>
        <v>18</v>
      </c>
      <c r="TKN37" s="180" t="str">
        <f t="shared" si="892"/>
        <v>Alto</v>
      </c>
      <c r="TKO37" s="179">
        <v>25</v>
      </c>
      <c r="TKP37" s="180">
        <f t="shared" si="893"/>
        <v>450</v>
      </c>
      <c r="TKQ37" s="180" t="str">
        <f t="shared" si="894"/>
        <v>II</v>
      </c>
      <c r="TKR37" s="269" t="str">
        <f>IF(TKQ37="","",IF(OR(TKQ37="IV",TKQ37="III"),"Aceptable",IF(TKQ37="II","No Aceptable o Aceptable con controles",IF(TKQ37="I","No Aceptable","Error"))))</f>
        <v>No Aceptable o Aceptable con controles</v>
      </c>
      <c r="TKS37" s="133" t="s">
        <v>264</v>
      </c>
      <c r="TKT37" s="178" t="s">
        <v>274</v>
      </c>
      <c r="TKU37" s="178" t="s">
        <v>284</v>
      </c>
      <c r="TKV37" s="178" t="s">
        <v>285</v>
      </c>
      <c r="TKW37" s="178" t="s">
        <v>261</v>
      </c>
      <c r="TKX37" s="178" t="s">
        <v>210</v>
      </c>
      <c r="TKY37" s="178" t="s">
        <v>260</v>
      </c>
      <c r="TKZ37" s="178" t="s">
        <v>262</v>
      </c>
      <c r="TLA37" s="179">
        <v>6</v>
      </c>
      <c r="TLB37" s="179">
        <v>3</v>
      </c>
      <c r="TLC37" s="180">
        <f t="shared" ref="TLC37:TMY37" si="895">IF(OR(TLA37="",TLB37=""),"",IF((TLA37*TLB37=0),"N/A",TLA37*TLB37))</f>
        <v>18</v>
      </c>
      <c r="TLD37" s="180" t="str">
        <f t="shared" ref="TLD37:TMZ37" si="896">IF(TLC37="","",IF(ISTEXT(TLC37),"N/A",IF(OR(TLC37=2,TLC37=4),"Bajo",IF(OR(TLC37=6,TLC37=8),"Medio",IF(OR(TLC37=10,TLC37=12,TLC37=18,TLC37=20),"Alto",IF(OR(TLC37=24,TLC37=30,TLC37=40),"Muy Alto","Error"))))))</f>
        <v>Alto</v>
      </c>
      <c r="TLE37" s="179">
        <v>25</v>
      </c>
      <c r="TLF37" s="180">
        <f t="shared" ref="TLF37:TNB37" si="897">IF(OR(TLE37="",TLC37=""),"",IF(ISTEXT(TLC37),"N/A",TLC37*TLE37))</f>
        <v>450</v>
      </c>
      <c r="TLG37" s="180" t="str">
        <f t="shared" ref="TLG37:TNC37" si="898">IF(TLF37="","",IF(ISTEXT(TLF37),"IV",IF(TLF37=20,"IV",IF(AND(TLF37&gt;=40,TLF37&lt;=120),"III",IF(AND(TLF37&gt;=150,TLF37&lt;=500),"II",IF(AND(TLF37&gt;=600,TLF37&lt;=4000),"I","Error"))))))</f>
        <v>II</v>
      </c>
      <c r="TLH37" s="269" t="str">
        <f>IF(TLG37="","",IF(OR(TLG37="IV",TLG37="III"),"Aceptable",IF(TLG37="II","No Aceptable o Aceptable con controles",IF(TLG37="I","No Aceptable","Error"))))</f>
        <v>No Aceptable o Aceptable con controles</v>
      </c>
      <c r="TLI37" s="133" t="s">
        <v>264</v>
      </c>
      <c r="TLJ37" s="178" t="s">
        <v>274</v>
      </c>
      <c r="TLK37" s="178" t="s">
        <v>284</v>
      </c>
      <c r="TLL37" s="178" t="s">
        <v>285</v>
      </c>
      <c r="TLM37" s="178" t="s">
        <v>261</v>
      </c>
      <c r="TLN37" s="178" t="s">
        <v>210</v>
      </c>
      <c r="TLO37" s="178" t="s">
        <v>260</v>
      </c>
      <c r="TLP37" s="178" t="s">
        <v>262</v>
      </c>
      <c r="TLQ37" s="179">
        <v>6</v>
      </c>
      <c r="TLR37" s="179">
        <v>3</v>
      </c>
      <c r="TLS37" s="180">
        <f t="shared" si="895"/>
        <v>18</v>
      </c>
      <c r="TLT37" s="180" t="str">
        <f t="shared" si="896"/>
        <v>Alto</v>
      </c>
      <c r="TLU37" s="179">
        <v>25</v>
      </c>
      <c r="TLV37" s="180">
        <f t="shared" si="897"/>
        <v>450</v>
      </c>
      <c r="TLW37" s="180" t="str">
        <f t="shared" si="898"/>
        <v>II</v>
      </c>
      <c r="TLX37" s="269" t="str">
        <f>IF(TLW37="","",IF(OR(TLW37="IV",TLW37="III"),"Aceptable",IF(TLW37="II","No Aceptable o Aceptable con controles",IF(TLW37="I","No Aceptable","Error"))))</f>
        <v>No Aceptable o Aceptable con controles</v>
      </c>
      <c r="TLY37" s="133" t="s">
        <v>264</v>
      </c>
      <c r="TLZ37" s="178" t="s">
        <v>274</v>
      </c>
      <c r="TMA37" s="178" t="s">
        <v>284</v>
      </c>
      <c r="TMB37" s="178" t="s">
        <v>285</v>
      </c>
      <c r="TMC37" s="178" t="s">
        <v>261</v>
      </c>
      <c r="TMD37" s="178" t="s">
        <v>210</v>
      </c>
      <c r="TME37" s="178" t="s">
        <v>260</v>
      </c>
      <c r="TMF37" s="178" t="s">
        <v>262</v>
      </c>
      <c r="TMG37" s="179">
        <v>6</v>
      </c>
      <c r="TMH37" s="179">
        <v>3</v>
      </c>
      <c r="TMI37" s="180">
        <f t="shared" si="895"/>
        <v>18</v>
      </c>
      <c r="TMJ37" s="180" t="str">
        <f t="shared" si="896"/>
        <v>Alto</v>
      </c>
      <c r="TMK37" s="179">
        <v>25</v>
      </c>
      <c r="TML37" s="180">
        <f t="shared" si="897"/>
        <v>450</v>
      </c>
      <c r="TMM37" s="180" t="str">
        <f t="shared" si="898"/>
        <v>II</v>
      </c>
      <c r="TMN37" s="269" t="str">
        <f>IF(TMM37="","",IF(OR(TMM37="IV",TMM37="III"),"Aceptable",IF(TMM37="II","No Aceptable o Aceptable con controles",IF(TMM37="I","No Aceptable","Error"))))</f>
        <v>No Aceptable o Aceptable con controles</v>
      </c>
      <c r="TMO37" s="133" t="s">
        <v>264</v>
      </c>
      <c r="TMP37" s="178" t="s">
        <v>274</v>
      </c>
      <c r="TMQ37" s="178" t="s">
        <v>284</v>
      </c>
      <c r="TMR37" s="178" t="s">
        <v>285</v>
      </c>
      <c r="TMS37" s="178" t="s">
        <v>261</v>
      </c>
      <c r="TMT37" s="178" t="s">
        <v>210</v>
      </c>
      <c r="TMU37" s="178" t="s">
        <v>260</v>
      </c>
      <c r="TMV37" s="178" t="s">
        <v>262</v>
      </c>
      <c r="TMW37" s="179">
        <v>6</v>
      </c>
      <c r="TMX37" s="179">
        <v>3</v>
      </c>
      <c r="TMY37" s="180">
        <f t="shared" si="895"/>
        <v>18</v>
      </c>
      <c r="TMZ37" s="180" t="str">
        <f t="shared" si="896"/>
        <v>Alto</v>
      </c>
      <c r="TNA37" s="179">
        <v>25</v>
      </c>
      <c r="TNB37" s="180">
        <f t="shared" si="897"/>
        <v>450</v>
      </c>
      <c r="TNC37" s="180" t="str">
        <f t="shared" si="898"/>
        <v>II</v>
      </c>
      <c r="TND37" s="269" t="str">
        <f>IF(TNC37="","",IF(OR(TNC37="IV",TNC37="III"),"Aceptable",IF(TNC37="II","No Aceptable o Aceptable con controles",IF(TNC37="I","No Aceptable","Error"))))</f>
        <v>No Aceptable o Aceptable con controles</v>
      </c>
      <c r="TNE37" s="133" t="s">
        <v>264</v>
      </c>
      <c r="TNF37" s="178" t="s">
        <v>274</v>
      </c>
      <c r="TNG37" s="178" t="s">
        <v>284</v>
      </c>
      <c r="TNH37" s="178" t="s">
        <v>285</v>
      </c>
      <c r="TNI37" s="178" t="s">
        <v>261</v>
      </c>
      <c r="TNJ37" s="178" t="s">
        <v>210</v>
      </c>
      <c r="TNK37" s="178" t="s">
        <v>260</v>
      </c>
      <c r="TNL37" s="178" t="s">
        <v>262</v>
      </c>
      <c r="TNM37" s="179">
        <v>6</v>
      </c>
      <c r="TNN37" s="179">
        <v>3</v>
      </c>
      <c r="TNO37" s="180">
        <f t="shared" ref="TNO37:TPK37" si="899">IF(OR(TNM37="",TNN37=""),"",IF((TNM37*TNN37=0),"N/A",TNM37*TNN37))</f>
        <v>18</v>
      </c>
      <c r="TNP37" s="180" t="str">
        <f t="shared" ref="TNP37:TPL37" si="900">IF(TNO37="","",IF(ISTEXT(TNO37),"N/A",IF(OR(TNO37=2,TNO37=4),"Bajo",IF(OR(TNO37=6,TNO37=8),"Medio",IF(OR(TNO37=10,TNO37=12,TNO37=18,TNO37=20),"Alto",IF(OR(TNO37=24,TNO37=30,TNO37=40),"Muy Alto","Error"))))))</f>
        <v>Alto</v>
      </c>
      <c r="TNQ37" s="179">
        <v>25</v>
      </c>
      <c r="TNR37" s="180">
        <f t="shared" ref="TNR37:TPN37" si="901">IF(OR(TNQ37="",TNO37=""),"",IF(ISTEXT(TNO37),"N/A",TNO37*TNQ37))</f>
        <v>450</v>
      </c>
      <c r="TNS37" s="180" t="str">
        <f t="shared" ref="TNS37:TPO37" si="902">IF(TNR37="","",IF(ISTEXT(TNR37),"IV",IF(TNR37=20,"IV",IF(AND(TNR37&gt;=40,TNR37&lt;=120),"III",IF(AND(TNR37&gt;=150,TNR37&lt;=500),"II",IF(AND(TNR37&gt;=600,TNR37&lt;=4000),"I","Error"))))))</f>
        <v>II</v>
      </c>
      <c r="TNT37" s="269" t="str">
        <f>IF(TNS37="","",IF(OR(TNS37="IV",TNS37="III"),"Aceptable",IF(TNS37="II","No Aceptable o Aceptable con controles",IF(TNS37="I","No Aceptable","Error"))))</f>
        <v>No Aceptable o Aceptable con controles</v>
      </c>
      <c r="TNU37" s="133" t="s">
        <v>264</v>
      </c>
      <c r="TNV37" s="178" t="s">
        <v>274</v>
      </c>
      <c r="TNW37" s="178" t="s">
        <v>284</v>
      </c>
      <c r="TNX37" s="178" t="s">
        <v>285</v>
      </c>
      <c r="TNY37" s="178" t="s">
        <v>261</v>
      </c>
      <c r="TNZ37" s="178" t="s">
        <v>210</v>
      </c>
      <c r="TOA37" s="178" t="s">
        <v>260</v>
      </c>
      <c r="TOB37" s="178" t="s">
        <v>262</v>
      </c>
      <c r="TOC37" s="179">
        <v>6</v>
      </c>
      <c r="TOD37" s="179">
        <v>3</v>
      </c>
      <c r="TOE37" s="180">
        <f t="shared" si="899"/>
        <v>18</v>
      </c>
      <c r="TOF37" s="180" t="str">
        <f t="shared" si="900"/>
        <v>Alto</v>
      </c>
      <c r="TOG37" s="179">
        <v>25</v>
      </c>
      <c r="TOH37" s="180">
        <f t="shared" si="901"/>
        <v>450</v>
      </c>
      <c r="TOI37" s="180" t="str">
        <f t="shared" si="902"/>
        <v>II</v>
      </c>
      <c r="TOJ37" s="269" t="str">
        <f>IF(TOI37="","",IF(OR(TOI37="IV",TOI37="III"),"Aceptable",IF(TOI37="II","No Aceptable o Aceptable con controles",IF(TOI37="I","No Aceptable","Error"))))</f>
        <v>No Aceptable o Aceptable con controles</v>
      </c>
      <c r="TOK37" s="133" t="s">
        <v>264</v>
      </c>
      <c r="TOL37" s="178" t="s">
        <v>274</v>
      </c>
      <c r="TOM37" s="178" t="s">
        <v>284</v>
      </c>
      <c r="TON37" s="178" t="s">
        <v>285</v>
      </c>
      <c r="TOO37" s="178" t="s">
        <v>261</v>
      </c>
      <c r="TOP37" s="178" t="s">
        <v>210</v>
      </c>
      <c r="TOQ37" s="178" t="s">
        <v>260</v>
      </c>
      <c r="TOR37" s="178" t="s">
        <v>262</v>
      </c>
      <c r="TOS37" s="179">
        <v>6</v>
      </c>
      <c r="TOT37" s="179">
        <v>3</v>
      </c>
      <c r="TOU37" s="180">
        <f t="shared" si="899"/>
        <v>18</v>
      </c>
      <c r="TOV37" s="180" t="str">
        <f t="shared" si="900"/>
        <v>Alto</v>
      </c>
      <c r="TOW37" s="179">
        <v>25</v>
      </c>
      <c r="TOX37" s="180">
        <f t="shared" si="901"/>
        <v>450</v>
      </c>
      <c r="TOY37" s="180" t="str">
        <f t="shared" si="902"/>
        <v>II</v>
      </c>
      <c r="TOZ37" s="269" t="str">
        <f>IF(TOY37="","",IF(OR(TOY37="IV",TOY37="III"),"Aceptable",IF(TOY37="II","No Aceptable o Aceptable con controles",IF(TOY37="I","No Aceptable","Error"))))</f>
        <v>No Aceptable o Aceptable con controles</v>
      </c>
      <c r="TPA37" s="133" t="s">
        <v>264</v>
      </c>
      <c r="TPB37" s="178" t="s">
        <v>274</v>
      </c>
      <c r="TPC37" s="178" t="s">
        <v>284</v>
      </c>
      <c r="TPD37" s="178" t="s">
        <v>285</v>
      </c>
      <c r="TPE37" s="178" t="s">
        <v>261</v>
      </c>
      <c r="TPF37" s="178" t="s">
        <v>210</v>
      </c>
      <c r="TPG37" s="178" t="s">
        <v>260</v>
      </c>
      <c r="TPH37" s="178" t="s">
        <v>262</v>
      </c>
      <c r="TPI37" s="179">
        <v>6</v>
      </c>
      <c r="TPJ37" s="179">
        <v>3</v>
      </c>
      <c r="TPK37" s="180">
        <f t="shared" si="899"/>
        <v>18</v>
      </c>
      <c r="TPL37" s="180" t="str">
        <f t="shared" si="900"/>
        <v>Alto</v>
      </c>
      <c r="TPM37" s="179">
        <v>25</v>
      </c>
      <c r="TPN37" s="180">
        <f t="shared" si="901"/>
        <v>450</v>
      </c>
      <c r="TPO37" s="180" t="str">
        <f t="shared" si="902"/>
        <v>II</v>
      </c>
      <c r="TPP37" s="269" t="str">
        <f>IF(TPO37="","",IF(OR(TPO37="IV",TPO37="III"),"Aceptable",IF(TPO37="II","No Aceptable o Aceptable con controles",IF(TPO37="I","No Aceptable","Error"))))</f>
        <v>No Aceptable o Aceptable con controles</v>
      </c>
      <c r="TPQ37" s="133" t="s">
        <v>264</v>
      </c>
      <c r="TPR37" s="178" t="s">
        <v>274</v>
      </c>
      <c r="TPS37" s="178" t="s">
        <v>284</v>
      </c>
      <c r="TPT37" s="178" t="s">
        <v>285</v>
      </c>
      <c r="TPU37" s="178" t="s">
        <v>261</v>
      </c>
      <c r="TPV37" s="178" t="s">
        <v>210</v>
      </c>
      <c r="TPW37" s="178" t="s">
        <v>260</v>
      </c>
      <c r="TPX37" s="178" t="s">
        <v>262</v>
      </c>
      <c r="TPY37" s="179">
        <v>6</v>
      </c>
      <c r="TPZ37" s="179">
        <v>3</v>
      </c>
      <c r="TQA37" s="180">
        <f t="shared" ref="TQA37:TRW37" si="903">IF(OR(TPY37="",TPZ37=""),"",IF((TPY37*TPZ37=0),"N/A",TPY37*TPZ37))</f>
        <v>18</v>
      </c>
      <c r="TQB37" s="180" t="str">
        <f t="shared" ref="TQB37:TRX37" si="904">IF(TQA37="","",IF(ISTEXT(TQA37),"N/A",IF(OR(TQA37=2,TQA37=4),"Bajo",IF(OR(TQA37=6,TQA37=8),"Medio",IF(OR(TQA37=10,TQA37=12,TQA37=18,TQA37=20),"Alto",IF(OR(TQA37=24,TQA37=30,TQA37=40),"Muy Alto","Error"))))))</f>
        <v>Alto</v>
      </c>
      <c r="TQC37" s="179">
        <v>25</v>
      </c>
      <c r="TQD37" s="180">
        <f t="shared" ref="TQD37:TRZ37" si="905">IF(OR(TQC37="",TQA37=""),"",IF(ISTEXT(TQA37),"N/A",TQA37*TQC37))</f>
        <v>450</v>
      </c>
      <c r="TQE37" s="180" t="str">
        <f t="shared" ref="TQE37:TSA37" si="906">IF(TQD37="","",IF(ISTEXT(TQD37),"IV",IF(TQD37=20,"IV",IF(AND(TQD37&gt;=40,TQD37&lt;=120),"III",IF(AND(TQD37&gt;=150,TQD37&lt;=500),"II",IF(AND(TQD37&gt;=600,TQD37&lt;=4000),"I","Error"))))))</f>
        <v>II</v>
      </c>
      <c r="TQF37" s="269" t="str">
        <f>IF(TQE37="","",IF(OR(TQE37="IV",TQE37="III"),"Aceptable",IF(TQE37="II","No Aceptable o Aceptable con controles",IF(TQE37="I","No Aceptable","Error"))))</f>
        <v>No Aceptable o Aceptable con controles</v>
      </c>
      <c r="TQG37" s="133" t="s">
        <v>264</v>
      </c>
      <c r="TQH37" s="178" t="s">
        <v>274</v>
      </c>
      <c r="TQI37" s="178" t="s">
        <v>284</v>
      </c>
      <c r="TQJ37" s="178" t="s">
        <v>285</v>
      </c>
      <c r="TQK37" s="178" t="s">
        <v>261</v>
      </c>
      <c r="TQL37" s="178" t="s">
        <v>210</v>
      </c>
      <c r="TQM37" s="178" t="s">
        <v>260</v>
      </c>
      <c r="TQN37" s="178" t="s">
        <v>262</v>
      </c>
      <c r="TQO37" s="179">
        <v>6</v>
      </c>
      <c r="TQP37" s="179">
        <v>3</v>
      </c>
      <c r="TQQ37" s="180">
        <f t="shared" si="903"/>
        <v>18</v>
      </c>
      <c r="TQR37" s="180" t="str">
        <f t="shared" si="904"/>
        <v>Alto</v>
      </c>
      <c r="TQS37" s="179">
        <v>25</v>
      </c>
      <c r="TQT37" s="180">
        <f t="shared" si="905"/>
        <v>450</v>
      </c>
      <c r="TQU37" s="180" t="str">
        <f t="shared" si="906"/>
        <v>II</v>
      </c>
      <c r="TQV37" s="269" t="str">
        <f>IF(TQU37="","",IF(OR(TQU37="IV",TQU37="III"),"Aceptable",IF(TQU37="II","No Aceptable o Aceptable con controles",IF(TQU37="I","No Aceptable","Error"))))</f>
        <v>No Aceptable o Aceptable con controles</v>
      </c>
      <c r="TQW37" s="133" t="s">
        <v>264</v>
      </c>
      <c r="TQX37" s="178" t="s">
        <v>274</v>
      </c>
      <c r="TQY37" s="178" t="s">
        <v>284</v>
      </c>
      <c r="TQZ37" s="178" t="s">
        <v>285</v>
      </c>
      <c r="TRA37" s="178" t="s">
        <v>261</v>
      </c>
      <c r="TRB37" s="178" t="s">
        <v>210</v>
      </c>
      <c r="TRC37" s="178" t="s">
        <v>260</v>
      </c>
      <c r="TRD37" s="178" t="s">
        <v>262</v>
      </c>
      <c r="TRE37" s="179">
        <v>6</v>
      </c>
      <c r="TRF37" s="179">
        <v>3</v>
      </c>
      <c r="TRG37" s="180">
        <f t="shared" si="903"/>
        <v>18</v>
      </c>
      <c r="TRH37" s="180" t="str">
        <f t="shared" si="904"/>
        <v>Alto</v>
      </c>
      <c r="TRI37" s="179">
        <v>25</v>
      </c>
      <c r="TRJ37" s="180">
        <f t="shared" si="905"/>
        <v>450</v>
      </c>
      <c r="TRK37" s="180" t="str">
        <f t="shared" si="906"/>
        <v>II</v>
      </c>
      <c r="TRL37" s="269" t="str">
        <f>IF(TRK37="","",IF(OR(TRK37="IV",TRK37="III"),"Aceptable",IF(TRK37="II","No Aceptable o Aceptable con controles",IF(TRK37="I","No Aceptable","Error"))))</f>
        <v>No Aceptable o Aceptable con controles</v>
      </c>
      <c r="TRM37" s="133" t="s">
        <v>264</v>
      </c>
      <c r="TRN37" s="178" t="s">
        <v>274</v>
      </c>
      <c r="TRO37" s="178" t="s">
        <v>284</v>
      </c>
      <c r="TRP37" s="178" t="s">
        <v>285</v>
      </c>
      <c r="TRQ37" s="178" t="s">
        <v>261</v>
      </c>
      <c r="TRR37" s="178" t="s">
        <v>210</v>
      </c>
      <c r="TRS37" s="178" t="s">
        <v>260</v>
      </c>
      <c r="TRT37" s="178" t="s">
        <v>262</v>
      </c>
      <c r="TRU37" s="179">
        <v>6</v>
      </c>
      <c r="TRV37" s="179">
        <v>3</v>
      </c>
      <c r="TRW37" s="180">
        <f t="shared" si="903"/>
        <v>18</v>
      </c>
      <c r="TRX37" s="180" t="str">
        <f t="shared" si="904"/>
        <v>Alto</v>
      </c>
      <c r="TRY37" s="179">
        <v>25</v>
      </c>
      <c r="TRZ37" s="180">
        <f t="shared" si="905"/>
        <v>450</v>
      </c>
      <c r="TSA37" s="180" t="str">
        <f t="shared" si="906"/>
        <v>II</v>
      </c>
      <c r="TSB37" s="269" t="str">
        <f>IF(TSA37="","",IF(OR(TSA37="IV",TSA37="III"),"Aceptable",IF(TSA37="II","No Aceptable o Aceptable con controles",IF(TSA37="I","No Aceptable","Error"))))</f>
        <v>No Aceptable o Aceptable con controles</v>
      </c>
      <c r="TSC37" s="133" t="s">
        <v>264</v>
      </c>
      <c r="TSD37" s="178" t="s">
        <v>274</v>
      </c>
      <c r="TSE37" s="178" t="s">
        <v>284</v>
      </c>
      <c r="TSF37" s="178" t="s">
        <v>285</v>
      </c>
      <c r="TSG37" s="178" t="s">
        <v>261</v>
      </c>
      <c r="TSH37" s="178" t="s">
        <v>210</v>
      </c>
      <c r="TSI37" s="178" t="s">
        <v>260</v>
      </c>
      <c r="TSJ37" s="178" t="s">
        <v>262</v>
      </c>
      <c r="TSK37" s="179">
        <v>6</v>
      </c>
      <c r="TSL37" s="179">
        <v>3</v>
      </c>
      <c r="TSM37" s="180">
        <f t="shared" ref="TSM37:TUI37" si="907">IF(OR(TSK37="",TSL37=""),"",IF((TSK37*TSL37=0),"N/A",TSK37*TSL37))</f>
        <v>18</v>
      </c>
      <c r="TSN37" s="180" t="str">
        <f t="shared" ref="TSN37:TUJ37" si="908">IF(TSM37="","",IF(ISTEXT(TSM37),"N/A",IF(OR(TSM37=2,TSM37=4),"Bajo",IF(OR(TSM37=6,TSM37=8),"Medio",IF(OR(TSM37=10,TSM37=12,TSM37=18,TSM37=20),"Alto",IF(OR(TSM37=24,TSM37=30,TSM37=40),"Muy Alto","Error"))))))</f>
        <v>Alto</v>
      </c>
      <c r="TSO37" s="179">
        <v>25</v>
      </c>
      <c r="TSP37" s="180">
        <f t="shared" ref="TSP37:TUL37" si="909">IF(OR(TSO37="",TSM37=""),"",IF(ISTEXT(TSM37),"N/A",TSM37*TSO37))</f>
        <v>450</v>
      </c>
      <c r="TSQ37" s="180" t="str">
        <f t="shared" ref="TSQ37:TUM37" si="910">IF(TSP37="","",IF(ISTEXT(TSP37),"IV",IF(TSP37=20,"IV",IF(AND(TSP37&gt;=40,TSP37&lt;=120),"III",IF(AND(TSP37&gt;=150,TSP37&lt;=500),"II",IF(AND(TSP37&gt;=600,TSP37&lt;=4000),"I","Error"))))))</f>
        <v>II</v>
      </c>
      <c r="TSR37" s="269" t="str">
        <f>IF(TSQ37="","",IF(OR(TSQ37="IV",TSQ37="III"),"Aceptable",IF(TSQ37="II","No Aceptable o Aceptable con controles",IF(TSQ37="I","No Aceptable","Error"))))</f>
        <v>No Aceptable o Aceptable con controles</v>
      </c>
      <c r="TSS37" s="133" t="s">
        <v>264</v>
      </c>
      <c r="TST37" s="178" t="s">
        <v>274</v>
      </c>
      <c r="TSU37" s="178" t="s">
        <v>284</v>
      </c>
      <c r="TSV37" s="178" t="s">
        <v>285</v>
      </c>
      <c r="TSW37" s="178" t="s">
        <v>261</v>
      </c>
      <c r="TSX37" s="178" t="s">
        <v>210</v>
      </c>
      <c r="TSY37" s="178" t="s">
        <v>260</v>
      </c>
      <c r="TSZ37" s="178" t="s">
        <v>262</v>
      </c>
      <c r="TTA37" s="179">
        <v>6</v>
      </c>
      <c r="TTB37" s="179">
        <v>3</v>
      </c>
      <c r="TTC37" s="180">
        <f t="shared" si="907"/>
        <v>18</v>
      </c>
      <c r="TTD37" s="180" t="str">
        <f t="shared" si="908"/>
        <v>Alto</v>
      </c>
      <c r="TTE37" s="179">
        <v>25</v>
      </c>
      <c r="TTF37" s="180">
        <f t="shared" si="909"/>
        <v>450</v>
      </c>
      <c r="TTG37" s="180" t="str">
        <f t="shared" si="910"/>
        <v>II</v>
      </c>
      <c r="TTH37" s="269" t="str">
        <f>IF(TTG37="","",IF(OR(TTG37="IV",TTG37="III"),"Aceptable",IF(TTG37="II","No Aceptable o Aceptable con controles",IF(TTG37="I","No Aceptable","Error"))))</f>
        <v>No Aceptable o Aceptable con controles</v>
      </c>
      <c r="TTI37" s="133" t="s">
        <v>264</v>
      </c>
      <c r="TTJ37" s="178" t="s">
        <v>274</v>
      </c>
      <c r="TTK37" s="178" t="s">
        <v>284</v>
      </c>
      <c r="TTL37" s="178" t="s">
        <v>285</v>
      </c>
      <c r="TTM37" s="178" t="s">
        <v>261</v>
      </c>
      <c r="TTN37" s="178" t="s">
        <v>210</v>
      </c>
      <c r="TTO37" s="178" t="s">
        <v>260</v>
      </c>
      <c r="TTP37" s="178" t="s">
        <v>262</v>
      </c>
      <c r="TTQ37" s="179">
        <v>6</v>
      </c>
      <c r="TTR37" s="179">
        <v>3</v>
      </c>
      <c r="TTS37" s="180">
        <f t="shared" si="907"/>
        <v>18</v>
      </c>
      <c r="TTT37" s="180" t="str">
        <f t="shared" si="908"/>
        <v>Alto</v>
      </c>
      <c r="TTU37" s="179">
        <v>25</v>
      </c>
      <c r="TTV37" s="180">
        <f t="shared" si="909"/>
        <v>450</v>
      </c>
      <c r="TTW37" s="180" t="str">
        <f t="shared" si="910"/>
        <v>II</v>
      </c>
      <c r="TTX37" s="269" t="str">
        <f>IF(TTW37="","",IF(OR(TTW37="IV",TTW37="III"),"Aceptable",IF(TTW37="II","No Aceptable o Aceptable con controles",IF(TTW37="I","No Aceptable","Error"))))</f>
        <v>No Aceptable o Aceptable con controles</v>
      </c>
      <c r="TTY37" s="133" t="s">
        <v>264</v>
      </c>
      <c r="TTZ37" s="178" t="s">
        <v>274</v>
      </c>
      <c r="TUA37" s="178" t="s">
        <v>284</v>
      </c>
      <c r="TUB37" s="178" t="s">
        <v>285</v>
      </c>
      <c r="TUC37" s="178" t="s">
        <v>261</v>
      </c>
      <c r="TUD37" s="178" t="s">
        <v>210</v>
      </c>
      <c r="TUE37" s="178" t="s">
        <v>260</v>
      </c>
      <c r="TUF37" s="178" t="s">
        <v>262</v>
      </c>
      <c r="TUG37" s="179">
        <v>6</v>
      </c>
      <c r="TUH37" s="179">
        <v>3</v>
      </c>
      <c r="TUI37" s="180">
        <f t="shared" si="907"/>
        <v>18</v>
      </c>
      <c r="TUJ37" s="180" t="str">
        <f t="shared" si="908"/>
        <v>Alto</v>
      </c>
      <c r="TUK37" s="179">
        <v>25</v>
      </c>
      <c r="TUL37" s="180">
        <f t="shared" si="909"/>
        <v>450</v>
      </c>
      <c r="TUM37" s="180" t="str">
        <f t="shared" si="910"/>
        <v>II</v>
      </c>
      <c r="TUN37" s="269" t="str">
        <f>IF(TUM37="","",IF(OR(TUM37="IV",TUM37="III"),"Aceptable",IF(TUM37="II","No Aceptable o Aceptable con controles",IF(TUM37="I","No Aceptable","Error"))))</f>
        <v>No Aceptable o Aceptable con controles</v>
      </c>
      <c r="TUO37" s="133" t="s">
        <v>264</v>
      </c>
      <c r="TUP37" s="178" t="s">
        <v>274</v>
      </c>
      <c r="TUQ37" s="178" t="s">
        <v>284</v>
      </c>
      <c r="TUR37" s="178" t="s">
        <v>285</v>
      </c>
      <c r="TUS37" s="178" t="s">
        <v>261</v>
      </c>
      <c r="TUT37" s="178" t="s">
        <v>210</v>
      </c>
      <c r="TUU37" s="178" t="s">
        <v>260</v>
      </c>
      <c r="TUV37" s="178" t="s">
        <v>262</v>
      </c>
      <c r="TUW37" s="179">
        <v>6</v>
      </c>
      <c r="TUX37" s="179">
        <v>3</v>
      </c>
      <c r="TUY37" s="180">
        <f t="shared" ref="TUY37:TWU37" si="911">IF(OR(TUW37="",TUX37=""),"",IF((TUW37*TUX37=0),"N/A",TUW37*TUX37))</f>
        <v>18</v>
      </c>
      <c r="TUZ37" s="180" t="str">
        <f t="shared" ref="TUZ37:TWV37" si="912">IF(TUY37="","",IF(ISTEXT(TUY37),"N/A",IF(OR(TUY37=2,TUY37=4),"Bajo",IF(OR(TUY37=6,TUY37=8),"Medio",IF(OR(TUY37=10,TUY37=12,TUY37=18,TUY37=20),"Alto",IF(OR(TUY37=24,TUY37=30,TUY37=40),"Muy Alto","Error"))))))</f>
        <v>Alto</v>
      </c>
      <c r="TVA37" s="179">
        <v>25</v>
      </c>
      <c r="TVB37" s="180">
        <f t="shared" ref="TVB37:TWX37" si="913">IF(OR(TVA37="",TUY37=""),"",IF(ISTEXT(TUY37),"N/A",TUY37*TVA37))</f>
        <v>450</v>
      </c>
      <c r="TVC37" s="180" t="str">
        <f t="shared" ref="TVC37:TWY37" si="914">IF(TVB37="","",IF(ISTEXT(TVB37),"IV",IF(TVB37=20,"IV",IF(AND(TVB37&gt;=40,TVB37&lt;=120),"III",IF(AND(TVB37&gt;=150,TVB37&lt;=500),"II",IF(AND(TVB37&gt;=600,TVB37&lt;=4000),"I","Error"))))))</f>
        <v>II</v>
      </c>
      <c r="TVD37" s="269" t="str">
        <f>IF(TVC37="","",IF(OR(TVC37="IV",TVC37="III"),"Aceptable",IF(TVC37="II","No Aceptable o Aceptable con controles",IF(TVC37="I","No Aceptable","Error"))))</f>
        <v>No Aceptable o Aceptable con controles</v>
      </c>
      <c r="TVE37" s="133" t="s">
        <v>264</v>
      </c>
      <c r="TVF37" s="178" t="s">
        <v>274</v>
      </c>
      <c r="TVG37" s="178" t="s">
        <v>284</v>
      </c>
      <c r="TVH37" s="178" t="s">
        <v>285</v>
      </c>
      <c r="TVI37" s="178" t="s">
        <v>261</v>
      </c>
      <c r="TVJ37" s="178" t="s">
        <v>210</v>
      </c>
      <c r="TVK37" s="178" t="s">
        <v>260</v>
      </c>
      <c r="TVL37" s="178" t="s">
        <v>262</v>
      </c>
      <c r="TVM37" s="179">
        <v>6</v>
      </c>
      <c r="TVN37" s="179">
        <v>3</v>
      </c>
      <c r="TVO37" s="180">
        <f t="shared" si="911"/>
        <v>18</v>
      </c>
      <c r="TVP37" s="180" t="str">
        <f t="shared" si="912"/>
        <v>Alto</v>
      </c>
      <c r="TVQ37" s="179">
        <v>25</v>
      </c>
      <c r="TVR37" s="180">
        <f t="shared" si="913"/>
        <v>450</v>
      </c>
      <c r="TVS37" s="180" t="str">
        <f t="shared" si="914"/>
        <v>II</v>
      </c>
      <c r="TVT37" s="269" t="str">
        <f>IF(TVS37="","",IF(OR(TVS37="IV",TVS37="III"),"Aceptable",IF(TVS37="II","No Aceptable o Aceptable con controles",IF(TVS37="I","No Aceptable","Error"))))</f>
        <v>No Aceptable o Aceptable con controles</v>
      </c>
      <c r="TVU37" s="133" t="s">
        <v>264</v>
      </c>
      <c r="TVV37" s="178" t="s">
        <v>274</v>
      </c>
      <c r="TVW37" s="178" t="s">
        <v>284</v>
      </c>
      <c r="TVX37" s="178" t="s">
        <v>285</v>
      </c>
      <c r="TVY37" s="178" t="s">
        <v>261</v>
      </c>
      <c r="TVZ37" s="178" t="s">
        <v>210</v>
      </c>
      <c r="TWA37" s="178" t="s">
        <v>260</v>
      </c>
      <c r="TWB37" s="178" t="s">
        <v>262</v>
      </c>
      <c r="TWC37" s="179">
        <v>6</v>
      </c>
      <c r="TWD37" s="179">
        <v>3</v>
      </c>
      <c r="TWE37" s="180">
        <f t="shared" si="911"/>
        <v>18</v>
      </c>
      <c r="TWF37" s="180" t="str">
        <f t="shared" si="912"/>
        <v>Alto</v>
      </c>
      <c r="TWG37" s="179">
        <v>25</v>
      </c>
      <c r="TWH37" s="180">
        <f t="shared" si="913"/>
        <v>450</v>
      </c>
      <c r="TWI37" s="180" t="str">
        <f t="shared" si="914"/>
        <v>II</v>
      </c>
      <c r="TWJ37" s="269" t="str">
        <f>IF(TWI37="","",IF(OR(TWI37="IV",TWI37="III"),"Aceptable",IF(TWI37="II","No Aceptable o Aceptable con controles",IF(TWI37="I","No Aceptable","Error"))))</f>
        <v>No Aceptable o Aceptable con controles</v>
      </c>
      <c r="TWK37" s="133" t="s">
        <v>264</v>
      </c>
      <c r="TWL37" s="178" t="s">
        <v>274</v>
      </c>
      <c r="TWM37" s="178" t="s">
        <v>284</v>
      </c>
      <c r="TWN37" s="178" t="s">
        <v>285</v>
      </c>
      <c r="TWO37" s="178" t="s">
        <v>261</v>
      </c>
      <c r="TWP37" s="178" t="s">
        <v>210</v>
      </c>
      <c r="TWQ37" s="178" t="s">
        <v>260</v>
      </c>
      <c r="TWR37" s="178" t="s">
        <v>262</v>
      </c>
      <c r="TWS37" s="179">
        <v>6</v>
      </c>
      <c r="TWT37" s="179">
        <v>3</v>
      </c>
      <c r="TWU37" s="180">
        <f t="shared" si="911"/>
        <v>18</v>
      </c>
      <c r="TWV37" s="180" t="str">
        <f t="shared" si="912"/>
        <v>Alto</v>
      </c>
      <c r="TWW37" s="179">
        <v>25</v>
      </c>
      <c r="TWX37" s="180">
        <f t="shared" si="913"/>
        <v>450</v>
      </c>
      <c r="TWY37" s="180" t="str">
        <f t="shared" si="914"/>
        <v>II</v>
      </c>
      <c r="TWZ37" s="269" t="str">
        <f>IF(TWY37="","",IF(OR(TWY37="IV",TWY37="III"),"Aceptable",IF(TWY37="II","No Aceptable o Aceptable con controles",IF(TWY37="I","No Aceptable","Error"))))</f>
        <v>No Aceptable o Aceptable con controles</v>
      </c>
      <c r="TXA37" s="133" t="s">
        <v>264</v>
      </c>
      <c r="TXB37" s="178" t="s">
        <v>274</v>
      </c>
      <c r="TXC37" s="178" t="s">
        <v>284</v>
      </c>
      <c r="TXD37" s="178" t="s">
        <v>285</v>
      </c>
      <c r="TXE37" s="178" t="s">
        <v>261</v>
      </c>
      <c r="TXF37" s="178" t="s">
        <v>210</v>
      </c>
      <c r="TXG37" s="178" t="s">
        <v>260</v>
      </c>
      <c r="TXH37" s="178" t="s">
        <v>262</v>
      </c>
      <c r="TXI37" s="179">
        <v>6</v>
      </c>
      <c r="TXJ37" s="179">
        <v>3</v>
      </c>
      <c r="TXK37" s="180">
        <f t="shared" ref="TXK37:TZG37" si="915">IF(OR(TXI37="",TXJ37=""),"",IF((TXI37*TXJ37=0),"N/A",TXI37*TXJ37))</f>
        <v>18</v>
      </c>
      <c r="TXL37" s="180" t="str">
        <f t="shared" ref="TXL37:TZH37" si="916">IF(TXK37="","",IF(ISTEXT(TXK37),"N/A",IF(OR(TXK37=2,TXK37=4),"Bajo",IF(OR(TXK37=6,TXK37=8),"Medio",IF(OR(TXK37=10,TXK37=12,TXK37=18,TXK37=20),"Alto",IF(OR(TXK37=24,TXK37=30,TXK37=40),"Muy Alto","Error"))))))</f>
        <v>Alto</v>
      </c>
      <c r="TXM37" s="179">
        <v>25</v>
      </c>
      <c r="TXN37" s="180">
        <f t="shared" ref="TXN37:TZJ37" si="917">IF(OR(TXM37="",TXK37=""),"",IF(ISTEXT(TXK37),"N/A",TXK37*TXM37))</f>
        <v>450</v>
      </c>
      <c r="TXO37" s="180" t="str">
        <f t="shared" ref="TXO37:TZK37" si="918">IF(TXN37="","",IF(ISTEXT(TXN37),"IV",IF(TXN37=20,"IV",IF(AND(TXN37&gt;=40,TXN37&lt;=120),"III",IF(AND(TXN37&gt;=150,TXN37&lt;=500),"II",IF(AND(TXN37&gt;=600,TXN37&lt;=4000),"I","Error"))))))</f>
        <v>II</v>
      </c>
      <c r="TXP37" s="269" t="str">
        <f>IF(TXO37="","",IF(OR(TXO37="IV",TXO37="III"),"Aceptable",IF(TXO37="II","No Aceptable o Aceptable con controles",IF(TXO37="I","No Aceptable","Error"))))</f>
        <v>No Aceptable o Aceptable con controles</v>
      </c>
      <c r="TXQ37" s="133" t="s">
        <v>264</v>
      </c>
      <c r="TXR37" s="178" t="s">
        <v>274</v>
      </c>
      <c r="TXS37" s="178" t="s">
        <v>284</v>
      </c>
      <c r="TXT37" s="178" t="s">
        <v>285</v>
      </c>
      <c r="TXU37" s="178" t="s">
        <v>261</v>
      </c>
      <c r="TXV37" s="178" t="s">
        <v>210</v>
      </c>
      <c r="TXW37" s="178" t="s">
        <v>260</v>
      </c>
      <c r="TXX37" s="178" t="s">
        <v>262</v>
      </c>
      <c r="TXY37" s="179">
        <v>6</v>
      </c>
      <c r="TXZ37" s="179">
        <v>3</v>
      </c>
      <c r="TYA37" s="180">
        <f t="shared" si="915"/>
        <v>18</v>
      </c>
      <c r="TYB37" s="180" t="str">
        <f t="shared" si="916"/>
        <v>Alto</v>
      </c>
      <c r="TYC37" s="179">
        <v>25</v>
      </c>
      <c r="TYD37" s="180">
        <f t="shared" si="917"/>
        <v>450</v>
      </c>
      <c r="TYE37" s="180" t="str">
        <f t="shared" si="918"/>
        <v>II</v>
      </c>
      <c r="TYF37" s="269" t="str">
        <f>IF(TYE37="","",IF(OR(TYE37="IV",TYE37="III"),"Aceptable",IF(TYE37="II","No Aceptable o Aceptable con controles",IF(TYE37="I","No Aceptable","Error"))))</f>
        <v>No Aceptable o Aceptable con controles</v>
      </c>
      <c r="TYG37" s="133" t="s">
        <v>264</v>
      </c>
      <c r="TYH37" s="178" t="s">
        <v>274</v>
      </c>
      <c r="TYI37" s="178" t="s">
        <v>284</v>
      </c>
      <c r="TYJ37" s="178" t="s">
        <v>285</v>
      </c>
      <c r="TYK37" s="178" t="s">
        <v>261</v>
      </c>
      <c r="TYL37" s="178" t="s">
        <v>210</v>
      </c>
      <c r="TYM37" s="178" t="s">
        <v>260</v>
      </c>
      <c r="TYN37" s="178" t="s">
        <v>262</v>
      </c>
      <c r="TYO37" s="179">
        <v>6</v>
      </c>
      <c r="TYP37" s="179">
        <v>3</v>
      </c>
      <c r="TYQ37" s="180">
        <f t="shared" si="915"/>
        <v>18</v>
      </c>
      <c r="TYR37" s="180" t="str">
        <f t="shared" si="916"/>
        <v>Alto</v>
      </c>
      <c r="TYS37" s="179">
        <v>25</v>
      </c>
      <c r="TYT37" s="180">
        <f t="shared" si="917"/>
        <v>450</v>
      </c>
      <c r="TYU37" s="180" t="str">
        <f t="shared" si="918"/>
        <v>II</v>
      </c>
      <c r="TYV37" s="269" t="str">
        <f>IF(TYU37="","",IF(OR(TYU37="IV",TYU37="III"),"Aceptable",IF(TYU37="II","No Aceptable o Aceptable con controles",IF(TYU37="I","No Aceptable","Error"))))</f>
        <v>No Aceptable o Aceptable con controles</v>
      </c>
      <c r="TYW37" s="133" t="s">
        <v>264</v>
      </c>
      <c r="TYX37" s="178" t="s">
        <v>274</v>
      </c>
      <c r="TYY37" s="178" t="s">
        <v>284</v>
      </c>
      <c r="TYZ37" s="178" t="s">
        <v>285</v>
      </c>
      <c r="TZA37" s="178" t="s">
        <v>261</v>
      </c>
      <c r="TZB37" s="178" t="s">
        <v>210</v>
      </c>
      <c r="TZC37" s="178" t="s">
        <v>260</v>
      </c>
      <c r="TZD37" s="178" t="s">
        <v>262</v>
      </c>
      <c r="TZE37" s="179">
        <v>6</v>
      </c>
      <c r="TZF37" s="179">
        <v>3</v>
      </c>
      <c r="TZG37" s="180">
        <f t="shared" si="915"/>
        <v>18</v>
      </c>
      <c r="TZH37" s="180" t="str">
        <f t="shared" si="916"/>
        <v>Alto</v>
      </c>
      <c r="TZI37" s="179">
        <v>25</v>
      </c>
      <c r="TZJ37" s="180">
        <f t="shared" si="917"/>
        <v>450</v>
      </c>
      <c r="TZK37" s="180" t="str">
        <f t="shared" si="918"/>
        <v>II</v>
      </c>
      <c r="TZL37" s="269" t="str">
        <f>IF(TZK37="","",IF(OR(TZK37="IV",TZK37="III"),"Aceptable",IF(TZK37="II","No Aceptable o Aceptable con controles",IF(TZK37="I","No Aceptable","Error"))))</f>
        <v>No Aceptable o Aceptable con controles</v>
      </c>
      <c r="TZM37" s="133" t="s">
        <v>264</v>
      </c>
      <c r="TZN37" s="178" t="s">
        <v>274</v>
      </c>
      <c r="TZO37" s="178" t="s">
        <v>284</v>
      </c>
      <c r="TZP37" s="178" t="s">
        <v>285</v>
      </c>
      <c r="TZQ37" s="178" t="s">
        <v>261</v>
      </c>
      <c r="TZR37" s="178" t="s">
        <v>210</v>
      </c>
      <c r="TZS37" s="178" t="s">
        <v>260</v>
      </c>
      <c r="TZT37" s="178" t="s">
        <v>262</v>
      </c>
      <c r="TZU37" s="179">
        <v>6</v>
      </c>
      <c r="TZV37" s="179">
        <v>3</v>
      </c>
      <c r="TZW37" s="180">
        <f t="shared" ref="TZW37:UBS37" si="919">IF(OR(TZU37="",TZV37=""),"",IF((TZU37*TZV37=0),"N/A",TZU37*TZV37))</f>
        <v>18</v>
      </c>
      <c r="TZX37" s="180" t="str">
        <f t="shared" ref="TZX37:UBT37" si="920">IF(TZW37="","",IF(ISTEXT(TZW37),"N/A",IF(OR(TZW37=2,TZW37=4),"Bajo",IF(OR(TZW37=6,TZW37=8),"Medio",IF(OR(TZW37=10,TZW37=12,TZW37=18,TZW37=20),"Alto",IF(OR(TZW37=24,TZW37=30,TZW37=40),"Muy Alto","Error"))))))</f>
        <v>Alto</v>
      </c>
      <c r="TZY37" s="179">
        <v>25</v>
      </c>
      <c r="TZZ37" s="180">
        <f t="shared" ref="TZZ37:UBV37" si="921">IF(OR(TZY37="",TZW37=""),"",IF(ISTEXT(TZW37),"N/A",TZW37*TZY37))</f>
        <v>450</v>
      </c>
      <c r="UAA37" s="180" t="str">
        <f t="shared" ref="UAA37:UBW37" si="922">IF(TZZ37="","",IF(ISTEXT(TZZ37),"IV",IF(TZZ37=20,"IV",IF(AND(TZZ37&gt;=40,TZZ37&lt;=120),"III",IF(AND(TZZ37&gt;=150,TZZ37&lt;=500),"II",IF(AND(TZZ37&gt;=600,TZZ37&lt;=4000),"I","Error"))))))</f>
        <v>II</v>
      </c>
      <c r="UAB37" s="269" t="str">
        <f>IF(UAA37="","",IF(OR(UAA37="IV",UAA37="III"),"Aceptable",IF(UAA37="II","No Aceptable o Aceptable con controles",IF(UAA37="I","No Aceptable","Error"))))</f>
        <v>No Aceptable o Aceptable con controles</v>
      </c>
      <c r="UAC37" s="133" t="s">
        <v>264</v>
      </c>
      <c r="UAD37" s="178" t="s">
        <v>274</v>
      </c>
      <c r="UAE37" s="178" t="s">
        <v>284</v>
      </c>
      <c r="UAF37" s="178" t="s">
        <v>285</v>
      </c>
      <c r="UAG37" s="178" t="s">
        <v>261</v>
      </c>
      <c r="UAH37" s="178" t="s">
        <v>210</v>
      </c>
      <c r="UAI37" s="178" t="s">
        <v>260</v>
      </c>
      <c r="UAJ37" s="178" t="s">
        <v>262</v>
      </c>
      <c r="UAK37" s="179">
        <v>6</v>
      </c>
      <c r="UAL37" s="179">
        <v>3</v>
      </c>
      <c r="UAM37" s="180">
        <f t="shared" si="919"/>
        <v>18</v>
      </c>
      <c r="UAN37" s="180" t="str">
        <f t="shared" si="920"/>
        <v>Alto</v>
      </c>
      <c r="UAO37" s="179">
        <v>25</v>
      </c>
      <c r="UAP37" s="180">
        <f t="shared" si="921"/>
        <v>450</v>
      </c>
      <c r="UAQ37" s="180" t="str">
        <f t="shared" si="922"/>
        <v>II</v>
      </c>
      <c r="UAR37" s="269" t="str">
        <f>IF(UAQ37="","",IF(OR(UAQ37="IV",UAQ37="III"),"Aceptable",IF(UAQ37="II","No Aceptable o Aceptable con controles",IF(UAQ37="I","No Aceptable","Error"))))</f>
        <v>No Aceptable o Aceptable con controles</v>
      </c>
      <c r="UAS37" s="133" t="s">
        <v>264</v>
      </c>
      <c r="UAT37" s="178" t="s">
        <v>274</v>
      </c>
      <c r="UAU37" s="178" t="s">
        <v>284</v>
      </c>
      <c r="UAV37" s="178" t="s">
        <v>285</v>
      </c>
      <c r="UAW37" s="178" t="s">
        <v>261</v>
      </c>
      <c r="UAX37" s="178" t="s">
        <v>210</v>
      </c>
      <c r="UAY37" s="178" t="s">
        <v>260</v>
      </c>
      <c r="UAZ37" s="178" t="s">
        <v>262</v>
      </c>
      <c r="UBA37" s="179">
        <v>6</v>
      </c>
      <c r="UBB37" s="179">
        <v>3</v>
      </c>
      <c r="UBC37" s="180">
        <f t="shared" si="919"/>
        <v>18</v>
      </c>
      <c r="UBD37" s="180" t="str">
        <f t="shared" si="920"/>
        <v>Alto</v>
      </c>
      <c r="UBE37" s="179">
        <v>25</v>
      </c>
      <c r="UBF37" s="180">
        <f t="shared" si="921"/>
        <v>450</v>
      </c>
      <c r="UBG37" s="180" t="str">
        <f t="shared" si="922"/>
        <v>II</v>
      </c>
      <c r="UBH37" s="269" t="str">
        <f>IF(UBG37="","",IF(OR(UBG37="IV",UBG37="III"),"Aceptable",IF(UBG37="II","No Aceptable o Aceptable con controles",IF(UBG37="I","No Aceptable","Error"))))</f>
        <v>No Aceptable o Aceptable con controles</v>
      </c>
      <c r="UBI37" s="133" t="s">
        <v>264</v>
      </c>
      <c r="UBJ37" s="178" t="s">
        <v>274</v>
      </c>
      <c r="UBK37" s="178" t="s">
        <v>284</v>
      </c>
      <c r="UBL37" s="178" t="s">
        <v>285</v>
      </c>
      <c r="UBM37" s="178" t="s">
        <v>261</v>
      </c>
      <c r="UBN37" s="178" t="s">
        <v>210</v>
      </c>
      <c r="UBO37" s="178" t="s">
        <v>260</v>
      </c>
      <c r="UBP37" s="178" t="s">
        <v>262</v>
      </c>
      <c r="UBQ37" s="179">
        <v>6</v>
      </c>
      <c r="UBR37" s="179">
        <v>3</v>
      </c>
      <c r="UBS37" s="180">
        <f t="shared" si="919"/>
        <v>18</v>
      </c>
      <c r="UBT37" s="180" t="str">
        <f t="shared" si="920"/>
        <v>Alto</v>
      </c>
      <c r="UBU37" s="179">
        <v>25</v>
      </c>
      <c r="UBV37" s="180">
        <f t="shared" si="921"/>
        <v>450</v>
      </c>
      <c r="UBW37" s="180" t="str">
        <f t="shared" si="922"/>
        <v>II</v>
      </c>
      <c r="UBX37" s="269" t="str">
        <f>IF(UBW37="","",IF(OR(UBW37="IV",UBW37="III"),"Aceptable",IF(UBW37="II","No Aceptable o Aceptable con controles",IF(UBW37="I","No Aceptable","Error"))))</f>
        <v>No Aceptable o Aceptable con controles</v>
      </c>
      <c r="UBY37" s="133" t="s">
        <v>264</v>
      </c>
      <c r="UBZ37" s="178" t="s">
        <v>274</v>
      </c>
      <c r="UCA37" s="178" t="s">
        <v>284</v>
      </c>
      <c r="UCB37" s="178" t="s">
        <v>285</v>
      </c>
      <c r="UCC37" s="178" t="s">
        <v>261</v>
      </c>
      <c r="UCD37" s="178" t="s">
        <v>210</v>
      </c>
      <c r="UCE37" s="178" t="s">
        <v>260</v>
      </c>
      <c r="UCF37" s="178" t="s">
        <v>262</v>
      </c>
      <c r="UCG37" s="179">
        <v>6</v>
      </c>
      <c r="UCH37" s="179">
        <v>3</v>
      </c>
      <c r="UCI37" s="180">
        <f t="shared" ref="UCI37:UEE37" si="923">IF(OR(UCG37="",UCH37=""),"",IF((UCG37*UCH37=0),"N/A",UCG37*UCH37))</f>
        <v>18</v>
      </c>
      <c r="UCJ37" s="180" t="str">
        <f t="shared" ref="UCJ37:UEF37" si="924">IF(UCI37="","",IF(ISTEXT(UCI37),"N/A",IF(OR(UCI37=2,UCI37=4),"Bajo",IF(OR(UCI37=6,UCI37=8),"Medio",IF(OR(UCI37=10,UCI37=12,UCI37=18,UCI37=20),"Alto",IF(OR(UCI37=24,UCI37=30,UCI37=40),"Muy Alto","Error"))))))</f>
        <v>Alto</v>
      </c>
      <c r="UCK37" s="179">
        <v>25</v>
      </c>
      <c r="UCL37" s="180">
        <f t="shared" ref="UCL37:UEH37" si="925">IF(OR(UCK37="",UCI37=""),"",IF(ISTEXT(UCI37),"N/A",UCI37*UCK37))</f>
        <v>450</v>
      </c>
      <c r="UCM37" s="180" t="str">
        <f t="shared" ref="UCM37:UEI37" si="926">IF(UCL37="","",IF(ISTEXT(UCL37),"IV",IF(UCL37=20,"IV",IF(AND(UCL37&gt;=40,UCL37&lt;=120),"III",IF(AND(UCL37&gt;=150,UCL37&lt;=500),"II",IF(AND(UCL37&gt;=600,UCL37&lt;=4000),"I","Error"))))))</f>
        <v>II</v>
      </c>
      <c r="UCN37" s="269" t="str">
        <f>IF(UCM37="","",IF(OR(UCM37="IV",UCM37="III"),"Aceptable",IF(UCM37="II","No Aceptable o Aceptable con controles",IF(UCM37="I","No Aceptable","Error"))))</f>
        <v>No Aceptable o Aceptable con controles</v>
      </c>
      <c r="UCO37" s="133" t="s">
        <v>264</v>
      </c>
      <c r="UCP37" s="178" t="s">
        <v>274</v>
      </c>
      <c r="UCQ37" s="178" t="s">
        <v>284</v>
      </c>
      <c r="UCR37" s="178" t="s">
        <v>285</v>
      </c>
      <c r="UCS37" s="178" t="s">
        <v>261</v>
      </c>
      <c r="UCT37" s="178" t="s">
        <v>210</v>
      </c>
      <c r="UCU37" s="178" t="s">
        <v>260</v>
      </c>
      <c r="UCV37" s="178" t="s">
        <v>262</v>
      </c>
      <c r="UCW37" s="179">
        <v>6</v>
      </c>
      <c r="UCX37" s="179">
        <v>3</v>
      </c>
      <c r="UCY37" s="180">
        <f t="shared" si="923"/>
        <v>18</v>
      </c>
      <c r="UCZ37" s="180" t="str">
        <f t="shared" si="924"/>
        <v>Alto</v>
      </c>
      <c r="UDA37" s="179">
        <v>25</v>
      </c>
      <c r="UDB37" s="180">
        <f t="shared" si="925"/>
        <v>450</v>
      </c>
      <c r="UDC37" s="180" t="str">
        <f t="shared" si="926"/>
        <v>II</v>
      </c>
      <c r="UDD37" s="269" t="str">
        <f>IF(UDC37="","",IF(OR(UDC37="IV",UDC37="III"),"Aceptable",IF(UDC37="II","No Aceptable o Aceptable con controles",IF(UDC37="I","No Aceptable","Error"))))</f>
        <v>No Aceptable o Aceptable con controles</v>
      </c>
      <c r="UDE37" s="133" t="s">
        <v>264</v>
      </c>
      <c r="UDF37" s="178" t="s">
        <v>274</v>
      </c>
      <c r="UDG37" s="178" t="s">
        <v>284</v>
      </c>
      <c r="UDH37" s="178" t="s">
        <v>285</v>
      </c>
      <c r="UDI37" s="178" t="s">
        <v>261</v>
      </c>
      <c r="UDJ37" s="178" t="s">
        <v>210</v>
      </c>
      <c r="UDK37" s="178" t="s">
        <v>260</v>
      </c>
      <c r="UDL37" s="178" t="s">
        <v>262</v>
      </c>
      <c r="UDM37" s="179">
        <v>6</v>
      </c>
      <c r="UDN37" s="179">
        <v>3</v>
      </c>
      <c r="UDO37" s="180">
        <f t="shared" si="923"/>
        <v>18</v>
      </c>
      <c r="UDP37" s="180" t="str">
        <f t="shared" si="924"/>
        <v>Alto</v>
      </c>
      <c r="UDQ37" s="179">
        <v>25</v>
      </c>
      <c r="UDR37" s="180">
        <f t="shared" si="925"/>
        <v>450</v>
      </c>
      <c r="UDS37" s="180" t="str">
        <f t="shared" si="926"/>
        <v>II</v>
      </c>
      <c r="UDT37" s="269" t="str">
        <f>IF(UDS37="","",IF(OR(UDS37="IV",UDS37="III"),"Aceptable",IF(UDS37="II","No Aceptable o Aceptable con controles",IF(UDS37="I","No Aceptable","Error"))))</f>
        <v>No Aceptable o Aceptable con controles</v>
      </c>
      <c r="UDU37" s="133" t="s">
        <v>264</v>
      </c>
      <c r="UDV37" s="178" t="s">
        <v>274</v>
      </c>
      <c r="UDW37" s="178" t="s">
        <v>284</v>
      </c>
      <c r="UDX37" s="178" t="s">
        <v>285</v>
      </c>
      <c r="UDY37" s="178" t="s">
        <v>261</v>
      </c>
      <c r="UDZ37" s="178" t="s">
        <v>210</v>
      </c>
      <c r="UEA37" s="178" t="s">
        <v>260</v>
      </c>
      <c r="UEB37" s="178" t="s">
        <v>262</v>
      </c>
      <c r="UEC37" s="179">
        <v>6</v>
      </c>
      <c r="UED37" s="179">
        <v>3</v>
      </c>
      <c r="UEE37" s="180">
        <f t="shared" si="923"/>
        <v>18</v>
      </c>
      <c r="UEF37" s="180" t="str">
        <f t="shared" si="924"/>
        <v>Alto</v>
      </c>
      <c r="UEG37" s="179">
        <v>25</v>
      </c>
      <c r="UEH37" s="180">
        <f t="shared" si="925"/>
        <v>450</v>
      </c>
      <c r="UEI37" s="180" t="str">
        <f t="shared" si="926"/>
        <v>II</v>
      </c>
      <c r="UEJ37" s="269" t="str">
        <f>IF(UEI37="","",IF(OR(UEI37="IV",UEI37="III"),"Aceptable",IF(UEI37="II","No Aceptable o Aceptable con controles",IF(UEI37="I","No Aceptable","Error"))))</f>
        <v>No Aceptable o Aceptable con controles</v>
      </c>
      <c r="UEK37" s="133" t="s">
        <v>264</v>
      </c>
      <c r="UEL37" s="178" t="s">
        <v>274</v>
      </c>
      <c r="UEM37" s="178" t="s">
        <v>284</v>
      </c>
      <c r="UEN37" s="178" t="s">
        <v>285</v>
      </c>
      <c r="UEO37" s="178" t="s">
        <v>261</v>
      </c>
      <c r="UEP37" s="178" t="s">
        <v>210</v>
      </c>
      <c r="UEQ37" s="178" t="s">
        <v>260</v>
      </c>
      <c r="UER37" s="178" t="s">
        <v>262</v>
      </c>
      <c r="UES37" s="179">
        <v>6</v>
      </c>
      <c r="UET37" s="179">
        <v>3</v>
      </c>
      <c r="UEU37" s="180">
        <f t="shared" ref="UEU37:UGQ37" si="927">IF(OR(UES37="",UET37=""),"",IF((UES37*UET37=0),"N/A",UES37*UET37))</f>
        <v>18</v>
      </c>
      <c r="UEV37" s="180" t="str">
        <f t="shared" ref="UEV37:UGR37" si="928">IF(UEU37="","",IF(ISTEXT(UEU37),"N/A",IF(OR(UEU37=2,UEU37=4),"Bajo",IF(OR(UEU37=6,UEU37=8),"Medio",IF(OR(UEU37=10,UEU37=12,UEU37=18,UEU37=20),"Alto",IF(OR(UEU37=24,UEU37=30,UEU37=40),"Muy Alto","Error"))))))</f>
        <v>Alto</v>
      </c>
      <c r="UEW37" s="179">
        <v>25</v>
      </c>
      <c r="UEX37" s="180">
        <f t="shared" ref="UEX37:UGT37" si="929">IF(OR(UEW37="",UEU37=""),"",IF(ISTEXT(UEU37),"N/A",UEU37*UEW37))</f>
        <v>450</v>
      </c>
      <c r="UEY37" s="180" t="str">
        <f t="shared" ref="UEY37:UGU37" si="930">IF(UEX37="","",IF(ISTEXT(UEX37),"IV",IF(UEX37=20,"IV",IF(AND(UEX37&gt;=40,UEX37&lt;=120),"III",IF(AND(UEX37&gt;=150,UEX37&lt;=500),"II",IF(AND(UEX37&gt;=600,UEX37&lt;=4000),"I","Error"))))))</f>
        <v>II</v>
      </c>
      <c r="UEZ37" s="269" t="str">
        <f>IF(UEY37="","",IF(OR(UEY37="IV",UEY37="III"),"Aceptable",IF(UEY37="II","No Aceptable o Aceptable con controles",IF(UEY37="I","No Aceptable","Error"))))</f>
        <v>No Aceptable o Aceptable con controles</v>
      </c>
      <c r="UFA37" s="133" t="s">
        <v>264</v>
      </c>
      <c r="UFB37" s="178" t="s">
        <v>274</v>
      </c>
      <c r="UFC37" s="178" t="s">
        <v>284</v>
      </c>
      <c r="UFD37" s="178" t="s">
        <v>285</v>
      </c>
      <c r="UFE37" s="178" t="s">
        <v>261</v>
      </c>
      <c r="UFF37" s="178" t="s">
        <v>210</v>
      </c>
      <c r="UFG37" s="178" t="s">
        <v>260</v>
      </c>
      <c r="UFH37" s="178" t="s">
        <v>262</v>
      </c>
      <c r="UFI37" s="179">
        <v>6</v>
      </c>
      <c r="UFJ37" s="179">
        <v>3</v>
      </c>
      <c r="UFK37" s="180">
        <f t="shared" si="927"/>
        <v>18</v>
      </c>
      <c r="UFL37" s="180" t="str">
        <f t="shared" si="928"/>
        <v>Alto</v>
      </c>
      <c r="UFM37" s="179">
        <v>25</v>
      </c>
      <c r="UFN37" s="180">
        <f t="shared" si="929"/>
        <v>450</v>
      </c>
      <c r="UFO37" s="180" t="str">
        <f t="shared" si="930"/>
        <v>II</v>
      </c>
      <c r="UFP37" s="269" t="str">
        <f>IF(UFO37="","",IF(OR(UFO37="IV",UFO37="III"),"Aceptable",IF(UFO37="II","No Aceptable o Aceptable con controles",IF(UFO37="I","No Aceptable","Error"))))</f>
        <v>No Aceptable o Aceptable con controles</v>
      </c>
      <c r="UFQ37" s="133" t="s">
        <v>264</v>
      </c>
      <c r="UFR37" s="178" t="s">
        <v>274</v>
      </c>
      <c r="UFS37" s="178" t="s">
        <v>284</v>
      </c>
      <c r="UFT37" s="178" t="s">
        <v>285</v>
      </c>
      <c r="UFU37" s="178" t="s">
        <v>261</v>
      </c>
      <c r="UFV37" s="178" t="s">
        <v>210</v>
      </c>
      <c r="UFW37" s="178" t="s">
        <v>260</v>
      </c>
      <c r="UFX37" s="178" t="s">
        <v>262</v>
      </c>
      <c r="UFY37" s="179">
        <v>6</v>
      </c>
      <c r="UFZ37" s="179">
        <v>3</v>
      </c>
      <c r="UGA37" s="180">
        <f t="shared" si="927"/>
        <v>18</v>
      </c>
      <c r="UGB37" s="180" t="str">
        <f t="shared" si="928"/>
        <v>Alto</v>
      </c>
      <c r="UGC37" s="179">
        <v>25</v>
      </c>
      <c r="UGD37" s="180">
        <f t="shared" si="929"/>
        <v>450</v>
      </c>
      <c r="UGE37" s="180" t="str">
        <f t="shared" si="930"/>
        <v>II</v>
      </c>
      <c r="UGF37" s="269" t="str">
        <f>IF(UGE37="","",IF(OR(UGE37="IV",UGE37="III"),"Aceptable",IF(UGE37="II","No Aceptable o Aceptable con controles",IF(UGE37="I","No Aceptable","Error"))))</f>
        <v>No Aceptable o Aceptable con controles</v>
      </c>
      <c r="UGG37" s="133" t="s">
        <v>264</v>
      </c>
      <c r="UGH37" s="178" t="s">
        <v>274</v>
      </c>
      <c r="UGI37" s="178" t="s">
        <v>284</v>
      </c>
      <c r="UGJ37" s="178" t="s">
        <v>285</v>
      </c>
      <c r="UGK37" s="178" t="s">
        <v>261</v>
      </c>
      <c r="UGL37" s="178" t="s">
        <v>210</v>
      </c>
      <c r="UGM37" s="178" t="s">
        <v>260</v>
      </c>
      <c r="UGN37" s="178" t="s">
        <v>262</v>
      </c>
      <c r="UGO37" s="179">
        <v>6</v>
      </c>
      <c r="UGP37" s="179">
        <v>3</v>
      </c>
      <c r="UGQ37" s="180">
        <f t="shared" si="927"/>
        <v>18</v>
      </c>
      <c r="UGR37" s="180" t="str">
        <f t="shared" si="928"/>
        <v>Alto</v>
      </c>
      <c r="UGS37" s="179">
        <v>25</v>
      </c>
      <c r="UGT37" s="180">
        <f t="shared" si="929"/>
        <v>450</v>
      </c>
      <c r="UGU37" s="180" t="str">
        <f t="shared" si="930"/>
        <v>II</v>
      </c>
      <c r="UGV37" s="269" t="str">
        <f>IF(UGU37="","",IF(OR(UGU37="IV",UGU37="III"),"Aceptable",IF(UGU37="II","No Aceptable o Aceptable con controles",IF(UGU37="I","No Aceptable","Error"))))</f>
        <v>No Aceptable o Aceptable con controles</v>
      </c>
      <c r="UGW37" s="133" t="s">
        <v>264</v>
      </c>
      <c r="UGX37" s="178" t="s">
        <v>274</v>
      </c>
      <c r="UGY37" s="178" t="s">
        <v>284</v>
      </c>
      <c r="UGZ37" s="178" t="s">
        <v>285</v>
      </c>
      <c r="UHA37" s="178" t="s">
        <v>261</v>
      </c>
      <c r="UHB37" s="178" t="s">
        <v>210</v>
      </c>
      <c r="UHC37" s="178" t="s">
        <v>260</v>
      </c>
      <c r="UHD37" s="178" t="s">
        <v>262</v>
      </c>
      <c r="UHE37" s="179">
        <v>6</v>
      </c>
      <c r="UHF37" s="179">
        <v>3</v>
      </c>
      <c r="UHG37" s="180">
        <f t="shared" ref="UHG37:UJC37" si="931">IF(OR(UHE37="",UHF37=""),"",IF((UHE37*UHF37=0),"N/A",UHE37*UHF37))</f>
        <v>18</v>
      </c>
      <c r="UHH37" s="180" t="str">
        <f t="shared" ref="UHH37:UJD37" si="932">IF(UHG37="","",IF(ISTEXT(UHG37),"N/A",IF(OR(UHG37=2,UHG37=4),"Bajo",IF(OR(UHG37=6,UHG37=8),"Medio",IF(OR(UHG37=10,UHG37=12,UHG37=18,UHG37=20),"Alto",IF(OR(UHG37=24,UHG37=30,UHG37=40),"Muy Alto","Error"))))))</f>
        <v>Alto</v>
      </c>
      <c r="UHI37" s="179">
        <v>25</v>
      </c>
      <c r="UHJ37" s="180">
        <f t="shared" ref="UHJ37:UJF37" si="933">IF(OR(UHI37="",UHG37=""),"",IF(ISTEXT(UHG37),"N/A",UHG37*UHI37))</f>
        <v>450</v>
      </c>
      <c r="UHK37" s="180" t="str">
        <f t="shared" ref="UHK37:UJG37" si="934">IF(UHJ37="","",IF(ISTEXT(UHJ37),"IV",IF(UHJ37=20,"IV",IF(AND(UHJ37&gt;=40,UHJ37&lt;=120),"III",IF(AND(UHJ37&gt;=150,UHJ37&lt;=500),"II",IF(AND(UHJ37&gt;=600,UHJ37&lt;=4000),"I","Error"))))))</f>
        <v>II</v>
      </c>
      <c r="UHL37" s="269" t="str">
        <f>IF(UHK37="","",IF(OR(UHK37="IV",UHK37="III"),"Aceptable",IF(UHK37="II","No Aceptable o Aceptable con controles",IF(UHK37="I","No Aceptable","Error"))))</f>
        <v>No Aceptable o Aceptable con controles</v>
      </c>
      <c r="UHM37" s="133" t="s">
        <v>264</v>
      </c>
      <c r="UHN37" s="178" t="s">
        <v>274</v>
      </c>
      <c r="UHO37" s="178" t="s">
        <v>284</v>
      </c>
      <c r="UHP37" s="178" t="s">
        <v>285</v>
      </c>
      <c r="UHQ37" s="178" t="s">
        <v>261</v>
      </c>
      <c r="UHR37" s="178" t="s">
        <v>210</v>
      </c>
      <c r="UHS37" s="178" t="s">
        <v>260</v>
      </c>
      <c r="UHT37" s="178" t="s">
        <v>262</v>
      </c>
      <c r="UHU37" s="179">
        <v>6</v>
      </c>
      <c r="UHV37" s="179">
        <v>3</v>
      </c>
      <c r="UHW37" s="180">
        <f t="shared" si="931"/>
        <v>18</v>
      </c>
      <c r="UHX37" s="180" t="str">
        <f t="shared" si="932"/>
        <v>Alto</v>
      </c>
      <c r="UHY37" s="179">
        <v>25</v>
      </c>
      <c r="UHZ37" s="180">
        <f t="shared" si="933"/>
        <v>450</v>
      </c>
      <c r="UIA37" s="180" t="str">
        <f t="shared" si="934"/>
        <v>II</v>
      </c>
      <c r="UIB37" s="269" t="str">
        <f>IF(UIA37="","",IF(OR(UIA37="IV",UIA37="III"),"Aceptable",IF(UIA37="II","No Aceptable o Aceptable con controles",IF(UIA37="I","No Aceptable","Error"))))</f>
        <v>No Aceptable o Aceptable con controles</v>
      </c>
      <c r="UIC37" s="133" t="s">
        <v>264</v>
      </c>
      <c r="UID37" s="178" t="s">
        <v>274</v>
      </c>
      <c r="UIE37" s="178" t="s">
        <v>284</v>
      </c>
      <c r="UIF37" s="178" t="s">
        <v>285</v>
      </c>
      <c r="UIG37" s="178" t="s">
        <v>261</v>
      </c>
      <c r="UIH37" s="178" t="s">
        <v>210</v>
      </c>
      <c r="UII37" s="178" t="s">
        <v>260</v>
      </c>
      <c r="UIJ37" s="178" t="s">
        <v>262</v>
      </c>
      <c r="UIK37" s="179">
        <v>6</v>
      </c>
      <c r="UIL37" s="179">
        <v>3</v>
      </c>
      <c r="UIM37" s="180">
        <f t="shared" si="931"/>
        <v>18</v>
      </c>
      <c r="UIN37" s="180" t="str">
        <f t="shared" si="932"/>
        <v>Alto</v>
      </c>
      <c r="UIO37" s="179">
        <v>25</v>
      </c>
      <c r="UIP37" s="180">
        <f t="shared" si="933"/>
        <v>450</v>
      </c>
      <c r="UIQ37" s="180" t="str">
        <f t="shared" si="934"/>
        <v>II</v>
      </c>
      <c r="UIR37" s="269" t="str">
        <f>IF(UIQ37="","",IF(OR(UIQ37="IV",UIQ37="III"),"Aceptable",IF(UIQ37="II","No Aceptable o Aceptable con controles",IF(UIQ37="I","No Aceptable","Error"))))</f>
        <v>No Aceptable o Aceptable con controles</v>
      </c>
      <c r="UIS37" s="133" t="s">
        <v>264</v>
      </c>
      <c r="UIT37" s="178" t="s">
        <v>274</v>
      </c>
      <c r="UIU37" s="178" t="s">
        <v>284</v>
      </c>
      <c r="UIV37" s="178" t="s">
        <v>285</v>
      </c>
      <c r="UIW37" s="178" t="s">
        <v>261</v>
      </c>
      <c r="UIX37" s="178" t="s">
        <v>210</v>
      </c>
      <c r="UIY37" s="178" t="s">
        <v>260</v>
      </c>
      <c r="UIZ37" s="178" t="s">
        <v>262</v>
      </c>
      <c r="UJA37" s="179">
        <v>6</v>
      </c>
      <c r="UJB37" s="179">
        <v>3</v>
      </c>
      <c r="UJC37" s="180">
        <f t="shared" si="931"/>
        <v>18</v>
      </c>
      <c r="UJD37" s="180" t="str">
        <f t="shared" si="932"/>
        <v>Alto</v>
      </c>
      <c r="UJE37" s="179">
        <v>25</v>
      </c>
      <c r="UJF37" s="180">
        <f t="shared" si="933"/>
        <v>450</v>
      </c>
      <c r="UJG37" s="180" t="str">
        <f t="shared" si="934"/>
        <v>II</v>
      </c>
      <c r="UJH37" s="269" t="str">
        <f>IF(UJG37="","",IF(OR(UJG37="IV",UJG37="III"),"Aceptable",IF(UJG37="II","No Aceptable o Aceptable con controles",IF(UJG37="I","No Aceptable","Error"))))</f>
        <v>No Aceptable o Aceptable con controles</v>
      </c>
      <c r="UJI37" s="133" t="s">
        <v>264</v>
      </c>
      <c r="UJJ37" s="178" t="s">
        <v>274</v>
      </c>
      <c r="UJK37" s="178" t="s">
        <v>284</v>
      </c>
      <c r="UJL37" s="178" t="s">
        <v>285</v>
      </c>
      <c r="UJM37" s="178" t="s">
        <v>261</v>
      </c>
      <c r="UJN37" s="178" t="s">
        <v>210</v>
      </c>
      <c r="UJO37" s="178" t="s">
        <v>260</v>
      </c>
      <c r="UJP37" s="178" t="s">
        <v>262</v>
      </c>
      <c r="UJQ37" s="179">
        <v>6</v>
      </c>
      <c r="UJR37" s="179">
        <v>3</v>
      </c>
      <c r="UJS37" s="180">
        <f t="shared" ref="UJS37:ULO37" si="935">IF(OR(UJQ37="",UJR37=""),"",IF((UJQ37*UJR37=0),"N/A",UJQ37*UJR37))</f>
        <v>18</v>
      </c>
      <c r="UJT37" s="180" t="str">
        <f t="shared" ref="UJT37:ULP37" si="936">IF(UJS37="","",IF(ISTEXT(UJS37),"N/A",IF(OR(UJS37=2,UJS37=4),"Bajo",IF(OR(UJS37=6,UJS37=8),"Medio",IF(OR(UJS37=10,UJS37=12,UJS37=18,UJS37=20),"Alto",IF(OR(UJS37=24,UJS37=30,UJS37=40),"Muy Alto","Error"))))))</f>
        <v>Alto</v>
      </c>
      <c r="UJU37" s="179">
        <v>25</v>
      </c>
      <c r="UJV37" s="180">
        <f t="shared" ref="UJV37:ULR37" si="937">IF(OR(UJU37="",UJS37=""),"",IF(ISTEXT(UJS37),"N/A",UJS37*UJU37))</f>
        <v>450</v>
      </c>
      <c r="UJW37" s="180" t="str">
        <f t="shared" ref="UJW37:ULS37" si="938">IF(UJV37="","",IF(ISTEXT(UJV37),"IV",IF(UJV37=20,"IV",IF(AND(UJV37&gt;=40,UJV37&lt;=120),"III",IF(AND(UJV37&gt;=150,UJV37&lt;=500),"II",IF(AND(UJV37&gt;=600,UJV37&lt;=4000),"I","Error"))))))</f>
        <v>II</v>
      </c>
      <c r="UJX37" s="269" t="str">
        <f>IF(UJW37="","",IF(OR(UJW37="IV",UJW37="III"),"Aceptable",IF(UJW37="II","No Aceptable o Aceptable con controles",IF(UJW37="I","No Aceptable","Error"))))</f>
        <v>No Aceptable o Aceptable con controles</v>
      </c>
      <c r="UJY37" s="133" t="s">
        <v>264</v>
      </c>
      <c r="UJZ37" s="178" t="s">
        <v>274</v>
      </c>
      <c r="UKA37" s="178" t="s">
        <v>284</v>
      </c>
      <c r="UKB37" s="178" t="s">
        <v>285</v>
      </c>
      <c r="UKC37" s="178" t="s">
        <v>261</v>
      </c>
      <c r="UKD37" s="178" t="s">
        <v>210</v>
      </c>
      <c r="UKE37" s="178" t="s">
        <v>260</v>
      </c>
      <c r="UKF37" s="178" t="s">
        <v>262</v>
      </c>
      <c r="UKG37" s="179">
        <v>6</v>
      </c>
      <c r="UKH37" s="179">
        <v>3</v>
      </c>
      <c r="UKI37" s="180">
        <f t="shared" si="935"/>
        <v>18</v>
      </c>
      <c r="UKJ37" s="180" t="str">
        <f t="shared" si="936"/>
        <v>Alto</v>
      </c>
      <c r="UKK37" s="179">
        <v>25</v>
      </c>
      <c r="UKL37" s="180">
        <f t="shared" si="937"/>
        <v>450</v>
      </c>
      <c r="UKM37" s="180" t="str">
        <f t="shared" si="938"/>
        <v>II</v>
      </c>
      <c r="UKN37" s="269" t="str">
        <f>IF(UKM37="","",IF(OR(UKM37="IV",UKM37="III"),"Aceptable",IF(UKM37="II","No Aceptable o Aceptable con controles",IF(UKM37="I","No Aceptable","Error"))))</f>
        <v>No Aceptable o Aceptable con controles</v>
      </c>
      <c r="UKO37" s="133" t="s">
        <v>264</v>
      </c>
      <c r="UKP37" s="178" t="s">
        <v>274</v>
      </c>
      <c r="UKQ37" s="178" t="s">
        <v>284</v>
      </c>
      <c r="UKR37" s="178" t="s">
        <v>285</v>
      </c>
      <c r="UKS37" s="178" t="s">
        <v>261</v>
      </c>
      <c r="UKT37" s="178" t="s">
        <v>210</v>
      </c>
      <c r="UKU37" s="178" t="s">
        <v>260</v>
      </c>
      <c r="UKV37" s="178" t="s">
        <v>262</v>
      </c>
      <c r="UKW37" s="179">
        <v>6</v>
      </c>
      <c r="UKX37" s="179">
        <v>3</v>
      </c>
      <c r="UKY37" s="180">
        <f t="shared" si="935"/>
        <v>18</v>
      </c>
      <c r="UKZ37" s="180" t="str">
        <f t="shared" si="936"/>
        <v>Alto</v>
      </c>
      <c r="ULA37" s="179">
        <v>25</v>
      </c>
      <c r="ULB37" s="180">
        <f t="shared" si="937"/>
        <v>450</v>
      </c>
      <c r="ULC37" s="180" t="str">
        <f t="shared" si="938"/>
        <v>II</v>
      </c>
      <c r="ULD37" s="269" t="str">
        <f>IF(ULC37="","",IF(OR(ULC37="IV",ULC37="III"),"Aceptable",IF(ULC37="II","No Aceptable o Aceptable con controles",IF(ULC37="I","No Aceptable","Error"))))</f>
        <v>No Aceptable o Aceptable con controles</v>
      </c>
      <c r="ULE37" s="133" t="s">
        <v>264</v>
      </c>
      <c r="ULF37" s="178" t="s">
        <v>274</v>
      </c>
      <c r="ULG37" s="178" t="s">
        <v>284</v>
      </c>
      <c r="ULH37" s="178" t="s">
        <v>285</v>
      </c>
      <c r="ULI37" s="178" t="s">
        <v>261</v>
      </c>
      <c r="ULJ37" s="178" t="s">
        <v>210</v>
      </c>
      <c r="ULK37" s="178" t="s">
        <v>260</v>
      </c>
      <c r="ULL37" s="178" t="s">
        <v>262</v>
      </c>
      <c r="ULM37" s="179">
        <v>6</v>
      </c>
      <c r="ULN37" s="179">
        <v>3</v>
      </c>
      <c r="ULO37" s="180">
        <f t="shared" si="935"/>
        <v>18</v>
      </c>
      <c r="ULP37" s="180" t="str">
        <f t="shared" si="936"/>
        <v>Alto</v>
      </c>
      <c r="ULQ37" s="179">
        <v>25</v>
      </c>
      <c r="ULR37" s="180">
        <f t="shared" si="937"/>
        <v>450</v>
      </c>
      <c r="ULS37" s="180" t="str">
        <f t="shared" si="938"/>
        <v>II</v>
      </c>
      <c r="ULT37" s="269" t="str">
        <f>IF(ULS37="","",IF(OR(ULS37="IV",ULS37="III"),"Aceptable",IF(ULS37="II","No Aceptable o Aceptable con controles",IF(ULS37="I","No Aceptable","Error"))))</f>
        <v>No Aceptable o Aceptable con controles</v>
      </c>
      <c r="ULU37" s="133" t="s">
        <v>264</v>
      </c>
      <c r="ULV37" s="178" t="s">
        <v>274</v>
      </c>
      <c r="ULW37" s="178" t="s">
        <v>284</v>
      </c>
      <c r="ULX37" s="178" t="s">
        <v>285</v>
      </c>
      <c r="ULY37" s="178" t="s">
        <v>261</v>
      </c>
      <c r="ULZ37" s="178" t="s">
        <v>210</v>
      </c>
      <c r="UMA37" s="178" t="s">
        <v>260</v>
      </c>
      <c r="UMB37" s="178" t="s">
        <v>262</v>
      </c>
      <c r="UMC37" s="179">
        <v>6</v>
      </c>
      <c r="UMD37" s="179">
        <v>3</v>
      </c>
      <c r="UME37" s="180">
        <f t="shared" ref="UME37:UOA37" si="939">IF(OR(UMC37="",UMD37=""),"",IF((UMC37*UMD37=0),"N/A",UMC37*UMD37))</f>
        <v>18</v>
      </c>
      <c r="UMF37" s="180" t="str">
        <f t="shared" ref="UMF37:UOB37" si="940">IF(UME37="","",IF(ISTEXT(UME37),"N/A",IF(OR(UME37=2,UME37=4),"Bajo",IF(OR(UME37=6,UME37=8),"Medio",IF(OR(UME37=10,UME37=12,UME37=18,UME37=20),"Alto",IF(OR(UME37=24,UME37=30,UME37=40),"Muy Alto","Error"))))))</f>
        <v>Alto</v>
      </c>
      <c r="UMG37" s="179">
        <v>25</v>
      </c>
      <c r="UMH37" s="180">
        <f t="shared" ref="UMH37:UOD37" si="941">IF(OR(UMG37="",UME37=""),"",IF(ISTEXT(UME37),"N/A",UME37*UMG37))</f>
        <v>450</v>
      </c>
      <c r="UMI37" s="180" t="str">
        <f t="shared" ref="UMI37:UOE37" si="942">IF(UMH37="","",IF(ISTEXT(UMH37),"IV",IF(UMH37=20,"IV",IF(AND(UMH37&gt;=40,UMH37&lt;=120),"III",IF(AND(UMH37&gt;=150,UMH37&lt;=500),"II",IF(AND(UMH37&gt;=600,UMH37&lt;=4000),"I","Error"))))))</f>
        <v>II</v>
      </c>
      <c r="UMJ37" s="269" t="str">
        <f>IF(UMI37="","",IF(OR(UMI37="IV",UMI37="III"),"Aceptable",IF(UMI37="II","No Aceptable o Aceptable con controles",IF(UMI37="I","No Aceptable","Error"))))</f>
        <v>No Aceptable o Aceptable con controles</v>
      </c>
      <c r="UMK37" s="133" t="s">
        <v>264</v>
      </c>
      <c r="UML37" s="178" t="s">
        <v>274</v>
      </c>
      <c r="UMM37" s="178" t="s">
        <v>284</v>
      </c>
      <c r="UMN37" s="178" t="s">
        <v>285</v>
      </c>
      <c r="UMO37" s="178" t="s">
        <v>261</v>
      </c>
      <c r="UMP37" s="178" t="s">
        <v>210</v>
      </c>
      <c r="UMQ37" s="178" t="s">
        <v>260</v>
      </c>
      <c r="UMR37" s="178" t="s">
        <v>262</v>
      </c>
      <c r="UMS37" s="179">
        <v>6</v>
      </c>
      <c r="UMT37" s="179">
        <v>3</v>
      </c>
      <c r="UMU37" s="180">
        <f t="shared" si="939"/>
        <v>18</v>
      </c>
      <c r="UMV37" s="180" t="str">
        <f t="shared" si="940"/>
        <v>Alto</v>
      </c>
      <c r="UMW37" s="179">
        <v>25</v>
      </c>
      <c r="UMX37" s="180">
        <f t="shared" si="941"/>
        <v>450</v>
      </c>
      <c r="UMY37" s="180" t="str">
        <f t="shared" si="942"/>
        <v>II</v>
      </c>
      <c r="UMZ37" s="269" t="str">
        <f>IF(UMY37="","",IF(OR(UMY37="IV",UMY37="III"),"Aceptable",IF(UMY37="II","No Aceptable o Aceptable con controles",IF(UMY37="I","No Aceptable","Error"))))</f>
        <v>No Aceptable o Aceptable con controles</v>
      </c>
      <c r="UNA37" s="133" t="s">
        <v>264</v>
      </c>
      <c r="UNB37" s="178" t="s">
        <v>274</v>
      </c>
      <c r="UNC37" s="178" t="s">
        <v>284</v>
      </c>
      <c r="UND37" s="178" t="s">
        <v>285</v>
      </c>
      <c r="UNE37" s="178" t="s">
        <v>261</v>
      </c>
      <c r="UNF37" s="178" t="s">
        <v>210</v>
      </c>
      <c r="UNG37" s="178" t="s">
        <v>260</v>
      </c>
      <c r="UNH37" s="178" t="s">
        <v>262</v>
      </c>
      <c r="UNI37" s="179">
        <v>6</v>
      </c>
      <c r="UNJ37" s="179">
        <v>3</v>
      </c>
      <c r="UNK37" s="180">
        <f t="shared" si="939"/>
        <v>18</v>
      </c>
      <c r="UNL37" s="180" t="str">
        <f t="shared" si="940"/>
        <v>Alto</v>
      </c>
      <c r="UNM37" s="179">
        <v>25</v>
      </c>
      <c r="UNN37" s="180">
        <f t="shared" si="941"/>
        <v>450</v>
      </c>
      <c r="UNO37" s="180" t="str">
        <f t="shared" si="942"/>
        <v>II</v>
      </c>
      <c r="UNP37" s="269" t="str">
        <f>IF(UNO37="","",IF(OR(UNO37="IV",UNO37="III"),"Aceptable",IF(UNO37="II","No Aceptable o Aceptable con controles",IF(UNO37="I","No Aceptable","Error"))))</f>
        <v>No Aceptable o Aceptable con controles</v>
      </c>
      <c r="UNQ37" s="133" t="s">
        <v>264</v>
      </c>
      <c r="UNR37" s="178" t="s">
        <v>274</v>
      </c>
      <c r="UNS37" s="178" t="s">
        <v>284</v>
      </c>
      <c r="UNT37" s="178" t="s">
        <v>285</v>
      </c>
      <c r="UNU37" s="178" t="s">
        <v>261</v>
      </c>
      <c r="UNV37" s="178" t="s">
        <v>210</v>
      </c>
      <c r="UNW37" s="178" t="s">
        <v>260</v>
      </c>
      <c r="UNX37" s="178" t="s">
        <v>262</v>
      </c>
      <c r="UNY37" s="179">
        <v>6</v>
      </c>
      <c r="UNZ37" s="179">
        <v>3</v>
      </c>
      <c r="UOA37" s="180">
        <f t="shared" si="939"/>
        <v>18</v>
      </c>
      <c r="UOB37" s="180" t="str">
        <f t="shared" si="940"/>
        <v>Alto</v>
      </c>
      <c r="UOC37" s="179">
        <v>25</v>
      </c>
      <c r="UOD37" s="180">
        <f t="shared" si="941"/>
        <v>450</v>
      </c>
      <c r="UOE37" s="180" t="str">
        <f t="shared" si="942"/>
        <v>II</v>
      </c>
      <c r="UOF37" s="269" t="str">
        <f>IF(UOE37="","",IF(OR(UOE37="IV",UOE37="III"),"Aceptable",IF(UOE37="II","No Aceptable o Aceptable con controles",IF(UOE37="I","No Aceptable","Error"))))</f>
        <v>No Aceptable o Aceptable con controles</v>
      </c>
      <c r="UOG37" s="133" t="s">
        <v>264</v>
      </c>
      <c r="UOH37" s="178" t="s">
        <v>274</v>
      </c>
      <c r="UOI37" s="178" t="s">
        <v>284</v>
      </c>
      <c r="UOJ37" s="178" t="s">
        <v>285</v>
      </c>
      <c r="UOK37" s="178" t="s">
        <v>261</v>
      </c>
      <c r="UOL37" s="178" t="s">
        <v>210</v>
      </c>
      <c r="UOM37" s="178" t="s">
        <v>260</v>
      </c>
      <c r="UON37" s="178" t="s">
        <v>262</v>
      </c>
      <c r="UOO37" s="179">
        <v>6</v>
      </c>
      <c r="UOP37" s="179">
        <v>3</v>
      </c>
      <c r="UOQ37" s="180">
        <f t="shared" ref="UOQ37:UQM37" si="943">IF(OR(UOO37="",UOP37=""),"",IF((UOO37*UOP37=0),"N/A",UOO37*UOP37))</f>
        <v>18</v>
      </c>
      <c r="UOR37" s="180" t="str">
        <f t="shared" ref="UOR37:UQN37" si="944">IF(UOQ37="","",IF(ISTEXT(UOQ37),"N/A",IF(OR(UOQ37=2,UOQ37=4),"Bajo",IF(OR(UOQ37=6,UOQ37=8),"Medio",IF(OR(UOQ37=10,UOQ37=12,UOQ37=18,UOQ37=20),"Alto",IF(OR(UOQ37=24,UOQ37=30,UOQ37=40),"Muy Alto","Error"))))))</f>
        <v>Alto</v>
      </c>
      <c r="UOS37" s="179">
        <v>25</v>
      </c>
      <c r="UOT37" s="180">
        <f t="shared" ref="UOT37:UQP37" si="945">IF(OR(UOS37="",UOQ37=""),"",IF(ISTEXT(UOQ37),"N/A",UOQ37*UOS37))</f>
        <v>450</v>
      </c>
      <c r="UOU37" s="180" t="str">
        <f t="shared" ref="UOU37:UQQ37" si="946">IF(UOT37="","",IF(ISTEXT(UOT37),"IV",IF(UOT37=20,"IV",IF(AND(UOT37&gt;=40,UOT37&lt;=120),"III",IF(AND(UOT37&gt;=150,UOT37&lt;=500),"II",IF(AND(UOT37&gt;=600,UOT37&lt;=4000),"I","Error"))))))</f>
        <v>II</v>
      </c>
      <c r="UOV37" s="269" t="str">
        <f>IF(UOU37="","",IF(OR(UOU37="IV",UOU37="III"),"Aceptable",IF(UOU37="II","No Aceptable o Aceptable con controles",IF(UOU37="I","No Aceptable","Error"))))</f>
        <v>No Aceptable o Aceptable con controles</v>
      </c>
      <c r="UOW37" s="133" t="s">
        <v>264</v>
      </c>
      <c r="UOX37" s="178" t="s">
        <v>274</v>
      </c>
      <c r="UOY37" s="178" t="s">
        <v>284</v>
      </c>
      <c r="UOZ37" s="178" t="s">
        <v>285</v>
      </c>
      <c r="UPA37" s="178" t="s">
        <v>261</v>
      </c>
      <c r="UPB37" s="178" t="s">
        <v>210</v>
      </c>
      <c r="UPC37" s="178" t="s">
        <v>260</v>
      </c>
      <c r="UPD37" s="178" t="s">
        <v>262</v>
      </c>
      <c r="UPE37" s="179">
        <v>6</v>
      </c>
      <c r="UPF37" s="179">
        <v>3</v>
      </c>
      <c r="UPG37" s="180">
        <f t="shared" si="943"/>
        <v>18</v>
      </c>
      <c r="UPH37" s="180" t="str">
        <f t="shared" si="944"/>
        <v>Alto</v>
      </c>
      <c r="UPI37" s="179">
        <v>25</v>
      </c>
      <c r="UPJ37" s="180">
        <f t="shared" si="945"/>
        <v>450</v>
      </c>
      <c r="UPK37" s="180" t="str">
        <f t="shared" si="946"/>
        <v>II</v>
      </c>
      <c r="UPL37" s="269" t="str">
        <f>IF(UPK37="","",IF(OR(UPK37="IV",UPK37="III"),"Aceptable",IF(UPK37="II","No Aceptable o Aceptable con controles",IF(UPK37="I","No Aceptable","Error"))))</f>
        <v>No Aceptable o Aceptable con controles</v>
      </c>
      <c r="UPM37" s="133" t="s">
        <v>264</v>
      </c>
      <c r="UPN37" s="178" t="s">
        <v>274</v>
      </c>
      <c r="UPO37" s="178" t="s">
        <v>284</v>
      </c>
      <c r="UPP37" s="178" t="s">
        <v>285</v>
      </c>
      <c r="UPQ37" s="178" t="s">
        <v>261</v>
      </c>
      <c r="UPR37" s="178" t="s">
        <v>210</v>
      </c>
      <c r="UPS37" s="178" t="s">
        <v>260</v>
      </c>
      <c r="UPT37" s="178" t="s">
        <v>262</v>
      </c>
      <c r="UPU37" s="179">
        <v>6</v>
      </c>
      <c r="UPV37" s="179">
        <v>3</v>
      </c>
      <c r="UPW37" s="180">
        <f t="shared" si="943"/>
        <v>18</v>
      </c>
      <c r="UPX37" s="180" t="str">
        <f t="shared" si="944"/>
        <v>Alto</v>
      </c>
      <c r="UPY37" s="179">
        <v>25</v>
      </c>
      <c r="UPZ37" s="180">
        <f t="shared" si="945"/>
        <v>450</v>
      </c>
      <c r="UQA37" s="180" t="str">
        <f t="shared" si="946"/>
        <v>II</v>
      </c>
      <c r="UQB37" s="269" t="str">
        <f>IF(UQA37="","",IF(OR(UQA37="IV",UQA37="III"),"Aceptable",IF(UQA37="II","No Aceptable o Aceptable con controles",IF(UQA37="I","No Aceptable","Error"))))</f>
        <v>No Aceptable o Aceptable con controles</v>
      </c>
      <c r="UQC37" s="133" t="s">
        <v>264</v>
      </c>
      <c r="UQD37" s="178" t="s">
        <v>274</v>
      </c>
      <c r="UQE37" s="178" t="s">
        <v>284</v>
      </c>
      <c r="UQF37" s="178" t="s">
        <v>285</v>
      </c>
      <c r="UQG37" s="178" t="s">
        <v>261</v>
      </c>
      <c r="UQH37" s="178" t="s">
        <v>210</v>
      </c>
      <c r="UQI37" s="178" t="s">
        <v>260</v>
      </c>
      <c r="UQJ37" s="178" t="s">
        <v>262</v>
      </c>
      <c r="UQK37" s="179">
        <v>6</v>
      </c>
      <c r="UQL37" s="179">
        <v>3</v>
      </c>
      <c r="UQM37" s="180">
        <f t="shared" si="943"/>
        <v>18</v>
      </c>
      <c r="UQN37" s="180" t="str">
        <f t="shared" si="944"/>
        <v>Alto</v>
      </c>
      <c r="UQO37" s="179">
        <v>25</v>
      </c>
      <c r="UQP37" s="180">
        <f t="shared" si="945"/>
        <v>450</v>
      </c>
      <c r="UQQ37" s="180" t="str">
        <f t="shared" si="946"/>
        <v>II</v>
      </c>
      <c r="UQR37" s="269" t="str">
        <f>IF(UQQ37="","",IF(OR(UQQ37="IV",UQQ37="III"),"Aceptable",IF(UQQ37="II","No Aceptable o Aceptable con controles",IF(UQQ37="I","No Aceptable","Error"))))</f>
        <v>No Aceptable o Aceptable con controles</v>
      </c>
      <c r="UQS37" s="133" t="s">
        <v>264</v>
      </c>
      <c r="UQT37" s="178" t="s">
        <v>274</v>
      </c>
      <c r="UQU37" s="178" t="s">
        <v>284</v>
      </c>
      <c r="UQV37" s="178" t="s">
        <v>285</v>
      </c>
      <c r="UQW37" s="178" t="s">
        <v>261</v>
      </c>
      <c r="UQX37" s="178" t="s">
        <v>210</v>
      </c>
      <c r="UQY37" s="178" t="s">
        <v>260</v>
      </c>
      <c r="UQZ37" s="178" t="s">
        <v>262</v>
      </c>
      <c r="URA37" s="179">
        <v>6</v>
      </c>
      <c r="URB37" s="179">
        <v>3</v>
      </c>
      <c r="URC37" s="180">
        <f t="shared" ref="URC37:USY37" si="947">IF(OR(URA37="",URB37=""),"",IF((URA37*URB37=0),"N/A",URA37*URB37))</f>
        <v>18</v>
      </c>
      <c r="URD37" s="180" t="str">
        <f t="shared" ref="URD37:USZ37" si="948">IF(URC37="","",IF(ISTEXT(URC37),"N/A",IF(OR(URC37=2,URC37=4),"Bajo",IF(OR(URC37=6,URC37=8),"Medio",IF(OR(URC37=10,URC37=12,URC37=18,URC37=20),"Alto",IF(OR(URC37=24,URC37=30,URC37=40),"Muy Alto","Error"))))))</f>
        <v>Alto</v>
      </c>
      <c r="URE37" s="179">
        <v>25</v>
      </c>
      <c r="URF37" s="180">
        <f t="shared" ref="URF37:UTB37" si="949">IF(OR(URE37="",URC37=""),"",IF(ISTEXT(URC37),"N/A",URC37*URE37))</f>
        <v>450</v>
      </c>
      <c r="URG37" s="180" t="str">
        <f t="shared" ref="URG37:UTC37" si="950">IF(URF37="","",IF(ISTEXT(URF37),"IV",IF(URF37=20,"IV",IF(AND(URF37&gt;=40,URF37&lt;=120),"III",IF(AND(URF37&gt;=150,URF37&lt;=500),"II",IF(AND(URF37&gt;=600,URF37&lt;=4000),"I","Error"))))))</f>
        <v>II</v>
      </c>
      <c r="URH37" s="269" t="str">
        <f>IF(URG37="","",IF(OR(URG37="IV",URG37="III"),"Aceptable",IF(URG37="II","No Aceptable o Aceptable con controles",IF(URG37="I","No Aceptable","Error"))))</f>
        <v>No Aceptable o Aceptable con controles</v>
      </c>
      <c r="URI37" s="133" t="s">
        <v>264</v>
      </c>
      <c r="URJ37" s="178" t="s">
        <v>274</v>
      </c>
      <c r="URK37" s="178" t="s">
        <v>284</v>
      </c>
      <c r="URL37" s="178" t="s">
        <v>285</v>
      </c>
      <c r="URM37" s="178" t="s">
        <v>261</v>
      </c>
      <c r="URN37" s="178" t="s">
        <v>210</v>
      </c>
      <c r="URO37" s="178" t="s">
        <v>260</v>
      </c>
      <c r="URP37" s="178" t="s">
        <v>262</v>
      </c>
      <c r="URQ37" s="179">
        <v>6</v>
      </c>
      <c r="URR37" s="179">
        <v>3</v>
      </c>
      <c r="URS37" s="180">
        <f t="shared" si="947"/>
        <v>18</v>
      </c>
      <c r="URT37" s="180" t="str">
        <f t="shared" si="948"/>
        <v>Alto</v>
      </c>
      <c r="URU37" s="179">
        <v>25</v>
      </c>
      <c r="URV37" s="180">
        <f t="shared" si="949"/>
        <v>450</v>
      </c>
      <c r="URW37" s="180" t="str">
        <f t="shared" si="950"/>
        <v>II</v>
      </c>
      <c r="URX37" s="269" t="str">
        <f>IF(URW37="","",IF(OR(URW37="IV",URW37="III"),"Aceptable",IF(URW37="II","No Aceptable o Aceptable con controles",IF(URW37="I","No Aceptable","Error"))))</f>
        <v>No Aceptable o Aceptable con controles</v>
      </c>
      <c r="URY37" s="133" t="s">
        <v>264</v>
      </c>
      <c r="URZ37" s="178" t="s">
        <v>274</v>
      </c>
      <c r="USA37" s="178" t="s">
        <v>284</v>
      </c>
      <c r="USB37" s="178" t="s">
        <v>285</v>
      </c>
      <c r="USC37" s="178" t="s">
        <v>261</v>
      </c>
      <c r="USD37" s="178" t="s">
        <v>210</v>
      </c>
      <c r="USE37" s="178" t="s">
        <v>260</v>
      </c>
      <c r="USF37" s="178" t="s">
        <v>262</v>
      </c>
      <c r="USG37" s="179">
        <v>6</v>
      </c>
      <c r="USH37" s="179">
        <v>3</v>
      </c>
      <c r="USI37" s="180">
        <f t="shared" si="947"/>
        <v>18</v>
      </c>
      <c r="USJ37" s="180" t="str">
        <f t="shared" si="948"/>
        <v>Alto</v>
      </c>
      <c r="USK37" s="179">
        <v>25</v>
      </c>
      <c r="USL37" s="180">
        <f t="shared" si="949"/>
        <v>450</v>
      </c>
      <c r="USM37" s="180" t="str">
        <f t="shared" si="950"/>
        <v>II</v>
      </c>
      <c r="USN37" s="269" t="str">
        <f>IF(USM37="","",IF(OR(USM37="IV",USM37="III"),"Aceptable",IF(USM37="II","No Aceptable o Aceptable con controles",IF(USM37="I","No Aceptable","Error"))))</f>
        <v>No Aceptable o Aceptable con controles</v>
      </c>
      <c r="USO37" s="133" t="s">
        <v>264</v>
      </c>
      <c r="USP37" s="178" t="s">
        <v>274</v>
      </c>
      <c r="USQ37" s="178" t="s">
        <v>284</v>
      </c>
      <c r="USR37" s="178" t="s">
        <v>285</v>
      </c>
      <c r="USS37" s="178" t="s">
        <v>261</v>
      </c>
      <c r="UST37" s="178" t="s">
        <v>210</v>
      </c>
      <c r="USU37" s="178" t="s">
        <v>260</v>
      </c>
      <c r="USV37" s="178" t="s">
        <v>262</v>
      </c>
      <c r="USW37" s="179">
        <v>6</v>
      </c>
      <c r="USX37" s="179">
        <v>3</v>
      </c>
      <c r="USY37" s="180">
        <f t="shared" si="947"/>
        <v>18</v>
      </c>
      <c r="USZ37" s="180" t="str">
        <f t="shared" si="948"/>
        <v>Alto</v>
      </c>
      <c r="UTA37" s="179">
        <v>25</v>
      </c>
      <c r="UTB37" s="180">
        <f t="shared" si="949"/>
        <v>450</v>
      </c>
      <c r="UTC37" s="180" t="str">
        <f t="shared" si="950"/>
        <v>II</v>
      </c>
      <c r="UTD37" s="269" t="str">
        <f>IF(UTC37="","",IF(OR(UTC37="IV",UTC37="III"),"Aceptable",IF(UTC37="II","No Aceptable o Aceptable con controles",IF(UTC37="I","No Aceptable","Error"))))</f>
        <v>No Aceptable o Aceptable con controles</v>
      </c>
      <c r="UTE37" s="133" t="s">
        <v>264</v>
      </c>
      <c r="UTF37" s="178" t="s">
        <v>274</v>
      </c>
      <c r="UTG37" s="178" t="s">
        <v>284</v>
      </c>
      <c r="UTH37" s="178" t="s">
        <v>285</v>
      </c>
      <c r="UTI37" s="178" t="s">
        <v>261</v>
      </c>
      <c r="UTJ37" s="178" t="s">
        <v>210</v>
      </c>
      <c r="UTK37" s="178" t="s">
        <v>260</v>
      </c>
      <c r="UTL37" s="178" t="s">
        <v>262</v>
      </c>
      <c r="UTM37" s="179">
        <v>6</v>
      </c>
      <c r="UTN37" s="179">
        <v>3</v>
      </c>
      <c r="UTO37" s="180">
        <f t="shared" ref="UTO37:UVK37" si="951">IF(OR(UTM37="",UTN37=""),"",IF((UTM37*UTN37=0),"N/A",UTM37*UTN37))</f>
        <v>18</v>
      </c>
      <c r="UTP37" s="180" t="str">
        <f t="shared" ref="UTP37:UVL37" si="952">IF(UTO37="","",IF(ISTEXT(UTO37),"N/A",IF(OR(UTO37=2,UTO37=4),"Bajo",IF(OR(UTO37=6,UTO37=8),"Medio",IF(OR(UTO37=10,UTO37=12,UTO37=18,UTO37=20),"Alto",IF(OR(UTO37=24,UTO37=30,UTO37=40),"Muy Alto","Error"))))))</f>
        <v>Alto</v>
      </c>
      <c r="UTQ37" s="179">
        <v>25</v>
      </c>
      <c r="UTR37" s="180">
        <f t="shared" ref="UTR37:UVN37" si="953">IF(OR(UTQ37="",UTO37=""),"",IF(ISTEXT(UTO37),"N/A",UTO37*UTQ37))</f>
        <v>450</v>
      </c>
      <c r="UTS37" s="180" t="str">
        <f t="shared" ref="UTS37:UVO37" si="954">IF(UTR37="","",IF(ISTEXT(UTR37),"IV",IF(UTR37=20,"IV",IF(AND(UTR37&gt;=40,UTR37&lt;=120),"III",IF(AND(UTR37&gt;=150,UTR37&lt;=500),"II",IF(AND(UTR37&gt;=600,UTR37&lt;=4000),"I","Error"))))))</f>
        <v>II</v>
      </c>
      <c r="UTT37" s="269" t="str">
        <f>IF(UTS37="","",IF(OR(UTS37="IV",UTS37="III"),"Aceptable",IF(UTS37="II","No Aceptable o Aceptable con controles",IF(UTS37="I","No Aceptable","Error"))))</f>
        <v>No Aceptable o Aceptable con controles</v>
      </c>
      <c r="UTU37" s="133" t="s">
        <v>264</v>
      </c>
      <c r="UTV37" s="178" t="s">
        <v>274</v>
      </c>
      <c r="UTW37" s="178" t="s">
        <v>284</v>
      </c>
      <c r="UTX37" s="178" t="s">
        <v>285</v>
      </c>
      <c r="UTY37" s="178" t="s">
        <v>261</v>
      </c>
      <c r="UTZ37" s="178" t="s">
        <v>210</v>
      </c>
      <c r="UUA37" s="178" t="s">
        <v>260</v>
      </c>
      <c r="UUB37" s="178" t="s">
        <v>262</v>
      </c>
      <c r="UUC37" s="179">
        <v>6</v>
      </c>
      <c r="UUD37" s="179">
        <v>3</v>
      </c>
      <c r="UUE37" s="180">
        <f t="shared" si="951"/>
        <v>18</v>
      </c>
      <c r="UUF37" s="180" t="str">
        <f t="shared" si="952"/>
        <v>Alto</v>
      </c>
      <c r="UUG37" s="179">
        <v>25</v>
      </c>
      <c r="UUH37" s="180">
        <f t="shared" si="953"/>
        <v>450</v>
      </c>
      <c r="UUI37" s="180" t="str">
        <f t="shared" si="954"/>
        <v>II</v>
      </c>
      <c r="UUJ37" s="269" t="str">
        <f>IF(UUI37="","",IF(OR(UUI37="IV",UUI37="III"),"Aceptable",IF(UUI37="II","No Aceptable o Aceptable con controles",IF(UUI37="I","No Aceptable","Error"))))</f>
        <v>No Aceptable o Aceptable con controles</v>
      </c>
      <c r="UUK37" s="133" t="s">
        <v>264</v>
      </c>
      <c r="UUL37" s="178" t="s">
        <v>274</v>
      </c>
      <c r="UUM37" s="178" t="s">
        <v>284</v>
      </c>
      <c r="UUN37" s="178" t="s">
        <v>285</v>
      </c>
      <c r="UUO37" s="178" t="s">
        <v>261</v>
      </c>
      <c r="UUP37" s="178" t="s">
        <v>210</v>
      </c>
      <c r="UUQ37" s="178" t="s">
        <v>260</v>
      </c>
      <c r="UUR37" s="178" t="s">
        <v>262</v>
      </c>
      <c r="UUS37" s="179">
        <v>6</v>
      </c>
      <c r="UUT37" s="179">
        <v>3</v>
      </c>
      <c r="UUU37" s="180">
        <f t="shared" si="951"/>
        <v>18</v>
      </c>
      <c r="UUV37" s="180" t="str">
        <f t="shared" si="952"/>
        <v>Alto</v>
      </c>
      <c r="UUW37" s="179">
        <v>25</v>
      </c>
      <c r="UUX37" s="180">
        <f t="shared" si="953"/>
        <v>450</v>
      </c>
      <c r="UUY37" s="180" t="str">
        <f t="shared" si="954"/>
        <v>II</v>
      </c>
      <c r="UUZ37" s="269" t="str">
        <f>IF(UUY37="","",IF(OR(UUY37="IV",UUY37="III"),"Aceptable",IF(UUY37="II","No Aceptable o Aceptable con controles",IF(UUY37="I","No Aceptable","Error"))))</f>
        <v>No Aceptable o Aceptable con controles</v>
      </c>
      <c r="UVA37" s="133" t="s">
        <v>264</v>
      </c>
      <c r="UVB37" s="178" t="s">
        <v>274</v>
      </c>
      <c r="UVC37" s="178" t="s">
        <v>284</v>
      </c>
      <c r="UVD37" s="178" t="s">
        <v>285</v>
      </c>
      <c r="UVE37" s="178" t="s">
        <v>261</v>
      </c>
      <c r="UVF37" s="178" t="s">
        <v>210</v>
      </c>
      <c r="UVG37" s="178" t="s">
        <v>260</v>
      </c>
      <c r="UVH37" s="178" t="s">
        <v>262</v>
      </c>
      <c r="UVI37" s="179">
        <v>6</v>
      </c>
      <c r="UVJ37" s="179">
        <v>3</v>
      </c>
      <c r="UVK37" s="180">
        <f t="shared" si="951"/>
        <v>18</v>
      </c>
      <c r="UVL37" s="180" t="str">
        <f t="shared" si="952"/>
        <v>Alto</v>
      </c>
      <c r="UVM37" s="179">
        <v>25</v>
      </c>
      <c r="UVN37" s="180">
        <f t="shared" si="953"/>
        <v>450</v>
      </c>
      <c r="UVO37" s="180" t="str">
        <f t="shared" si="954"/>
        <v>II</v>
      </c>
      <c r="UVP37" s="269" t="str">
        <f>IF(UVO37="","",IF(OR(UVO37="IV",UVO37="III"),"Aceptable",IF(UVO37="II","No Aceptable o Aceptable con controles",IF(UVO37="I","No Aceptable","Error"))))</f>
        <v>No Aceptable o Aceptable con controles</v>
      </c>
      <c r="UVQ37" s="133" t="s">
        <v>264</v>
      </c>
      <c r="UVR37" s="178" t="s">
        <v>274</v>
      </c>
      <c r="UVS37" s="178" t="s">
        <v>284</v>
      </c>
      <c r="UVT37" s="178" t="s">
        <v>285</v>
      </c>
      <c r="UVU37" s="178" t="s">
        <v>261</v>
      </c>
      <c r="UVV37" s="178" t="s">
        <v>210</v>
      </c>
      <c r="UVW37" s="178" t="s">
        <v>260</v>
      </c>
      <c r="UVX37" s="178" t="s">
        <v>262</v>
      </c>
      <c r="UVY37" s="179">
        <v>6</v>
      </c>
      <c r="UVZ37" s="179">
        <v>3</v>
      </c>
      <c r="UWA37" s="180">
        <f t="shared" ref="UWA37:UXW37" si="955">IF(OR(UVY37="",UVZ37=""),"",IF((UVY37*UVZ37=0),"N/A",UVY37*UVZ37))</f>
        <v>18</v>
      </c>
      <c r="UWB37" s="180" t="str">
        <f t="shared" ref="UWB37:UXX37" si="956">IF(UWA37="","",IF(ISTEXT(UWA37),"N/A",IF(OR(UWA37=2,UWA37=4),"Bajo",IF(OR(UWA37=6,UWA37=8),"Medio",IF(OR(UWA37=10,UWA37=12,UWA37=18,UWA37=20),"Alto",IF(OR(UWA37=24,UWA37=30,UWA37=40),"Muy Alto","Error"))))))</f>
        <v>Alto</v>
      </c>
      <c r="UWC37" s="179">
        <v>25</v>
      </c>
      <c r="UWD37" s="180">
        <f t="shared" ref="UWD37:UXZ37" si="957">IF(OR(UWC37="",UWA37=""),"",IF(ISTEXT(UWA37),"N/A",UWA37*UWC37))</f>
        <v>450</v>
      </c>
      <c r="UWE37" s="180" t="str">
        <f t="shared" ref="UWE37:UYA37" si="958">IF(UWD37="","",IF(ISTEXT(UWD37),"IV",IF(UWD37=20,"IV",IF(AND(UWD37&gt;=40,UWD37&lt;=120),"III",IF(AND(UWD37&gt;=150,UWD37&lt;=500),"II",IF(AND(UWD37&gt;=600,UWD37&lt;=4000),"I","Error"))))))</f>
        <v>II</v>
      </c>
      <c r="UWF37" s="269" t="str">
        <f>IF(UWE37="","",IF(OR(UWE37="IV",UWE37="III"),"Aceptable",IF(UWE37="II","No Aceptable o Aceptable con controles",IF(UWE37="I","No Aceptable","Error"))))</f>
        <v>No Aceptable o Aceptable con controles</v>
      </c>
      <c r="UWG37" s="133" t="s">
        <v>264</v>
      </c>
      <c r="UWH37" s="178" t="s">
        <v>274</v>
      </c>
      <c r="UWI37" s="178" t="s">
        <v>284</v>
      </c>
      <c r="UWJ37" s="178" t="s">
        <v>285</v>
      </c>
      <c r="UWK37" s="178" t="s">
        <v>261</v>
      </c>
      <c r="UWL37" s="178" t="s">
        <v>210</v>
      </c>
      <c r="UWM37" s="178" t="s">
        <v>260</v>
      </c>
      <c r="UWN37" s="178" t="s">
        <v>262</v>
      </c>
      <c r="UWO37" s="179">
        <v>6</v>
      </c>
      <c r="UWP37" s="179">
        <v>3</v>
      </c>
      <c r="UWQ37" s="180">
        <f t="shared" si="955"/>
        <v>18</v>
      </c>
      <c r="UWR37" s="180" t="str">
        <f t="shared" si="956"/>
        <v>Alto</v>
      </c>
      <c r="UWS37" s="179">
        <v>25</v>
      </c>
      <c r="UWT37" s="180">
        <f t="shared" si="957"/>
        <v>450</v>
      </c>
      <c r="UWU37" s="180" t="str">
        <f t="shared" si="958"/>
        <v>II</v>
      </c>
      <c r="UWV37" s="269" t="str">
        <f>IF(UWU37="","",IF(OR(UWU37="IV",UWU37="III"),"Aceptable",IF(UWU37="II","No Aceptable o Aceptable con controles",IF(UWU37="I","No Aceptable","Error"))))</f>
        <v>No Aceptable o Aceptable con controles</v>
      </c>
      <c r="UWW37" s="133" t="s">
        <v>264</v>
      </c>
      <c r="UWX37" s="178" t="s">
        <v>274</v>
      </c>
      <c r="UWY37" s="178" t="s">
        <v>284</v>
      </c>
      <c r="UWZ37" s="178" t="s">
        <v>285</v>
      </c>
      <c r="UXA37" s="178" t="s">
        <v>261</v>
      </c>
      <c r="UXB37" s="178" t="s">
        <v>210</v>
      </c>
      <c r="UXC37" s="178" t="s">
        <v>260</v>
      </c>
      <c r="UXD37" s="178" t="s">
        <v>262</v>
      </c>
      <c r="UXE37" s="179">
        <v>6</v>
      </c>
      <c r="UXF37" s="179">
        <v>3</v>
      </c>
      <c r="UXG37" s="180">
        <f t="shared" si="955"/>
        <v>18</v>
      </c>
      <c r="UXH37" s="180" t="str">
        <f t="shared" si="956"/>
        <v>Alto</v>
      </c>
      <c r="UXI37" s="179">
        <v>25</v>
      </c>
      <c r="UXJ37" s="180">
        <f t="shared" si="957"/>
        <v>450</v>
      </c>
      <c r="UXK37" s="180" t="str">
        <f t="shared" si="958"/>
        <v>II</v>
      </c>
      <c r="UXL37" s="269" t="str">
        <f>IF(UXK37="","",IF(OR(UXK37="IV",UXK37="III"),"Aceptable",IF(UXK37="II","No Aceptable o Aceptable con controles",IF(UXK37="I","No Aceptable","Error"))))</f>
        <v>No Aceptable o Aceptable con controles</v>
      </c>
      <c r="UXM37" s="133" t="s">
        <v>264</v>
      </c>
      <c r="UXN37" s="178" t="s">
        <v>274</v>
      </c>
      <c r="UXO37" s="178" t="s">
        <v>284</v>
      </c>
      <c r="UXP37" s="178" t="s">
        <v>285</v>
      </c>
      <c r="UXQ37" s="178" t="s">
        <v>261</v>
      </c>
      <c r="UXR37" s="178" t="s">
        <v>210</v>
      </c>
      <c r="UXS37" s="178" t="s">
        <v>260</v>
      </c>
      <c r="UXT37" s="178" t="s">
        <v>262</v>
      </c>
      <c r="UXU37" s="179">
        <v>6</v>
      </c>
      <c r="UXV37" s="179">
        <v>3</v>
      </c>
      <c r="UXW37" s="180">
        <f t="shared" si="955"/>
        <v>18</v>
      </c>
      <c r="UXX37" s="180" t="str">
        <f t="shared" si="956"/>
        <v>Alto</v>
      </c>
      <c r="UXY37" s="179">
        <v>25</v>
      </c>
      <c r="UXZ37" s="180">
        <f t="shared" si="957"/>
        <v>450</v>
      </c>
      <c r="UYA37" s="180" t="str">
        <f t="shared" si="958"/>
        <v>II</v>
      </c>
      <c r="UYB37" s="269" t="str">
        <f>IF(UYA37="","",IF(OR(UYA37="IV",UYA37="III"),"Aceptable",IF(UYA37="II","No Aceptable o Aceptable con controles",IF(UYA37="I","No Aceptable","Error"))))</f>
        <v>No Aceptable o Aceptable con controles</v>
      </c>
      <c r="UYC37" s="133" t="s">
        <v>264</v>
      </c>
      <c r="UYD37" s="178" t="s">
        <v>274</v>
      </c>
      <c r="UYE37" s="178" t="s">
        <v>284</v>
      </c>
      <c r="UYF37" s="178" t="s">
        <v>285</v>
      </c>
      <c r="UYG37" s="178" t="s">
        <v>261</v>
      </c>
      <c r="UYH37" s="178" t="s">
        <v>210</v>
      </c>
      <c r="UYI37" s="178" t="s">
        <v>260</v>
      </c>
      <c r="UYJ37" s="178" t="s">
        <v>262</v>
      </c>
      <c r="UYK37" s="179">
        <v>6</v>
      </c>
      <c r="UYL37" s="179">
        <v>3</v>
      </c>
      <c r="UYM37" s="180">
        <f t="shared" ref="UYM37:VAI37" si="959">IF(OR(UYK37="",UYL37=""),"",IF((UYK37*UYL37=0),"N/A",UYK37*UYL37))</f>
        <v>18</v>
      </c>
      <c r="UYN37" s="180" t="str">
        <f t="shared" ref="UYN37:VAJ37" si="960">IF(UYM37="","",IF(ISTEXT(UYM37),"N/A",IF(OR(UYM37=2,UYM37=4),"Bajo",IF(OR(UYM37=6,UYM37=8),"Medio",IF(OR(UYM37=10,UYM37=12,UYM37=18,UYM37=20),"Alto",IF(OR(UYM37=24,UYM37=30,UYM37=40),"Muy Alto","Error"))))))</f>
        <v>Alto</v>
      </c>
      <c r="UYO37" s="179">
        <v>25</v>
      </c>
      <c r="UYP37" s="180">
        <f t="shared" ref="UYP37:VAL37" si="961">IF(OR(UYO37="",UYM37=""),"",IF(ISTEXT(UYM37),"N/A",UYM37*UYO37))</f>
        <v>450</v>
      </c>
      <c r="UYQ37" s="180" t="str">
        <f t="shared" ref="UYQ37:VAM37" si="962">IF(UYP37="","",IF(ISTEXT(UYP37),"IV",IF(UYP37=20,"IV",IF(AND(UYP37&gt;=40,UYP37&lt;=120),"III",IF(AND(UYP37&gt;=150,UYP37&lt;=500),"II",IF(AND(UYP37&gt;=600,UYP37&lt;=4000),"I","Error"))))))</f>
        <v>II</v>
      </c>
      <c r="UYR37" s="269" t="str">
        <f>IF(UYQ37="","",IF(OR(UYQ37="IV",UYQ37="III"),"Aceptable",IF(UYQ37="II","No Aceptable o Aceptable con controles",IF(UYQ37="I","No Aceptable","Error"))))</f>
        <v>No Aceptable o Aceptable con controles</v>
      </c>
      <c r="UYS37" s="133" t="s">
        <v>264</v>
      </c>
      <c r="UYT37" s="178" t="s">
        <v>274</v>
      </c>
      <c r="UYU37" s="178" t="s">
        <v>284</v>
      </c>
      <c r="UYV37" s="178" t="s">
        <v>285</v>
      </c>
      <c r="UYW37" s="178" t="s">
        <v>261</v>
      </c>
      <c r="UYX37" s="178" t="s">
        <v>210</v>
      </c>
      <c r="UYY37" s="178" t="s">
        <v>260</v>
      </c>
      <c r="UYZ37" s="178" t="s">
        <v>262</v>
      </c>
      <c r="UZA37" s="179">
        <v>6</v>
      </c>
      <c r="UZB37" s="179">
        <v>3</v>
      </c>
      <c r="UZC37" s="180">
        <f t="shared" si="959"/>
        <v>18</v>
      </c>
      <c r="UZD37" s="180" t="str">
        <f t="shared" si="960"/>
        <v>Alto</v>
      </c>
      <c r="UZE37" s="179">
        <v>25</v>
      </c>
      <c r="UZF37" s="180">
        <f t="shared" si="961"/>
        <v>450</v>
      </c>
      <c r="UZG37" s="180" t="str">
        <f t="shared" si="962"/>
        <v>II</v>
      </c>
      <c r="UZH37" s="269" t="str">
        <f>IF(UZG37="","",IF(OR(UZG37="IV",UZG37="III"),"Aceptable",IF(UZG37="II","No Aceptable o Aceptable con controles",IF(UZG37="I","No Aceptable","Error"))))</f>
        <v>No Aceptable o Aceptable con controles</v>
      </c>
      <c r="UZI37" s="133" t="s">
        <v>264</v>
      </c>
      <c r="UZJ37" s="178" t="s">
        <v>274</v>
      </c>
      <c r="UZK37" s="178" t="s">
        <v>284</v>
      </c>
      <c r="UZL37" s="178" t="s">
        <v>285</v>
      </c>
      <c r="UZM37" s="178" t="s">
        <v>261</v>
      </c>
      <c r="UZN37" s="178" t="s">
        <v>210</v>
      </c>
      <c r="UZO37" s="178" t="s">
        <v>260</v>
      </c>
      <c r="UZP37" s="178" t="s">
        <v>262</v>
      </c>
      <c r="UZQ37" s="179">
        <v>6</v>
      </c>
      <c r="UZR37" s="179">
        <v>3</v>
      </c>
      <c r="UZS37" s="180">
        <f t="shared" si="959"/>
        <v>18</v>
      </c>
      <c r="UZT37" s="180" t="str">
        <f t="shared" si="960"/>
        <v>Alto</v>
      </c>
      <c r="UZU37" s="179">
        <v>25</v>
      </c>
      <c r="UZV37" s="180">
        <f t="shared" si="961"/>
        <v>450</v>
      </c>
      <c r="UZW37" s="180" t="str">
        <f t="shared" si="962"/>
        <v>II</v>
      </c>
      <c r="UZX37" s="269" t="str">
        <f>IF(UZW37="","",IF(OR(UZW37="IV",UZW37="III"),"Aceptable",IF(UZW37="II","No Aceptable o Aceptable con controles",IF(UZW37="I","No Aceptable","Error"))))</f>
        <v>No Aceptable o Aceptable con controles</v>
      </c>
      <c r="UZY37" s="133" t="s">
        <v>264</v>
      </c>
      <c r="UZZ37" s="178" t="s">
        <v>274</v>
      </c>
      <c r="VAA37" s="178" t="s">
        <v>284</v>
      </c>
      <c r="VAB37" s="178" t="s">
        <v>285</v>
      </c>
      <c r="VAC37" s="178" t="s">
        <v>261</v>
      </c>
      <c r="VAD37" s="178" t="s">
        <v>210</v>
      </c>
      <c r="VAE37" s="178" t="s">
        <v>260</v>
      </c>
      <c r="VAF37" s="178" t="s">
        <v>262</v>
      </c>
      <c r="VAG37" s="179">
        <v>6</v>
      </c>
      <c r="VAH37" s="179">
        <v>3</v>
      </c>
      <c r="VAI37" s="180">
        <f t="shared" si="959"/>
        <v>18</v>
      </c>
      <c r="VAJ37" s="180" t="str">
        <f t="shared" si="960"/>
        <v>Alto</v>
      </c>
      <c r="VAK37" s="179">
        <v>25</v>
      </c>
      <c r="VAL37" s="180">
        <f t="shared" si="961"/>
        <v>450</v>
      </c>
      <c r="VAM37" s="180" t="str">
        <f t="shared" si="962"/>
        <v>II</v>
      </c>
      <c r="VAN37" s="269" t="str">
        <f>IF(VAM37="","",IF(OR(VAM37="IV",VAM37="III"),"Aceptable",IF(VAM37="II","No Aceptable o Aceptable con controles",IF(VAM37="I","No Aceptable","Error"))))</f>
        <v>No Aceptable o Aceptable con controles</v>
      </c>
      <c r="VAO37" s="133" t="s">
        <v>264</v>
      </c>
      <c r="VAP37" s="178" t="s">
        <v>274</v>
      </c>
      <c r="VAQ37" s="178" t="s">
        <v>284</v>
      </c>
      <c r="VAR37" s="178" t="s">
        <v>285</v>
      </c>
      <c r="VAS37" s="178" t="s">
        <v>261</v>
      </c>
      <c r="VAT37" s="178" t="s">
        <v>210</v>
      </c>
      <c r="VAU37" s="178" t="s">
        <v>260</v>
      </c>
      <c r="VAV37" s="178" t="s">
        <v>262</v>
      </c>
      <c r="VAW37" s="179">
        <v>6</v>
      </c>
      <c r="VAX37" s="179">
        <v>3</v>
      </c>
      <c r="VAY37" s="180">
        <f t="shared" ref="VAY37:VCU37" si="963">IF(OR(VAW37="",VAX37=""),"",IF((VAW37*VAX37=0),"N/A",VAW37*VAX37))</f>
        <v>18</v>
      </c>
      <c r="VAZ37" s="180" t="str">
        <f t="shared" ref="VAZ37:VCV37" si="964">IF(VAY37="","",IF(ISTEXT(VAY37),"N/A",IF(OR(VAY37=2,VAY37=4),"Bajo",IF(OR(VAY37=6,VAY37=8),"Medio",IF(OR(VAY37=10,VAY37=12,VAY37=18,VAY37=20),"Alto",IF(OR(VAY37=24,VAY37=30,VAY37=40),"Muy Alto","Error"))))))</f>
        <v>Alto</v>
      </c>
      <c r="VBA37" s="179">
        <v>25</v>
      </c>
      <c r="VBB37" s="180">
        <f t="shared" ref="VBB37:VCX37" si="965">IF(OR(VBA37="",VAY37=""),"",IF(ISTEXT(VAY37),"N/A",VAY37*VBA37))</f>
        <v>450</v>
      </c>
      <c r="VBC37" s="180" t="str">
        <f t="shared" ref="VBC37:VCY37" si="966">IF(VBB37="","",IF(ISTEXT(VBB37),"IV",IF(VBB37=20,"IV",IF(AND(VBB37&gt;=40,VBB37&lt;=120),"III",IF(AND(VBB37&gt;=150,VBB37&lt;=500),"II",IF(AND(VBB37&gt;=600,VBB37&lt;=4000),"I","Error"))))))</f>
        <v>II</v>
      </c>
      <c r="VBD37" s="269" t="str">
        <f>IF(VBC37="","",IF(OR(VBC37="IV",VBC37="III"),"Aceptable",IF(VBC37="II","No Aceptable o Aceptable con controles",IF(VBC37="I","No Aceptable","Error"))))</f>
        <v>No Aceptable o Aceptable con controles</v>
      </c>
      <c r="VBE37" s="133" t="s">
        <v>264</v>
      </c>
      <c r="VBF37" s="178" t="s">
        <v>274</v>
      </c>
      <c r="VBG37" s="178" t="s">
        <v>284</v>
      </c>
      <c r="VBH37" s="178" t="s">
        <v>285</v>
      </c>
      <c r="VBI37" s="178" t="s">
        <v>261</v>
      </c>
      <c r="VBJ37" s="178" t="s">
        <v>210</v>
      </c>
      <c r="VBK37" s="178" t="s">
        <v>260</v>
      </c>
      <c r="VBL37" s="178" t="s">
        <v>262</v>
      </c>
      <c r="VBM37" s="179">
        <v>6</v>
      </c>
      <c r="VBN37" s="179">
        <v>3</v>
      </c>
      <c r="VBO37" s="180">
        <f t="shared" si="963"/>
        <v>18</v>
      </c>
      <c r="VBP37" s="180" t="str">
        <f t="shared" si="964"/>
        <v>Alto</v>
      </c>
      <c r="VBQ37" s="179">
        <v>25</v>
      </c>
      <c r="VBR37" s="180">
        <f t="shared" si="965"/>
        <v>450</v>
      </c>
      <c r="VBS37" s="180" t="str">
        <f t="shared" si="966"/>
        <v>II</v>
      </c>
      <c r="VBT37" s="269" t="str">
        <f>IF(VBS37="","",IF(OR(VBS37="IV",VBS37="III"),"Aceptable",IF(VBS37="II","No Aceptable o Aceptable con controles",IF(VBS37="I","No Aceptable","Error"))))</f>
        <v>No Aceptable o Aceptable con controles</v>
      </c>
      <c r="VBU37" s="133" t="s">
        <v>264</v>
      </c>
      <c r="VBV37" s="178" t="s">
        <v>274</v>
      </c>
      <c r="VBW37" s="178" t="s">
        <v>284</v>
      </c>
      <c r="VBX37" s="178" t="s">
        <v>285</v>
      </c>
      <c r="VBY37" s="178" t="s">
        <v>261</v>
      </c>
      <c r="VBZ37" s="178" t="s">
        <v>210</v>
      </c>
      <c r="VCA37" s="178" t="s">
        <v>260</v>
      </c>
      <c r="VCB37" s="178" t="s">
        <v>262</v>
      </c>
      <c r="VCC37" s="179">
        <v>6</v>
      </c>
      <c r="VCD37" s="179">
        <v>3</v>
      </c>
      <c r="VCE37" s="180">
        <f t="shared" si="963"/>
        <v>18</v>
      </c>
      <c r="VCF37" s="180" t="str">
        <f t="shared" si="964"/>
        <v>Alto</v>
      </c>
      <c r="VCG37" s="179">
        <v>25</v>
      </c>
      <c r="VCH37" s="180">
        <f t="shared" si="965"/>
        <v>450</v>
      </c>
      <c r="VCI37" s="180" t="str">
        <f t="shared" si="966"/>
        <v>II</v>
      </c>
      <c r="VCJ37" s="269" t="str">
        <f>IF(VCI37="","",IF(OR(VCI37="IV",VCI37="III"),"Aceptable",IF(VCI37="II","No Aceptable o Aceptable con controles",IF(VCI37="I","No Aceptable","Error"))))</f>
        <v>No Aceptable o Aceptable con controles</v>
      </c>
      <c r="VCK37" s="133" t="s">
        <v>264</v>
      </c>
      <c r="VCL37" s="178" t="s">
        <v>274</v>
      </c>
      <c r="VCM37" s="178" t="s">
        <v>284</v>
      </c>
      <c r="VCN37" s="178" t="s">
        <v>285</v>
      </c>
      <c r="VCO37" s="178" t="s">
        <v>261</v>
      </c>
      <c r="VCP37" s="178" t="s">
        <v>210</v>
      </c>
      <c r="VCQ37" s="178" t="s">
        <v>260</v>
      </c>
      <c r="VCR37" s="178" t="s">
        <v>262</v>
      </c>
      <c r="VCS37" s="179">
        <v>6</v>
      </c>
      <c r="VCT37" s="179">
        <v>3</v>
      </c>
      <c r="VCU37" s="180">
        <f t="shared" si="963"/>
        <v>18</v>
      </c>
      <c r="VCV37" s="180" t="str">
        <f t="shared" si="964"/>
        <v>Alto</v>
      </c>
      <c r="VCW37" s="179">
        <v>25</v>
      </c>
      <c r="VCX37" s="180">
        <f t="shared" si="965"/>
        <v>450</v>
      </c>
      <c r="VCY37" s="180" t="str">
        <f t="shared" si="966"/>
        <v>II</v>
      </c>
      <c r="VCZ37" s="269" t="str">
        <f>IF(VCY37="","",IF(OR(VCY37="IV",VCY37="III"),"Aceptable",IF(VCY37="II","No Aceptable o Aceptable con controles",IF(VCY37="I","No Aceptable","Error"))))</f>
        <v>No Aceptable o Aceptable con controles</v>
      </c>
      <c r="VDA37" s="133" t="s">
        <v>264</v>
      </c>
      <c r="VDB37" s="178" t="s">
        <v>274</v>
      </c>
      <c r="VDC37" s="178" t="s">
        <v>284</v>
      </c>
      <c r="VDD37" s="178" t="s">
        <v>285</v>
      </c>
      <c r="VDE37" s="178" t="s">
        <v>261</v>
      </c>
      <c r="VDF37" s="178" t="s">
        <v>210</v>
      </c>
      <c r="VDG37" s="178" t="s">
        <v>260</v>
      </c>
      <c r="VDH37" s="178" t="s">
        <v>262</v>
      </c>
      <c r="VDI37" s="179">
        <v>6</v>
      </c>
      <c r="VDJ37" s="179">
        <v>3</v>
      </c>
      <c r="VDK37" s="180">
        <f t="shared" ref="VDK37:VFG37" si="967">IF(OR(VDI37="",VDJ37=""),"",IF((VDI37*VDJ37=0),"N/A",VDI37*VDJ37))</f>
        <v>18</v>
      </c>
      <c r="VDL37" s="180" t="str">
        <f t="shared" ref="VDL37:VFH37" si="968">IF(VDK37="","",IF(ISTEXT(VDK37),"N/A",IF(OR(VDK37=2,VDK37=4),"Bajo",IF(OR(VDK37=6,VDK37=8),"Medio",IF(OR(VDK37=10,VDK37=12,VDK37=18,VDK37=20),"Alto",IF(OR(VDK37=24,VDK37=30,VDK37=40),"Muy Alto","Error"))))))</f>
        <v>Alto</v>
      </c>
      <c r="VDM37" s="179">
        <v>25</v>
      </c>
      <c r="VDN37" s="180">
        <f t="shared" ref="VDN37:VFJ37" si="969">IF(OR(VDM37="",VDK37=""),"",IF(ISTEXT(VDK37),"N/A",VDK37*VDM37))</f>
        <v>450</v>
      </c>
      <c r="VDO37" s="180" t="str">
        <f t="shared" ref="VDO37:VFK37" si="970">IF(VDN37="","",IF(ISTEXT(VDN37),"IV",IF(VDN37=20,"IV",IF(AND(VDN37&gt;=40,VDN37&lt;=120),"III",IF(AND(VDN37&gt;=150,VDN37&lt;=500),"II",IF(AND(VDN37&gt;=600,VDN37&lt;=4000),"I","Error"))))))</f>
        <v>II</v>
      </c>
      <c r="VDP37" s="269" t="str">
        <f>IF(VDO37="","",IF(OR(VDO37="IV",VDO37="III"),"Aceptable",IF(VDO37="II","No Aceptable o Aceptable con controles",IF(VDO37="I","No Aceptable","Error"))))</f>
        <v>No Aceptable o Aceptable con controles</v>
      </c>
      <c r="VDQ37" s="133" t="s">
        <v>264</v>
      </c>
      <c r="VDR37" s="178" t="s">
        <v>274</v>
      </c>
      <c r="VDS37" s="178" t="s">
        <v>284</v>
      </c>
      <c r="VDT37" s="178" t="s">
        <v>285</v>
      </c>
      <c r="VDU37" s="178" t="s">
        <v>261</v>
      </c>
      <c r="VDV37" s="178" t="s">
        <v>210</v>
      </c>
      <c r="VDW37" s="178" t="s">
        <v>260</v>
      </c>
      <c r="VDX37" s="178" t="s">
        <v>262</v>
      </c>
      <c r="VDY37" s="179">
        <v>6</v>
      </c>
      <c r="VDZ37" s="179">
        <v>3</v>
      </c>
      <c r="VEA37" s="180">
        <f t="shared" si="967"/>
        <v>18</v>
      </c>
      <c r="VEB37" s="180" t="str">
        <f t="shared" si="968"/>
        <v>Alto</v>
      </c>
      <c r="VEC37" s="179">
        <v>25</v>
      </c>
      <c r="VED37" s="180">
        <f t="shared" si="969"/>
        <v>450</v>
      </c>
      <c r="VEE37" s="180" t="str">
        <f t="shared" si="970"/>
        <v>II</v>
      </c>
      <c r="VEF37" s="269" t="str">
        <f>IF(VEE37="","",IF(OR(VEE37="IV",VEE37="III"),"Aceptable",IF(VEE37="II","No Aceptable o Aceptable con controles",IF(VEE37="I","No Aceptable","Error"))))</f>
        <v>No Aceptable o Aceptable con controles</v>
      </c>
      <c r="VEG37" s="133" t="s">
        <v>264</v>
      </c>
      <c r="VEH37" s="178" t="s">
        <v>274</v>
      </c>
      <c r="VEI37" s="178" t="s">
        <v>284</v>
      </c>
      <c r="VEJ37" s="178" t="s">
        <v>285</v>
      </c>
      <c r="VEK37" s="178" t="s">
        <v>261</v>
      </c>
      <c r="VEL37" s="178" t="s">
        <v>210</v>
      </c>
      <c r="VEM37" s="178" t="s">
        <v>260</v>
      </c>
      <c r="VEN37" s="178" t="s">
        <v>262</v>
      </c>
      <c r="VEO37" s="179">
        <v>6</v>
      </c>
      <c r="VEP37" s="179">
        <v>3</v>
      </c>
      <c r="VEQ37" s="180">
        <f t="shared" si="967"/>
        <v>18</v>
      </c>
      <c r="VER37" s="180" t="str">
        <f t="shared" si="968"/>
        <v>Alto</v>
      </c>
      <c r="VES37" s="179">
        <v>25</v>
      </c>
      <c r="VET37" s="180">
        <f t="shared" si="969"/>
        <v>450</v>
      </c>
      <c r="VEU37" s="180" t="str">
        <f t="shared" si="970"/>
        <v>II</v>
      </c>
      <c r="VEV37" s="269" t="str">
        <f>IF(VEU37="","",IF(OR(VEU37="IV",VEU37="III"),"Aceptable",IF(VEU37="II","No Aceptable o Aceptable con controles",IF(VEU37="I","No Aceptable","Error"))))</f>
        <v>No Aceptable o Aceptable con controles</v>
      </c>
      <c r="VEW37" s="133" t="s">
        <v>264</v>
      </c>
      <c r="VEX37" s="178" t="s">
        <v>274</v>
      </c>
      <c r="VEY37" s="178" t="s">
        <v>284</v>
      </c>
      <c r="VEZ37" s="178" t="s">
        <v>285</v>
      </c>
      <c r="VFA37" s="178" t="s">
        <v>261</v>
      </c>
      <c r="VFB37" s="178" t="s">
        <v>210</v>
      </c>
      <c r="VFC37" s="178" t="s">
        <v>260</v>
      </c>
      <c r="VFD37" s="178" t="s">
        <v>262</v>
      </c>
      <c r="VFE37" s="179">
        <v>6</v>
      </c>
      <c r="VFF37" s="179">
        <v>3</v>
      </c>
      <c r="VFG37" s="180">
        <f t="shared" si="967"/>
        <v>18</v>
      </c>
      <c r="VFH37" s="180" t="str">
        <f t="shared" si="968"/>
        <v>Alto</v>
      </c>
      <c r="VFI37" s="179">
        <v>25</v>
      </c>
      <c r="VFJ37" s="180">
        <f t="shared" si="969"/>
        <v>450</v>
      </c>
      <c r="VFK37" s="180" t="str">
        <f t="shared" si="970"/>
        <v>II</v>
      </c>
      <c r="VFL37" s="269" t="str">
        <f>IF(VFK37="","",IF(OR(VFK37="IV",VFK37="III"),"Aceptable",IF(VFK37="II","No Aceptable o Aceptable con controles",IF(VFK37="I","No Aceptable","Error"))))</f>
        <v>No Aceptable o Aceptable con controles</v>
      </c>
      <c r="VFM37" s="133" t="s">
        <v>264</v>
      </c>
      <c r="VFN37" s="178" t="s">
        <v>274</v>
      </c>
      <c r="VFO37" s="178" t="s">
        <v>284</v>
      </c>
      <c r="VFP37" s="178" t="s">
        <v>285</v>
      </c>
      <c r="VFQ37" s="178" t="s">
        <v>261</v>
      </c>
      <c r="VFR37" s="178" t="s">
        <v>210</v>
      </c>
      <c r="VFS37" s="178" t="s">
        <v>260</v>
      </c>
      <c r="VFT37" s="178" t="s">
        <v>262</v>
      </c>
      <c r="VFU37" s="179">
        <v>6</v>
      </c>
      <c r="VFV37" s="179">
        <v>3</v>
      </c>
      <c r="VFW37" s="180">
        <f t="shared" ref="VFW37:VHS37" si="971">IF(OR(VFU37="",VFV37=""),"",IF((VFU37*VFV37=0),"N/A",VFU37*VFV37))</f>
        <v>18</v>
      </c>
      <c r="VFX37" s="180" t="str">
        <f t="shared" ref="VFX37:VHT37" si="972">IF(VFW37="","",IF(ISTEXT(VFW37),"N/A",IF(OR(VFW37=2,VFW37=4),"Bajo",IF(OR(VFW37=6,VFW37=8),"Medio",IF(OR(VFW37=10,VFW37=12,VFW37=18,VFW37=20),"Alto",IF(OR(VFW37=24,VFW37=30,VFW37=40),"Muy Alto","Error"))))))</f>
        <v>Alto</v>
      </c>
      <c r="VFY37" s="179">
        <v>25</v>
      </c>
      <c r="VFZ37" s="180">
        <f t="shared" ref="VFZ37:VHV37" si="973">IF(OR(VFY37="",VFW37=""),"",IF(ISTEXT(VFW37),"N/A",VFW37*VFY37))</f>
        <v>450</v>
      </c>
      <c r="VGA37" s="180" t="str">
        <f t="shared" ref="VGA37:VHW37" si="974">IF(VFZ37="","",IF(ISTEXT(VFZ37),"IV",IF(VFZ37=20,"IV",IF(AND(VFZ37&gt;=40,VFZ37&lt;=120),"III",IF(AND(VFZ37&gt;=150,VFZ37&lt;=500),"II",IF(AND(VFZ37&gt;=600,VFZ37&lt;=4000),"I","Error"))))))</f>
        <v>II</v>
      </c>
      <c r="VGB37" s="269" t="str">
        <f>IF(VGA37="","",IF(OR(VGA37="IV",VGA37="III"),"Aceptable",IF(VGA37="II","No Aceptable o Aceptable con controles",IF(VGA37="I","No Aceptable","Error"))))</f>
        <v>No Aceptable o Aceptable con controles</v>
      </c>
      <c r="VGC37" s="133" t="s">
        <v>264</v>
      </c>
      <c r="VGD37" s="178" t="s">
        <v>274</v>
      </c>
      <c r="VGE37" s="178" t="s">
        <v>284</v>
      </c>
      <c r="VGF37" s="178" t="s">
        <v>285</v>
      </c>
      <c r="VGG37" s="178" t="s">
        <v>261</v>
      </c>
      <c r="VGH37" s="178" t="s">
        <v>210</v>
      </c>
      <c r="VGI37" s="178" t="s">
        <v>260</v>
      </c>
      <c r="VGJ37" s="178" t="s">
        <v>262</v>
      </c>
      <c r="VGK37" s="179">
        <v>6</v>
      </c>
      <c r="VGL37" s="179">
        <v>3</v>
      </c>
      <c r="VGM37" s="180">
        <f t="shared" si="971"/>
        <v>18</v>
      </c>
      <c r="VGN37" s="180" t="str">
        <f t="shared" si="972"/>
        <v>Alto</v>
      </c>
      <c r="VGO37" s="179">
        <v>25</v>
      </c>
      <c r="VGP37" s="180">
        <f t="shared" si="973"/>
        <v>450</v>
      </c>
      <c r="VGQ37" s="180" t="str">
        <f t="shared" si="974"/>
        <v>II</v>
      </c>
      <c r="VGR37" s="269" t="str">
        <f>IF(VGQ37="","",IF(OR(VGQ37="IV",VGQ37="III"),"Aceptable",IF(VGQ37="II","No Aceptable o Aceptable con controles",IF(VGQ37="I","No Aceptable","Error"))))</f>
        <v>No Aceptable o Aceptable con controles</v>
      </c>
      <c r="VGS37" s="133" t="s">
        <v>264</v>
      </c>
      <c r="VGT37" s="178" t="s">
        <v>274</v>
      </c>
      <c r="VGU37" s="178" t="s">
        <v>284</v>
      </c>
      <c r="VGV37" s="178" t="s">
        <v>285</v>
      </c>
      <c r="VGW37" s="178" t="s">
        <v>261</v>
      </c>
      <c r="VGX37" s="178" t="s">
        <v>210</v>
      </c>
      <c r="VGY37" s="178" t="s">
        <v>260</v>
      </c>
      <c r="VGZ37" s="178" t="s">
        <v>262</v>
      </c>
      <c r="VHA37" s="179">
        <v>6</v>
      </c>
      <c r="VHB37" s="179">
        <v>3</v>
      </c>
      <c r="VHC37" s="180">
        <f t="shared" si="971"/>
        <v>18</v>
      </c>
      <c r="VHD37" s="180" t="str">
        <f t="shared" si="972"/>
        <v>Alto</v>
      </c>
      <c r="VHE37" s="179">
        <v>25</v>
      </c>
      <c r="VHF37" s="180">
        <f t="shared" si="973"/>
        <v>450</v>
      </c>
      <c r="VHG37" s="180" t="str">
        <f t="shared" si="974"/>
        <v>II</v>
      </c>
      <c r="VHH37" s="269" t="str">
        <f>IF(VHG37="","",IF(OR(VHG37="IV",VHG37="III"),"Aceptable",IF(VHG37="II","No Aceptable o Aceptable con controles",IF(VHG37="I","No Aceptable","Error"))))</f>
        <v>No Aceptable o Aceptable con controles</v>
      </c>
      <c r="VHI37" s="133" t="s">
        <v>264</v>
      </c>
      <c r="VHJ37" s="178" t="s">
        <v>274</v>
      </c>
      <c r="VHK37" s="178" t="s">
        <v>284</v>
      </c>
      <c r="VHL37" s="178" t="s">
        <v>285</v>
      </c>
      <c r="VHM37" s="178" t="s">
        <v>261</v>
      </c>
      <c r="VHN37" s="178" t="s">
        <v>210</v>
      </c>
      <c r="VHO37" s="178" t="s">
        <v>260</v>
      </c>
      <c r="VHP37" s="178" t="s">
        <v>262</v>
      </c>
      <c r="VHQ37" s="179">
        <v>6</v>
      </c>
      <c r="VHR37" s="179">
        <v>3</v>
      </c>
      <c r="VHS37" s="180">
        <f t="shared" si="971"/>
        <v>18</v>
      </c>
      <c r="VHT37" s="180" t="str">
        <f t="shared" si="972"/>
        <v>Alto</v>
      </c>
      <c r="VHU37" s="179">
        <v>25</v>
      </c>
      <c r="VHV37" s="180">
        <f t="shared" si="973"/>
        <v>450</v>
      </c>
      <c r="VHW37" s="180" t="str">
        <f t="shared" si="974"/>
        <v>II</v>
      </c>
      <c r="VHX37" s="269" t="str">
        <f>IF(VHW37="","",IF(OR(VHW37="IV",VHW37="III"),"Aceptable",IF(VHW37="II","No Aceptable o Aceptable con controles",IF(VHW37="I","No Aceptable","Error"))))</f>
        <v>No Aceptable o Aceptable con controles</v>
      </c>
      <c r="VHY37" s="133" t="s">
        <v>264</v>
      </c>
      <c r="VHZ37" s="178" t="s">
        <v>274</v>
      </c>
      <c r="VIA37" s="178" t="s">
        <v>284</v>
      </c>
      <c r="VIB37" s="178" t="s">
        <v>285</v>
      </c>
      <c r="VIC37" s="178" t="s">
        <v>261</v>
      </c>
      <c r="VID37" s="178" t="s">
        <v>210</v>
      </c>
      <c r="VIE37" s="178" t="s">
        <v>260</v>
      </c>
      <c r="VIF37" s="178" t="s">
        <v>262</v>
      </c>
      <c r="VIG37" s="179">
        <v>6</v>
      </c>
      <c r="VIH37" s="179">
        <v>3</v>
      </c>
      <c r="VII37" s="180">
        <f t="shared" ref="VII37:VKE37" si="975">IF(OR(VIG37="",VIH37=""),"",IF((VIG37*VIH37=0),"N/A",VIG37*VIH37))</f>
        <v>18</v>
      </c>
      <c r="VIJ37" s="180" t="str">
        <f t="shared" ref="VIJ37:VKF37" si="976">IF(VII37="","",IF(ISTEXT(VII37),"N/A",IF(OR(VII37=2,VII37=4),"Bajo",IF(OR(VII37=6,VII37=8),"Medio",IF(OR(VII37=10,VII37=12,VII37=18,VII37=20),"Alto",IF(OR(VII37=24,VII37=30,VII37=40),"Muy Alto","Error"))))))</f>
        <v>Alto</v>
      </c>
      <c r="VIK37" s="179">
        <v>25</v>
      </c>
      <c r="VIL37" s="180">
        <f t="shared" ref="VIL37:VKH37" si="977">IF(OR(VIK37="",VII37=""),"",IF(ISTEXT(VII37),"N/A",VII37*VIK37))</f>
        <v>450</v>
      </c>
      <c r="VIM37" s="180" t="str">
        <f t="shared" ref="VIM37:VKI37" si="978">IF(VIL37="","",IF(ISTEXT(VIL37),"IV",IF(VIL37=20,"IV",IF(AND(VIL37&gt;=40,VIL37&lt;=120),"III",IF(AND(VIL37&gt;=150,VIL37&lt;=500),"II",IF(AND(VIL37&gt;=600,VIL37&lt;=4000),"I","Error"))))))</f>
        <v>II</v>
      </c>
      <c r="VIN37" s="269" t="str">
        <f>IF(VIM37="","",IF(OR(VIM37="IV",VIM37="III"),"Aceptable",IF(VIM37="II","No Aceptable o Aceptable con controles",IF(VIM37="I","No Aceptable","Error"))))</f>
        <v>No Aceptable o Aceptable con controles</v>
      </c>
      <c r="VIO37" s="133" t="s">
        <v>264</v>
      </c>
      <c r="VIP37" s="178" t="s">
        <v>274</v>
      </c>
      <c r="VIQ37" s="178" t="s">
        <v>284</v>
      </c>
      <c r="VIR37" s="178" t="s">
        <v>285</v>
      </c>
      <c r="VIS37" s="178" t="s">
        <v>261</v>
      </c>
      <c r="VIT37" s="178" t="s">
        <v>210</v>
      </c>
      <c r="VIU37" s="178" t="s">
        <v>260</v>
      </c>
      <c r="VIV37" s="178" t="s">
        <v>262</v>
      </c>
      <c r="VIW37" s="179">
        <v>6</v>
      </c>
      <c r="VIX37" s="179">
        <v>3</v>
      </c>
      <c r="VIY37" s="180">
        <f t="shared" si="975"/>
        <v>18</v>
      </c>
      <c r="VIZ37" s="180" t="str">
        <f t="shared" si="976"/>
        <v>Alto</v>
      </c>
      <c r="VJA37" s="179">
        <v>25</v>
      </c>
      <c r="VJB37" s="180">
        <f t="shared" si="977"/>
        <v>450</v>
      </c>
      <c r="VJC37" s="180" t="str">
        <f t="shared" si="978"/>
        <v>II</v>
      </c>
      <c r="VJD37" s="269" t="str">
        <f>IF(VJC37="","",IF(OR(VJC37="IV",VJC37="III"),"Aceptable",IF(VJC37="II","No Aceptable o Aceptable con controles",IF(VJC37="I","No Aceptable","Error"))))</f>
        <v>No Aceptable o Aceptable con controles</v>
      </c>
      <c r="VJE37" s="133" t="s">
        <v>264</v>
      </c>
      <c r="VJF37" s="178" t="s">
        <v>274</v>
      </c>
      <c r="VJG37" s="178" t="s">
        <v>284</v>
      </c>
      <c r="VJH37" s="178" t="s">
        <v>285</v>
      </c>
      <c r="VJI37" s="178" t="s">
        <v>261</v>
      </c>
      <c r="VJJ37" s="178" t="s">
        <v>210</v>
      </c>
      <c r="VJK37" s="178" t="s">
        <v>260</v>
      </c>
      <c r="VJL37" s="178" t="s">
        <v>262</v>
      </c>
      <c r="VJM37" s="179">
        <v>6</v>
      </c>
      <c r="VJN37" s="179">
        <v>3</v>
      </c>
      <c r="VJO37" s="180">
        <f t="shared" si="975"/>
        <v>18</v>
      </c>
      <c r="VJP37" s="180" t="str">
        <f t="shared" si="976"/>
        <v>Alto</v>
      </c>
      <c r="VJQ37" s="179">
        <v>25</v>
      </c>
      <c r="VJR37" s="180">
        <f t="shared" si="977"/>
        <v>450</v>
      </c>
      <c r="VJS37" s="180" t="str">
        <f t="shared" si="978"/>
        <v>II</v>
      </c>
      <c r="VJT37" s="269" t="str">
        <f>IF(VJS37="","",IF(OR(VJS37="IV",VJS37="III"),"Aceptable",IF(VJS37="II","No Aceptable o Aceptable con controles",IF(VJS37="I","No Aceptable","Error"))))</f>
        <v>No Aceptable o Aceptable con controles</v>
      </c>
      <c r="VJU37" s="133" t="s">
        <v>264</v>
      </c>
      <c r="VJV37" s="178" t="s">
        <v>274</v>
      </c>
      <c r="VJW37" s="178" t="s">
        <v>284</v>
      </c>
      <c r="VJX37" s="178" t="s">
        <v>285</v>
      </c>
      <c r="VJY37" s="178" t="s">
        <v>261</v>
      </c>
      <c r="VJZ37" s="178" t="s">
        <v>210</v>
      </c>
      <c r="VKA37" s="178" t="s">
        <v>260</v>
      </c>
      <c r="VKB37" s="178" t="s">
        <v>262</v>
      </c>
      <c r="VKC37" s="179">
        <v>6</v>
      </c>
      <c r="VKD37" s="179">
        <v>3</v>
      </c>
      <c r="VKE37" s="180">
        <f t="shared" si="975"/>
        <v>18</v>
      </c>
      <c r="VKF37" s="180" t="str">
        <f t="shared" si="976"/>
        <v>Alto</v>
      </c>
      <c r="VKG37" s="179">
        <v>25</v>
      </c>
      <c r="VKH37" s="180">
        <f t="shared" si="977"/>
        <v>450</v>
      </c>
      <c r="VKI37" s="180" t="str">
        <f t="shared" si="978"/>
        <v>II</v>
      </c>
      <c r="VKJ37" s="269" t="str">
        <f>IF(VKI37="","",IF(OR(VKI37="IV",VKI37="III"),"Aceptable",IF(VKI37="II","No Aceptable o Aceptable con controles",IF(VKI37="I","No Aceptable","Error"))))</f>
        <v>No Aceptable o Aceptable con controles</v>
      </c>
      <c r="VKK37" s="133" t="s">
        <v>264</v>
      </c>
      <c r="VKL37" s="178" t="s">
        <v>274</v>
      </c>
      <c r="VKM37" s="178" t="s">
        <v>284</v>
      </c>
      <c r="VKN37" s="178" t="s">
        <v>285</v>
      </c>
      <c r="VKO37" s="178" t="s">
        <v>261</v>
      </c>
      <c r="VKP37" s="178" t="s">
        <v>210</v>
      </c>
      <c r="VKQ37" s="178" t="s">
        <v>260</v>
      </c>
      <c r="VKR37" s="178" t="s">
        <v>262</v>
      </c>
      <c r="VKS37" s="179">
        <v>6</v>
      </c>
      <c r="VKT37" s="179">
        <v>3</v>
      </c>
      <c r="VKU37" s="180">
        <f t="shared" ref="VKU37:VMQ37" si="979">IF(OR(VKS37="",VKT37=""),"",IF((VKS37*VKT37=0),"N/A",VKS37*VKT37))</f>
        <v>18</v>
      </c>
      <c r="VKV37" s="180" t="str">
        <f t="shared" ref="VKV37:VMR37" si="980">IF(VKU37="","",IF(ISTEXT(VKU37),"N/A",IF(OR(VKU37=2,VKU37=4),"Bajo",IF(OR(VKU37=6,VKU37=8),"Medio",IF(OR(VKU37=10,VKU37=12,VKU37=18,VKU37=20),"Alto",IF(OR(VKU37=24,VKU37=30,VKU37=40),"Muy Alto","Error"))))))</f>
        <v>Alto</v>
      </c>
      <c r="VKW37" s="179">
        <v>25</v>
      </c>
      <c r="VKX37" s="180">
        <f t="shared" ref="VKX37:VMT37" si="981">IF(OR(VKW37="",VKU37=""),"",IF(ISTEXT(VKU37),"N/A",VKU37*VKW37))</f>
        <v>450</v>
      </c>
      <c r="VKY37" s="180" t="str">
        <f t="shared" ref="VKY37:VMU37" si="982">IF(VKX37="","",IF(ISTEXT(VKX37),"IV",IF(VKX37=20,"IV",IF(AND(VKX37&gt;=40,VKX37&lt;=120),"III",IF(AND(VKX37&gt;=150,VKX37&lt;=500),"II",IF(AND(VKX37&gt;=600,VKX37&lt;=4000),"I","Error"))))))</f>
        <v>II</v>
      </c>
      <c r="VKZ37" s="269" t="str">
        <f>IF(VKY37="","",IF(OR(VKY37="IV",VKY37="III"),"Aceptable",IF(VKY37="II","No Aceptable o Aceptable con controles",IF(VKY37="I","No Aceptable","Error"))))</f>
        <v>No Aceptable o Aceptable con controles</v>
      </c>
      <c r="VLA37" s="133" t="s">
        <v>264</v>
      </c>
      <c r="VLB37" s="178" t="s">
        <v>274</v>
      </c>
      <c r="VLC37" s="178" t="s">
        <v>284</v>
      </c>
      <c r="VLD37" s="178" t="s">
        <v>285</v>
      </c>
      <c r="VLE37" s="178" t="s">
        <v>261</v>
      </c>
      <c r="VLF37" s="178" t="s">
        <v>210</v>
      </c>
      <c r="VLG37" s="178" t="s">
        <v>260</v>
      </c>
      <c r="VLH37" s="178" t="s">
        <v>262</v>
      </c>
      <c r="VLI37" s="179">
        <v>6</v>
      </c>
      <c r="VLJ37" s="179">
        <v>3</v>
      </c>
      <c r="VLK37" s="180">
        <f t="shared" si="979"/>
        <v>18</v>
      </c>
      <c r="VLL37" s="180" t="str">
        <f t="shared" si="980"/>
        <v>Alto</v>
      </c>
      <c r="VLM37" s="179">
        <v>25</v>
      </c>
      <c r="VLN37" s="180">
        <f t="shared" si="981"/>
        <v>450</v>
      </c>
      <c r="VLO37" s="180" t="str">
        <f t="shared" si="982"/>
        <v>II</v>
      </c>
      <c r="VLP37" s="269" t="str">
        <f>IF(VLO37="","",IF(OR(VLO37="IV",VLO37="III"),"Aceptable",IF(VLO37="II","No Aceptable o Aceptable con controles",IF(VLO37="I","No Aceptable","Error"))))</f>
        <v>No Aceptable o Aceptable con controles</v>
      </c>
      <c r="VLQ37" s="133" t="s">
        <v>264</v>
      </c>
      <c r="VLR37" s="178" t="s">
        <v>274</v>
      </c>
      <c r="VLS37" s="178" t="s">
        <v>284</v>
      </c>
      <c r="VLT37" s="178" t="s">
        <v>285</v>
      </c>
      <c r="VLU37" s="178" t="s">
        <v>261</v>
      </c>
      <c r="VLV37" s="178" t="s">
        <v>210</v>
      </c>
      <c r="VLW37" s="178" t="s">
        <v>260</v>
      </c>
      <c r="VLX37" s="178" t="s">
        <v>262</v>
      </c>
      <c r="VLY37" s="179">
        <v>6</v>
      </c>
      <c r="VLZ37" s="179">
        <v>3</v>
      </c>
      <c r="VMA37" s="180">
        <f t="shared" si="979"/>
        <v>18</v>
      </c>
      <c r="VMB37" s="180" t="str">
        <f t="shared" si="980"/>
        <v>Alto</v>
      </c>
      <c r="VMC37" s="179">
        <v>25</v>
      </c>
      <c r="VMD37" s="180">
        <f t="shared" si="981"/>
        <v>450</v>
      </c>
      <c r="VME37" s="180" t="str">
        <f t="shared" si="982"/>
        <v>II</v>
      </c>
      <c r="VMF37" s="269" t="str">
        <f>IF(VME37="","",IF(OR(VME37="IV",VME37="III"),"Aceptable",IF(VME37="II","No Aceptable o Aceptable con controles",IF(VME37="I","No Aceptable","Error"))))</f>
        <v>No Aceptable o Aceptable con controles</v>
      </c>
      <c r="VMG37" s="133" t="s">
        <v>264</v>
      </c>
      <c r="VMH37" s="178" t="s">
        <v>274</v>
      </c>
      <c r="VMI37" s="178" t="s">
        <v>284</v>
      </c>
      <c r="VMJ37" s="178" t="s">
        <v>285</v>
      </c>
      <c r="VMK37" s="178" t="s">
        <v>261</v>
      </c>
      <c r="VML37" s="178" t="s">
        <v>210</v>
      </c>
      <c r="VMM37" s="178" t="s">
        <v>260</v>
      </c>
      <c r="VMN37" s="178" t="s">
        <v>262</v>
      </c>
      <c r="VMO37" s="179">
        <v>6</v>
      </c>
      <c r="VMP37" s="179">
        <v>3</v>
      </c>
      <c r="VMQ37" s="180">
        <f t="shared" si="979"/>
        <v>18</v>
      </c>
      <c r="VMR37" s="180" t="str">
        <f t="shared" si="980"/>
        <v>Alto</v>
      </c>
      <c r="VMS37" s="179">
        <v>25</v>
      </c>
      <c r="VMT37" s="180">
        <f t="shared" si="981"/>
        <v>450</v>
      </c>
      <c r="VMU37" s="180" t="str">
        <f t="shared" si="982"/>
        <v>II</v>
      </c>
      <c r="VMV37" s="269" t="str">
        <f>IF(VMU37="","",IF(OR(VMU37="IV",VMU37="III"),"Aceptable",IF(VMU37="II","No Aceptable o Aceptable con controles",IF(VMU37="I","No Aceptable","Error"))))</f>
        <v>No Aceptable o Aceptable con controles</v>
      </c>
      <c r="VMW37" s="133" t="s">
        <v>264</v>
      </c>
      <c r="VMX37" s="178" t="s">
        <v>274</v>
      </c>
      <c r="VMY37" s="178" t="s">
        <v>284</v>
      </c>
      <c r="VMZ37" s="178" t="s">
        <v>285</v>
      </c>
      <c r="VNA37" s="178" t="s">
        <v>261</v>
      </c>
      <c r="VNB37" s="178" t="s">
        <v>210</v>
      </c>
      <c r="VNC37" s="178" t="s">
        <v>260</v>
      </c>
      <c r="VND37" s="178" t="s">
        <v>262</v>
      </c>
      <c r="VNE37" s="179">
        <v>6</v>
      </c>
      <c r="VNF37" s="179">
        <v>3</v>
      </c>
      <c r="VNG37" s="180">
        <f t="shared" ref="VNG37:VPC37" si="983">IF(OR(VNE37="",VNF37=""),"",IF((VNE37*VNF37=0),"N/A",VNE37*VNF37))</f>
        <v>18</v>
      </c>
      <c r="VNH37" s="180" t="str">
        <f t="shared" ref="VNH37:VPD37" si="984">IF(VNG37="","",IF(ISTEXT(VNG37),"N/A",IF(OR(VNG37=2,VNG37=4),"Bajo",IF(OR(VNG37=6,VNG37=8),"Medio",IF(OR(VNG37=10,VNG37=12,VNG37=18,VNG37=20),"Alto",IF(OR(VNG37=24,VNG37=30,VNG37=40),"Muy Alto","Error"))))))</f>
        <v>Alto</v>
      </c>
      <c r="VNI37" s="179">
        <v>25</v>
      </c>
      <c r="VNJ37" s="180">
        <f t="shared" ref="VNJ37:VPF37" si="985">IF(OR(VNI37="",VNG37=""),"",IF(ISTEXT(VNG37),"N/A",VNG37*VNI37))</f>
        <v>450</v>
      </c>
      <c r="VNK37" s="180" t="str">
        <f t="shared" ref="VNK37:VPG37" si="986">IF(VNJ37="","",IF(ISTEXT(VNJ37),"IV",IF(VNJ37=20,"IV",IF(AND(VNJ37&gt;=40,VNJ37&lt;=120),"III",IF(AND(VNJ37&gt;=150,VNJ37&lt;=500),"II",IF(AND(VNJ37&gt;=600,VNJ37&lt;=4000),"I","Error"))))))</f>
        <v>II</v>
      </c>
      <c r="VNL37" s="269" t="str">
        <f>IF(VNK37="","",IF(OR(VNK37="IV",VNK37="III"),"Aceptable",IF(VNK37="II","No Aceptable o Aceptable con controles",IF(VNK37="I","No Aceptable","Error"))))</f>
        <v>No Aceptable o Aceptable con controles</v>
      </c>
      <c r="VNM37" s="133" t="s">
        <v>264</v>
      </c>
      <c r="VNN37" s="178" t="s">
        <v>274</v>
      </c>
      <c r="VNO37" s="178" t="s">
        <v>284</v>
      </c>
      <c r="VNP37" s="178" t="s">
        <v>285</v>
      </c>
      <c r="VNQ37" s="178" t="s">
        <v>261</v>
      </c>
      <c r="VNR37" s="178" t="s">
        <v>210</v>
      </c>
      <c r="VNS37" s="178" t="s">
        <v>260</v>
      </c>
      <c r="VNT37" s="178" t="s">
        <v>262</v>
      </c>
      <c r="VNU37" s="179">
        <v>6</v>
      </c>
      <c r="VNV37" s="179">
        <v>3</v>
      </c>
      <c r="VNW37" s="180">
        <f t="shared" si="983"/>
        <v>18</v>
      </c>
      <c r="VNX37" s="180" t="str">
        <f t="shared" si="984"/>
        <v>Alto</v>
      </c>
      <c r="VNY37" s="179">
        <v>25</v>
      </c>
      <c r="VNZ37" s="180">
        <f t="shared" si="985"/>
        <v>450</v>
      </c>
      <c r="VOA37" s="180" t="str">
        <f t="shared" si="986"/>
        <v>II</v>
      </c>
      <c r="VOB37" s="269" t="str">
        <f>IF(VOA37="","",IF(OR(VOA37="IV",VOA37="III"),"Aceptable",IF(VOA37="II","No Aceptable o Aceptable con controles",IF(VOA37="I","No Aceptable","Error"))))</f>
        <v>No Aceptable o Aceptable con controles</v>
      </c>
      <c r="VOC37" s="133" t="s">
        <v>264</v>
      </c>
      <c r="VOD37" s="178" t="s">
        <v>274</v>
      </c>
      <c r="VOE37" s="178" t="s">
        <v>284</v>
      </c>
      <c r="VOF37" s="178" t="s">
        <v>285</v>
      </c>
      <c r="VOG37" s="178" t="s">
        <v>261</v>
      </c>
      <c r="VOH37" s="178" t="s">
        <v>210</v>
      </c>
      <c r="VOI37" s="178" t="s">
        <v>260</v>
      </c>
      <c r="VOJ37" s="178" t="s">
        <v>262</v>
      </c>
      <c r="VOK37" s="179">
        <v>6</v>
      </c>
      <c r="VOL37" s="179">
        <v>3</v>
      </c>
      <c r="VOM37" s="180">
        <f t="shared" si="983"/>
        <v>18</v>
      </c>
      <c r="VON37" s="180" t="str">
        <f t="shared" si="984"/>
        <v>Alto</v>
      </c>
      <c r="VOO37" s="179">
        <v>25</v>
      </c>
      <c r="VOP37" s="180">
        <f t="shared" si="985"/>
        <v>450</v>
      </c>
      <c r="VOQ37" s="180" t="str">
        <f t="shared" si="986"/>
        <v>II</v>
      </c>
      <c r="VOR37" s="269" t="str">
        <f>IF(VOQ37="","",IF(OR(VOQ37="IV",VOQ37="III"),"Aceptable",IF(VOQ37="II","No Aceptable o Aceptable con controles",IF(VOQ37="I","No Aceptable","Error"))))</f>
        <v>No Aceptable o Aceptable con controles</v>
      </c>
      <c r="VOS37" s="133" t="s">
        <v>264</v>
      </c>
      <c r="VOT37" s="178" t="s">
        <v>274</v>
      </c>
      <c r="VOU37" s="178" t="s">
        <v>284</v>
      </c>
      <c r="VOV37" s="178" t="s">
        <v>285</v>
      </c>
      <c r="VOW37" s="178" t="s">
        <v>261</v>
      </c>
      <c r="VOX37" s="178" t="s">
        <v>210</v>
      </c>
      <c r="VOY37" s="178" t="s">
        <v>260</v>
      </c>
      <c r="VOZ37" s="178" t="s">
        <v>262</v>
      </c>
      <c r="VPA37" s="179">
        <v>6</v>
      </c>
      <c r="VPB37" s="179">
        <v>3</v>
      </c>
      <c r="VPC37" s="180">
        <f t="shared" si="983"/>
        <v>18</v>
      </c>
      <c r="VPD37" s="180" t="str">
        <f t="shared" si="984"/>
        <v>Alto</v>
      </c>
      <c r="VPE37" s="179">
        <v>25</v>
      </c>
      <c r="VPF37" s="180">
        <f t="shared" si="985"/>
        <v>450</v>
      </c>
      <c r="VPG37" s="180" t="str">
        <f t="shared" si="986"/>
        <v>II</v>
      </c>
      <c r="VPH37" s="269" t="str">
        <f>IF(VPG37="","",IF(OR(VPG37="IV",VPG37="III"),"Aceptable",IF(VPG37="II","No Aceptable o Aceptable con controles",IF(VPG37="I","No Aceptable","Error"))))</f>
        <v>No Aceptable o Aceptable con controles</v>
      </c>
      <c r="VPI37" s="133" t="s">
        <v>264</v>
      </c>
      <c r="VPJ37" s="178" t="s">
        <v>274</v>
      </c>
      <c r="VPK37" s="178" t="s">
        <v>284</v>
      </c>
      <c r="VPL37" s="178" t="s">
        <v>285</v>
      </c>
      <c r="VPM37" s="178" t="s">
        <v>261</v>
      </c>
      <c r="VPN37" s="178" t="s">
        <v>210</v>
      </c>
      <c r="VPO37" s="178" t="s">
        <v>260</v>
      </c>
      <c r="VPP37" s="178" t="s">
        <v>262</v>
      </c>
      <c r="VPQ37" s="179">
        <v>6</v>
      </c>
      <c r="VPR37" s="179">
        <v>3</v>
      </c>
      <c r="VPS37" s="180">
        <f t="shared" ref="VPS37:VRO37" si="987">IF(OR(VPQ37="",VPR37=""),"",IF((VPQ37*VPR37=0),"N/A",VPQ37*VPR37))</f>
        <v>18</v>
      </c>
      <c r="VPT37" s="180" t="str">
        <f t="shared" ref="VPT37:VRP37" si="988">IF(VPS37="","",IF(ISTEXT(VPS37),"N/A",IF(OR(VPS37=2,VPS37=4),"Bajo",IF(OR(VPS37=6,VPS37=8),"Medio",IF(OR(VPS37=10,VPS37=12,VPS37=18,VPS37=20),"Alto",IF(OR(VPS37=24,VPS37=30,VPS37=40),"Muy Alto","Error"))))))</f>
        <v>Alto</v>
      </c>
      <c r="VPU37" s="179">
        <v>25</v>
      </c>
      <c r="VPV37" s="180">
        <f t="shared" ref="VPV37:VRR37" si="989">IF(OR(VPU37="",VPS37=""),"",IF(ISTEXT(VPS37),"N/A",VPS37*VPU37))</f>
        <v>450</v>
      </c>
      <c r="VPW37" s="180" t="str">
        <f t="shared" ref="VPW37:VRS37" si="990">IF(VPV37="","",IF(ISTEXT(VPV37),"IV",IF(VPV37=20,"IV",IF(AND(VPV37&gt;=40,VPV37&lt;=120),"III",IF(AND(VPV37&gt;=150,VPV37&lt;=500),"II",IF(AND(VPV37&gt;=600,VPV37&lt;=4000),"I","Error"))))))</f>
        <v>II</v>
      </c>
      <c r="VPX37" s="269" t="str">
        <f>IF(VPW37="","",IF(OR(VPW37="IV",VPW37="III"),"Aceptable",IF(VPW37="II","No Aceptable o Aceptable con controles",IF(VPW37="I","No Aceptable","Error"))))</f>
        <v>No Aceptable o Aceptable con controles</v>
      </c>
      <c r="VPY37" s="133" t="s">
        <v>264</v>
      </c>
      <c r="VPZ37" s="178" t="s">
        <v>274</v>
      </c>
      <c r="VQA37" s="178" t="s">
        <v>284</v>
      </c>
      <c r="VQB37" s="178" t="s">
        <v>285</v>
      </c>
      <c r="VQC37" s="178" t="s">
        <v>261</v>
      </c>
      <c r="VQD37" s="178" t="s">
        <v>210</v>
      </c>
      <c r="VQE37" s="178" t="s">
        <v>260</v>
      </c>
      <c r="VQF37" s="178" t="s">
        <v>262</v>
      </c>
      <c r="VQG37" s="179">
        <v>6</v>
      </c>
      <c r="VQH37" s="179">
        <v>3</v>
      </c>
      <c r="VQI37" s="180">
        <f t="shared" si="987"/>
        <v>18</v>
      </c>
      <c r="VQJ37" s="180" t="str">
        <f t="shared" si="988"/>
        <v>Alto</v>
      </c>
      <c r="VQK37" s="179">
        <v>25</v>
      </c>
      <c r="VQL37" s="180">
        <f t="shared" si="989"/>
        <v>450</v>
      </c>
      <c r="VQM37" s="180" t="str">
        <f t="shared" si="990"/>
        <v>II</v>
      </c>
      <c r="VQN37" s="269" t="str">
        <f>IF(VQM37="","",IF(OR(VQM37="IV",VQM37="III"),"Aceptable",IF(VQM37="II","No Aceptable o Aceptable con controles",IF(VQM37="I","No Aceptable","Error"))))</f>
        <v>No Aceptable o Aceptable con controles</v>
      </c>
      <c r="VQO37" s="133" t="s">
        <v>264</v>
      </c>
      <c r="VQP37" s="178" t="s">
        <v>274</v>
      </c>
      <c r="VQQ37" s="178" t="s">
        <v>284</v>
      </c>
      <c r="VQR37" s="178" t="s">
        <v>285</v>
      </c>
      <c r="VQS37" s="178" t="s">
        <v>261</v>
      </c>
      <c r="VQT37" s="178" t="s">
        <v>210</v>
      </c>
      <c r="VQU37" s="178" t="s">
        <v>260</v>
      </c>
      <c r="VQV37" s="178" t="s">
        <v>262</v>
      </c>
      <c r="VQW37" s="179">
        <v>6</v>
      </c>
      <c r="VQX37" s="179">
        <v>3</v>
      </c>
      <c r="VQY37" s="180">
        <f t="shared" si="987"/>
        <v>18</v>
      </c>
      <c r="VQZ37" s="180" t="str">
        <f t="shared" si="988"/>
        <v>Alto</v>
      </c>
      <c r="VRA37" s="179">
        <v>25</v>
      </c>
      <c r="VRB37" s="180">
        <f t="shared" si="989"/>
        <v>450</v>
      </c>
      <c r="VRC37" s="180" t="str">
        <f t="shared" si="990"/>
        <v>II</v>
      </c>
      <c r="VRD37" s="269" t="str">
        <f>IF(VRC37="","",IF(OR(VRC37="IV",VRC37="III"),"Aceptable",IF(VRC37="II","No Aceptable o Aceptable con controles",IF(VRC37="I","No Aceptable","Error"))))</f>
        <v>No Aceptable o Aceptable con controles</v>
      </c>
      <c r="VRE37" s="133" t="s">
        <v>264</v>
      </c>
      <c r="VRF37" s="178" t="s">
        <v>274</v>
      </c>
      <c r="VRG37" s="178" t="s">
        <v>284</v>
      </c>
      <c r="VRH37" s="178" t="s">
        <v>285</v>
      </c>
      <c r="VRI37" s="178" t="s">
        <v>261</v>
      </c>
      <c r="VRJ37" s="178" t="s">
        <v>210</v>
      </c>
      <c r="VRK37" s="178" t="s">
        <v>260</v>
      </c>
      <c r="VRL37" s="178" t="s">
        <v>262</v>
      </c>
      <c r="VRM37" s="179">
        <v>6</v>
      </c>
      <c r="VRN37" s="179">
        <v>3</v>
      </c>
      <c r="VRO37" s="180">
        <f t="shared" si="987"/>
        <v>18</v>
      </c>
      <c r="VRP37" s="180" t="str">
        <f t="shared" si="988"/>
        <v>Alto</v>
      </c>
      <c r="VRQ37" s="179">
        <v>25</v>
      </c>
      <c r="VRR37" s="180">
        <f t="shared" si="989"/>
        <v>450</v>
      </c>
      <c r="VRS37" s="180" t="str">
        <f t="shared" si="990"/>
        <v>II</v>
      </c>
      <c r="VRT37" s="269" t="str">
        <f>IF(VRS37="","",IF(OR(VRS37="IV",VRS37="III"),"Aceptable",IF(VRS37="II","No Aceptable o Aceptable con controles",IF(VRS37="I","No Aceptable","Error"))))</f>
        <v>No Aceptable o Aceptable con controles</v>
      </c>
      <c r="VRU37" s="133" t="s">
        <v>264</v>
      </c>
      <c r="VRV37" s="178" t="s">
        <v>274</v>
      </c>
      <c r="VRW37" s="178" t="s">
        <v>284</v>
      </c>
      <c r="VRX37" s="178" t="s">
        <v>285</v>
      </c>
      <c r="VRY37" s="178" t="s">
        <v>261</v>
      </c>
      <c r="VRZ37" s="178" t="s">
        <v>210</v>
      </c>
      <c r="VSA37" s="178" t="s">
        <v>260</v>
      </c>
      <c r="VSB37" s="178" t="s">
        <v>262</v>
      </c>
      <c r="VSC37" s="179">
        <v>6</v>
      </c>
      <c r="VSD37" s="179">
        <v>3</v>
      </c>
      <c r="VSE37" s="180">
        <f t="shared" ref="VSE37:VUA37" si="991">IF(OR(VSC37="",VSD37=""),"",IF((VSC37*VSD37=0),"N/A",VSC37*VSD37))</f>
        <v>18</v>
      </c>
      <c r="VSF37" s="180" t="str">
        <f t="shared" ref="VSF37:VUB37" si="992">IF(VSE37="","",IF(ISTEXT(VSE37),"N/A",IF(OR(VSE37=2,VSE37=4),"Bajo",IF(OR(VSE37=6,VSE37=8),"Medio",IF(OR(VSE37=10,VSE37=12,VSE37=18,VSE37=20),"Alto",IF(OR(VSE37=24,VSE37=30,VSE37=40),"Muy Alto","Error"))))))</f>
        <v>Alto</v>
      </c>
      <c r="VSG37" s="179">
        <v>25</v>
      </c>
      <c r="VSH37" s="180">
        <f t="shared" ref="VSH37:VUD37" si="993">IF(OR(VSG37="",VSE37=""),"",IF(ISTEXT(VSE37),"N/A",VSE37*VSG37))</f>
        <v>450</v>
      </c>
      <c r="VSI37" s="180" t="str">
        <f t="shared" ref="VSI37:VUE37" si="994">IF(VSH37="","",IF(ISTEXT(VSH37),"IV",IF(VSH37=20,"IV",IF(AND(VSH37&gt;=40,VSH37&lt;=120),"III",IF(AND(VSH37&gt;=150,VSH37&lt;=500),"II",IF(AND(VSH37&gt;=600,VSH37&lt;=4000),"I","Error"))))))</f>
        <v>II</v>
      </c>
      <c r="VSJ37" s="269" t="str">
        <f>IF(VSI37="","",IF(OR(VSI37="IV",VSI37="III"),"Aceptable",IF(VSI37="II","No Aceptable o Aceptable con controles",IF(VSI37="I","No Aceptable","Error"))))</f>
        <v>No Aceptable o Aceptable con controles</v>
      </c>
      <c r="VSK37" s="133" t="s">
        <v>264</v>
      </c>
      <c r="VSL37" s="178" t="s">
        <v>274</v>
      </c>
      <c r="VSM37" s="178" t="s">
        <v>284</v>
      </c>
      <c r="VSN37" s="178" t="s">
        <v>285</v>
      </c>
      <c r="VSO37" s="178" t="s">
        <v>261</v>
      </c>
      <c r="VSP37" s="178" t="s">
        <v>210</v>
      </c>
      <c r="VSQ37" s="178" t="s">
        <v>260</v>
      </c>
      <c r="VSR37" s="178" t="s">
        <v>262</v>
      </c>
      <c r="VSS37" s="179">
        <v>6</v>
      </c>
      <c r="VST37" s="179">
        <v>3</v>
      </c>
      <c r="VSU37" s="180">
        <f t="shared" si="991"/>
        <v>18</v>
      </c>
      <c r="VSV37" s="180" t="str">
        <f t="shared" si="992"/>
        <v>Alto</v>
      </c>
      <c r="VSW37" s="179">
        <v>25</v>
      </c>
      <c r="VSX37" s="180">
        <f t="shared" si="993"/>
        <v>450</v>
      </c>
      <c r="VSY37" s="180" t="str">
        <f t="shared" si="994"/>
        <v>II</v>
      </c>
      <c r="VSZ37" s="269" t="str">
        <f>IF(VSY37="","",IF(OR(VSY37="IV",VSY37="III"),"Aceptable",IF(VSY37="II","No Aceptable o Aceptable con controles",IF(VSY37="I","No Aceptable","Error"))))</f>
        <v>No Aceptable o Aceptable con controles</v>
      </c>
      <c r="VTA37" s="133" t="s">
        <v>264</v>
      </c>
      <c r="VTB37" s="178" t="s">
        <v>274</v>
      </c>
      <c r="VTC37" s="178" t="s">
        <v>284</v>
      </c>
      <c r="VTD37" s="178" t="s">
        <v>285</v>
      </c>
      <c r="VTE37" s="178" t="s">
        <v>261</v>
      </c>
      <c r="VTF37" s="178" t="s">
        <v>210</v>
      </c>
      <c r="VTG37" s="178" t="s">
        <v>260</v>
      </c>
      <c r="VTH37" s="178" t="s">
        <v>262</v>
      </c>
      <c r="VTI37" s="179">
        <v>6</v>
      </c>
      <c r="VTJ37" s="179">
        <v>3</v>
      </c>
      <c r="VTK37" s="180">
        <f t="shared" si="991"/>
        <v>18</v>
      </c>
      <c r="VTL37" s="180" t="str">
        <f t="shared" si="992"/>
        <v>Alto</v>
      </c>
      <c r="VTM37" s="179">
        <v>25</v>
      </c>
      <c r="VTN37" s="180">
        <f t="shared" si="993"/>
        <v>450</v>
      </c>
      <c r="VTO37" s="180" t="str">
        <f t="shared" si="994"/>
        <v>II</v>
      </c>
      <c r="VTP37" s="269" t="str">
        <f>IF(VTO37="","",IF(OR(VTO37="IV",VTO37="III"),"Aceptable",IF(VTO37="II","No Aceptable o Aceptable con controles",IF(VTO37="I","No Aceptable","Error"))))</f>
        <v>No Aceptable o Aceptable con controles</v>
      </c>
      <c r="VTQ37" s="133" t="s">
        <v>264</v>
      </c>
      <c r="VTR37" s="178" t="s">
        <v>274</v>
      </c>
      <c r="VTS37" s="178" t="s">
        <v>284</v>
      </c>
      <c r="VTT37" s="178" t="s">
        <v>285</v>
      </c>
      <c r="VTU37" s="178" t="s">
        <v>261</v>
      </c>
      <c r="VTV37" s="178" t="s">
        <v>210</v>
      </c>
      <c r="VTW37" s="178" t="s">
        <v>260</v>
      </c>
      <c r="VTX37" s="178" t="s">
        <v>262</v>
      </c>
      <c r="VTY37" s="179">
        <v>6</v>
      </c>
      <c r="VTZ37" s="179">
        <v>3</v>
      </c>
      <c r="VUA37" s="180">
        <f t="shared" si="991"/>
        <v>18</v>
      </c>
      <c r="VUB37" s="180" t="str">
        <f t="shared" si="992"/>
        <v>Alto</v>
      </c>
      <c r="VUC37" s="179">
        <v>25</v>
      </c>
      <c r="VUD37" s="180">
        <f t="shared" si="993"/>
        <v>450</v>
      </c>
      <c r="VUE37" s="180" t="str">
        <f t="shared" si="994"/>
        <v>II</v>
      </c>
      <c r="VUF37" s="269" t="str">
        <f>IF(VUE37="","",IF(OR(VUE37="IV",VUE37="III"),"Aceptable",IF(VUE37="II","No Aceptable o Aceptable con controles",IF(VUE37="I","No Aceptable","Error"))))</f>
        <v>No Aceptable o Aceptable con controles</v>
      </c>
      <c r="VUG37" s="133" t="s">
        <v>264</v>
      </c>
      <c r="VUH37" s="178" t="s">
        <v>274</v>
      </c>
      <c r="VUI37" s="178" t="s">
        <v>284</v>
      </c>
      <c r="VUJ37" s="178" t="s">
        <v>285</v>
      </c>
      <c r="VUK37" s="178" t="s">
        <v>261</v>
      </c>
      <c r="VUL37" s="178" t="s">
        <v>210</v>
      </c>
      <c r="VUM37" s="178" t="s">
        <v>260</v>
      </c>
      <c r="VUN37" s="178" t="s">
        <v>262</v>
      </c>
      <c r="VUO37" s="179">
        <v>6</v>
      </c>
      <c r="VUP37" s="179">
        <v>3</v>
      </c>
      <c r="VUQ37" s="180">
        <f t="shared" ref="VUQ37:VWM37" si="995">IF(OR(VUO37="",VUP37=""),"",IF((VUO37*VUP37=0),"N/A",VUO37*VUP37))</f>
        <v>18</v>
      </c>
      <c r="VUR37" s="180" t="str">
        <f t="shared" ref="VUR37:VWN37" si="996">IF(VUQ37="","",IF(ISTEXT(VUQ37),"N/A",IF(OR(VUQ37=2,VUQ37=4),"Bajo",IF(OR(VUQ37=6,VUQ37=8),"Medio",IF(OR(VUQ37=10,VUQ37=12,VUQ37=18,VUQ37=20),"Alto",IF(OR(VUQ37=24,VUQ37=30,VUQ37=40),"Muy Alto","Error"))))))</f>
        <v>Alto</v>
      </c>
      <c r="VUS37" s="179">
        <v>25</v>
      </c>
      <c r="VUT37" s="180">
        <f t="shared" ref="VUT37:VWP37" si="997">IF(OR(VUS37="",VUQ37=""),"",IF(ISTEXT(VUQ37),"N/A",VUQ37*VUS37))</f>
        <v>450</v>
      </c>
      <c r="VUU37" s="180" t="str">
        <f t="shared" ref="VUU37:VWQ37" si="998">IF(VUT37="","",IF(ISTEXT(VUT37),"IV",IF(VUT37=20,"IV",IF(AND(VUT37&gt;=40,VUT37&lt;=120),"III",IF(AND(VUT37&gt;=150,VUT37&lt;=500),"II",IF(AND(VUT37&gt;=600,VUT37&lt;=4000),"I","Error"))))))</f>
        <v>II</v>
      </c>
      <c r="VUV37" s="269" t="str">
        <f>IF(VUU37="","",IF(OR(VUU37="IV",VUU37="III"),"Aceptable",IF(VUU37="II","No Aceptable o Aceptable con controles",IF(VUU37="I","No Aceptable","Error"))))</f>
        <v>No Aceptable o Aceptable con controles</v>
      </c>
      <c r="VUW37" s="133" t="s">
        <v>264</v>
      </c>
      <c r="VUX37" s="178" t="s">
        <v>274</v>
      </c>
      <c r="VUY37" s="178" t="s">
        <v>284</v>
      </c>
      <c r="VUZ37" s="178" t="s">
        <v>285</v>
      </c>
      <c r="VVA37" s="178" t="s">
        <v>261</v>
      </c>
      <c r="VVB37" s="178" t="s">
        <v>210</v>
      </c>
      <c r="VVC37" s="178" t="s">
        <v>260</v>
      </c>
      <c r="VVD37" s="178" t="s">
        <v>262</v>
      </c>
      <c r="VVE37" s="179">
        <v>6</v>
      </c>
      <c r="VVF37" s="179">
        <v>3</v>
      </c>
      <c r="VVG37" s="180">
        <f t="shared" si="995"/>
        <v>18</v>
      </c>
      <c r="VVH37" s="180" t="str">
        <f t="shared" si="996"/>
        <v>Alto</v>
      </c>
      <c r="VVI37" s="179">
        <v>25</v>
      </c>
      <c r="VVJ37" s="180">
        <f t="shared" si="997"/>
        <v>450</v>
      </c>
      <c r="VVK37" s="180" t="str">
        <f t="shared" si="998"/>
        <v>II</v>
      </c>
      <c r="VVL37" s="269" t="str">
        <f>IF(VVK37="","",IF(OR(VVK37="IV",VVK37="III"),"Aceptable",IF(VVK37="II","No Aceptable o Aceptable con controles",IF(VVK37="I","No Aceptable","Error"))))</f>
        <v>No Aceptable o Aceptable con controles</v>
      </c>
      <c r="VVM37" s="133" t="s">
        <v>264</v>
      </c>
      <c r="VVN37" s="178" t="s">
        <v>274</v>
      </c>
      <c r="VVO37" s="178" t="s">
        <v>284</v>
      </c>
      <c r="VVP37" s="178" t="s">
        <v>285</v>
      </c>
      <c r="VVQ37" s="178" t="s">
        <v>261</v>
      </c>
      <c r="VVR37" s="178" t="s">
        <v>210</v>
      </c>
      <c r="VVS37" s="178" t="s">
        <v>260</v>
      </c>
      <c r="VVT37" s="178" t="s">
        <v>262</v>
      </c>
      <c r="VVU37" s="179">
        <v>6</v>
      </c>
      <c r="VVV37" s="179">
        <v>3</v>
      </c>
      <c r="VVW37" s="180">
        <f t="shared" si="995"/>
        <v>18</v>
      </c>
      <c r="VVX37" s="180" t="str">
        <f t="shared" si="996"/>
        <v>Alto</v>
      </c>
      <c r="VVY37" s="179">
        <v>25</v>
      </c>
      <c r="VVZ37" s="180">
        <f t="shared" si="997"/>
        <v>450</v>
      </c>
      <c r="VWA37" s="180" t="str">
        <f t="shared" si="998"/>
        <v>II</v>
      </c>
      <c r="VWB37" s="269" t="str">
        <f>IF(VWA37="","",IF(OR(VWA37="IV",VWA37="III"),"Aceptable",IF(VWA37="II","No Aceptable o Aceptable con controles",IF(VWA37="I","No Aceptable","Error"))))</f>
        <v>No Aceptable o Aceptable con controles</v>
      </c>
      <c r="VWC37" s="133" t="s">
        <v>264</v>
      </c>
      <c r="VWD37" s="178" t="s">
        <v>274</v>
      </c>
      <c r="VWE37" s="178" t="s">
        <v>284</v>
      </c>
      <c r="VWF37" s="178" t="s">
        <v>285</v>
      </c>
      <c r="VWG37" s="178" t="s">
        <v>261</v>
      </c>
      <c r="VWH37" s="178" t="s">
        <v>210</v>
      </c>
      <c r="VWI37" s="178" t="s">
        <v>260</v>
      </c>
      <c r="VWJ37" s="178" t="s">
        <v>262</v>
      </c>
      <c r="VWK37" s="179">
        <v>6</v>
      </c>
      <c r="VWL37" s="179">
        <v>3</v>
      </c>
      <c r="VWM37" s="180">
        <f t="shared" si="995"/>
        <v>18</v>
      </c>
      <c r="VWN37" s="180" t="str">
        <f t="shared" si="996"/>
        <v>Alto</v>
      </c>
      <c r="VWO37" s="179">
        <v>25</v>
      </c>
      <c r="VWP37" s="180">
        <f t="shared" si="997"/>
        <v>450</v>
      </c>
      <c r="VWQ37" s="180" t="str">
        <f t="shared" si="998"/>
        <v>II</v>
      </c>
      <c r="VWR37" s="269" t="str">
        <f>IF(VWQ37="","",IF(OR(VWQ37="IV",VWQ37="III"),"Aceptable",IF(VWQ37="II","No Aceptable o Aceptable con controles",IF(VWQ37="I","No Aceptable","Error"))))</f>
        <v>No Aceptable o Aceptable con controles</v>
      </c>
      <c r="VWS37" s="133" t="s">
        <v>264</v>
      </c>
      <c r="VWT37" s="178" t="s">
        <v>274</v>
      </c>
      <c r="VWU37" s="178" t="s">
        <v>284</v>
      </c>
      <c r="VWV37" s="178" t="s">
        <v>285</v>
      </c>
      <c r="VWW37" s="178" t="s">
        <v>261</v>
      </c>
      <c r="VWX37" s="178" t="s">
        <v>210</v>
      </c>
      <c r="VWY37" s="178" t="s">
        <v>260</v>
      </c>
      <c r="VWZ37" s="178" t="s">
        <v>262</v>
      </c>
      <c r="VXA37" s="179">
        <v>6</v>
      </c>
      <c r="VXB37" s="179">
        <v>3</v>
      </c>
      <c r="VXC37" s="180">
        <f t="shared" ref="VXC37:VYY37" si="999">IF(OR(VXA37="",VXB37=""),"",IF((VXA37*VXB37=0),"N/A",VXA37*VXB37))</f>
        <v>18</v>
      </c>
      <c r="VXD37" s="180" t="str">
        <f t="shared" ref="VXD37:VYZ37" si="1000">IF(VXC37="","",IF(ISTEXT(VXC37),"N/A",IF(OR(VXC37=2,VXC37=4),"Bajo",IF(OR(VXC37=6,VXC37=8),"Medio",IF(OR(VXC37=10,VXC37=12,VXC37=18,VXC37=20),"Alto",IF(OR(VXC37=24,VXC37=30,VXC37=40),"Muy Alto","Error"))))))</f>
        <v>Alto</v>
      </c>
      <c r="VXE37" s="179">
        <v>25</v>
      </c>
      <c r="VXF37" s="180">
        <f t="shared" ref="VXF37:VZB37" si="1001">IF(OR(VXE37="",VXC37=""),"",IF(ISTEXT(VXC37),"N/A",VXC37*VXE37))</f>
        <v>450</v>
      </c>
      <c r="VXG37" s="180" t="str">
        <f t="shared" ref="VXG37:VZC37" si="1002">IF(VXF37="","",IF(ISTEXT(VXF37),"IV",IF(VXF37=20,"IV",IF(AND(VXF37&gt;=40,VXF37&lt;=120),"III",IF(AND(VXF37&gt;=150,VXF37&lt;=500),"II",IF(AND(VXF37&gt;=600,VXF37&lt;=4000),"I","Error"))))))</f>
        <v>II</v>
      </c>
      <c r="VXH37" s="269" t="str">
        <f>IF(VXG37="","",IF(OR(VXG37="IV",VXG37="III"),"Aceptable",IF(VXG37="II","No Aceptable o Aceptable con controles",IF(VXG37="I","No Aceptable","Error"))))</f>
        <v>No Aceptable o Aceptable con controles</v>
      </c>
      <c r="VXI37" s="133" t="s">
        <v>264</v>
      </c>
      <c r="VXJ37" s="178" t="s">
        <v>274</v>
      </c>
      <c r="VXK37" s="178" t="s">
        <v>284</v>
      </c>
      <c r="VXL37" s="178" t="s">
        <v>285</v>
      </c>
      <c r="VXM37" s="178" t="s">
        <v>261</v>
      </c>
      <c r="VXN37" s="178" t="s">
        <v>210</v>
      </c>
      <c r="VXO37" s="178" t="s">
        <v>260</v>
      </c>
      <c r="VXP37" s="178" t="s">
        <v>262</v>
      </c>
      <c r="VXQ37" s="179">
        <v>6</v>
      </c>
      <c r="VXR37" s="179">
        <v>3</v>
      </c>
      <c r="VXS37" s="180">
        <f t="shared" si="999"/>
        <v>18</v>
      </c>
      <c r="VXT37" s="180" t="str">
        <f t="shared" si="1000"/>
        <v>Alto</v>
      </c>
      <c r="VXU37" s="179">
        <v>25</v>
      </c>
      <c r="VXV37" s="180">
        <f t="shared" si="1001"/>
        <v>450</v>
      </c>
      <c r="VXW37" s="180" t="str">
        <f t="shared" si="1002"/>
        <v>II</v>
      </c>
      <c r="VXX37" s="269" t="str">
        <f>IF(VXW37="","",IF(OR(VXW37="IV",VXW37="III"),"Aceptable",IF(VXW37="II","No Aceptable o Aceptable con controles",IF(VXW37="I","No Aceptable","Error"))))</f>
        <v>No Aceptable o Aceptable con controles</v>
      </c>
      <c r="VXY37" s="133" t="s">
        <v>264</v>
      </c>
      <c r="VXZ37" s="178" t="s">
        <v>274</v>
      </c>
      <c r="VYA37" s="178" t="s">
        <v>284</v>
      </c>
      <c r="VYB37" s="178" t="s">
        <v>285</v>
      </c>
      <c r="VYC37" s="178" t="s">
        <v>261</v>
      </c>
      <c r="VYD37" s="178" t="s">
        <v>210</v>
      </c>
      <c r="VYE37" s="178" t="s">
        <v>260</v>
      </c>
      <c r="VYF37" s="178" t="s">
        <v>262</v>
      </c>
      <c r="VYG37" s="179">
        <v>6</v>
      </c>
      <c r="VYH37" s="179">
        <v>3</v>
      </c>
      <c r="VYI37" s="180">
        <f t="shared" si="999"/>
        <v>18</v>
      </c>
      <c r="VYJ37" s="180" t="str">
        <f t="shared" si="1000"/>
        <v>Alto</v>
      </c>
      <c r="VYK37" s="179">
        <v>25</v>
      </c>
      <c r="VYL37" s="180">
        <f t="shared" si="1001"/>
        <v>450</v>
      </c>
      <c r="VYM37" s="180" t="str">
        <f t="shared" si="1002"/>
        <v>II</v>
      </c>
      <c r="VYN37" s="269" t="str">
        <f>IF(VYM37="","",IF(OR(VYM37="IV",VYM37="III"),"Aceptable",IF(VYM37="II","No Aceptable o Aceptable con controles",IF(VYM37="I","No Aceptable","Error"))))</f>
        <v>No Aceptable o Aceptable con controles</v>
      </c>
      <c r="VYO37" s="133" t="s">
        <v>264</v>
      </c>
      <c r="VYP37" s="178" t="s">
        <v>274</v>
      </c>
      <c r="VYQ37" s="178" t="s">
        <v>284</v>
      </c>
      <c r="VYR37" s="178" t="s">
        <v>285</v>
      </c>
      <c r="VYS37" s="178" t="s">
        <v>261</v>
      </c>
      <c r="VYT37" s="178" t="s">
        <v>210</v>
      </c>
      <c r="VYU37" s="178" t="s">
        <v>260</v>
      </c>
      <c r="VYV37" s="178" t="s">
        <v>262</v>
      </c>
      <c r="VYW37" s="179">
        <v>6</v>
      </c>
      <c r="VYX37" s="179">
        <v>3</v>
      </c>
      <c r="VYY37" s="180">
        <f t="shared" si="999"/>
        <v>18</v>
      </c>
      <c r="VYZ37" s="180" t="str">
        <f t="shared" si="1000"/>
        <v>Alto</v>
      </c>
      <c r="VZA37" s="179">
        <v>25</v>
      </c>
      <c r="VZB37" s="180">
        <f t="shared" si="1001"/>
        <v>450</v>
      </c>
      <c r="VZC37" s="180" t="str">
        <f t="shared" si="1002"/>
        <v>II</v>
      </c>
      <c r="VZD37" s="269" t="str">
        <f>IF(VZC37="","",IF(OR(VZC37="IV",VZC37="III"),"Aceptable",IF(VZC37="II","No Aceptable o Aceptable con controles",IF(VZC37="I","No Aceptable","Error"))))</f>
        <v>No Aceptable o Aceptable con controles</v>
      </c>
      <c r="VZE37" s="133" t="s">
        <v>264</v>
      </c>
      <c r="VZF37" s="178" t="s">
        <v>274</v>
      </c>
      <c r="VZG37" s="178" t="s">
        <v>284</v>
      </c>
      <c r="VZH37" s="178" t="s">
        <v>285</v>
      </c>
      <c r="VZI37" s="178" t="s">
        <v>261</v>
      </c>
      <c r="VZJ37" s="178" t="s">
        <v>210</v>
      </c>
      <c r="VZK37" s="178" t="s">
        <v>260</v>
      </c>
      <c r="VZL37" s="178" t="s">
        <v>262</v>
      </c>
      <c r="VZM37" s="179">
        <v>6</v>
      </c>
      <c r="VZN37" s="179">
        <v>3</v>
      </c>
      <c r="VZO37" s="180">
        <f t="shared" ref="VZO37:WBK37" si="1003">IF(OR(VZM37="",VZN37=""),"",IF((VZM37*VZN37=0),"N/A",VZM37*VZN37))</f>
        <v>18</v>
      </c>
      <c r="VZP37" s="180" t="str">
        <f t="shared" ref="VZP37:WBL37" si="1004">IF(VZO37="","",IF(ISTEXT(VZO37),"N/A",IF(OR(VZO37=2,VZO37=4),"Bajo",IF(OR(VZO37=6,VZO37=8),"Medio",IF(OR(VZO37=10,VZO37=12,VZO37=18,VZO37=20),"Alto",IF(OR(VZO37=24,VZO37=30,VZO37=40),"Muy Alto","Error"))))))</f>
        <v>Alto</v>
      </c>
      <c r="VZQ37" s="179">
        <v>25</v>
      </c>
      <c r="VZR37" s="180">
        <f t="shared" ref="VZR37:WBN37" si="1005">IF(OR(VZQ37="",VZO37=""),"",IF(ISTEXT(VZO37),"N/A",VZO37*VZQ37))</f>
        <v>450</v>
      </c>
      <c r="VZS37" s="180" t="str">
        <f t="shared" ref="VZS37:WBO37" si="1006">IF(VZR37="","",IF(ISTEXT(VZR37),"IV",IF(VZR37=20,"IV",IF(AND(VZR37&gt;=40,VZR37&lt;=120),"III",IF(AND(VZR37&gt;=150,VZR37&lt;=500),"II",IF(AND(VZR37&gt;=600,VZR37&lt;=4000),"I","Error"))))))</f>
        <v>II</v>
      </c>
      <c r="VZT37" s="269" t="str">
        <f>IF(VZS37="","",IF(OR(VZS37="IV",VZS37="III"),"Aceptable",IF(VZS37="II","No Aceptable o Aceptable con controles",IF(VZS37="I","No Aceptable","Error"))))</f>
        <v>No Aceptable o Aceptable con controles</v>
      </c>
      <c r="VZU37" s="133" t="s">
        <v>264</v>
      </c>
      <c r="VZV37" s="178" t="s">
        <v>274</v>
      </c>
      <c r="VZW37" s="178" t="s">
        <v>284</v>
      </c>
      <c r="VZX37" s="178" t="s">
        <v>285</v>
      </c>
      <c r="VZY37" s="178" t="s">
        <v>261</v>
      </c>
      <c r="VZZ37" s="178" t="s">
        <v>210</v>
      </c>
      <c r="WAA37" s="178" t="s">
        <v>260</v>
      </c>
      <c r="WAB37" s="178" t="s">
        <v>262</v>
      </c>
      <c r="WAC37" s="179">
        <v>6</v>
      </c>
      <c r="WAD37" s="179">
        <v>3</v>
      </c>
      <c r="WAE37" s="180">
        <f t="shared" si="1003"/>
        <v>18</v>
      </c>
      <c r="WAF37" s="180" t="str">
        <f t="shared" si="1004"/>
        <v>Alto</v>
      </c>
      <c r="WAG37" s="179">
        <v>25</v>
      </c>
      <c r="WAH37" s="180">
        <f t="shared" si="1005"/>
        <v>450</v>
      </c>
      <c r="WAI37" s="180" t="str">
        <f t="shared" si="1006"/>
        <v>II</v>
      </c>
      <c r="WAJ37" s="269" t="str">
        <f>IF(WAI37="","",IF(OR(WAI37="IV",WAI37="III"),"Aceptable",IF(WAI37="II","No Aceptable o Aceptable con controles",IF(WAI37="I","No Aceptable","Error"))))</f>
        <v>No Aceptable o Aceptable con controles</v>
      </c>
      <c r="WAK37" s="133" t="s">
        <v>264</v>
      </c>
      <c r="WAL37" s="178" t="s">
        <v>274</v>
      </c>
      <c r="WAM37" s="178" t="s">
        <v>284</v>
      </c>
      <c r="WAN37" s="178" t="s">
        <v>285</v>
      </c>
      <c r="WAO37" s="178" t="s">
        <v>261</v>
      </c>
      <c r="WAP37" s="178" t="s">
        <v>210</v>
      </c>
      <c r="WAQ37" s="178" t="s">
        <v>260</v>
      </c>
      <c r="WAR37" s="178" t="s">
        <v>262</v>
      </c>
      <c r="WAS37" s="179">
        <v>6</v>
      </c>
      <c r="WAT37" s="179">
        <v>3</v>
      </c>
      <c r="WAU37" s="180">
        <f t="shared" si="1003"/>
        <v>18</v>
      </c>
      <c r="WAV37" s="180" t="str">
        <f t="shared" si="1004"/>
        <v>Alto</v>
      </c>
      <c r="WAW37" s="179">
        <v>25</v>
      </c>
      <c r="WAX37" s="180">
        <f t="shared" si="1005"/>
        <v>450</v>
      </c>
      <c r="WAY37" s="180" t="str">
        <f t="shared" si="1006"/>
        <v>II</v>
      </c>
      <c r="WAZ37" s="269" t="str">
        <f>IF(WAY37="","",IF(OR(WAY37="IV",WAY37="III"),"Aceptable",IF(WAY37="II","No Aceptable o Aceptable con controles",IF(WAY37="I","No Aceptable","Error"))))</f>
        <v>No Aceptable o Aceptable con controles</v>
      </c>
      <c r="WBA37" s="133" t="s">
        <v>264</v>
      </c>
      <c r="WBB37" s="178" t="s">
        <v>274</v>
      </c>
      <c r="WBC37" s="178" t="s">
        <v>284</v>
      </c>
      <c r="WBD37" s="178" t="s">
        <v>285</v>
      </c>
      <c r="WBE37" s="178" t="s">
        <v>261</v>
      </c>
      <c r="WBF37" s="178" t="s">
        <v>210</v>
      </c>
      <c r="WBG37" s="178" t="s">
        <v>260</v>
      </c>
      <c r="WBH37" s="178" t="s">
        <v>262</v>
      </c>
      <c r="WBI37" s="179">
        <v>6</v>
      </c>
      <c r="WBJ37" s="179">
        <v>3</v>
      </c>
      <c r="WBK37" s="180">
        <f t="shared" si="1003"/>
        <v>18</v>
      </c>
      <c r="WBL37" s="180" t="str">
        <f t="shared" si="1004"/>
        <v>Alto</v>
      </c>
      <c r="WBM37" s="179">
        <v>25</v>
      </c>
      <c r="WBN37" s="180">
        <f t="shared" si="1005"/>
        <v>450</v>
      </c>
      <c r="WBO37" s="180" t="str">
        <f t="shared" si="1006"/>
        <v>II</v>
      </c>
      <c r="WBP37" s="269" t="str">
        <f>IF(WBO37="","",IF(OR(WBO37="IV",WBO37="III"),"Aceptable",IF(WBO37="II","No Aceptable o Aceptable con controles",IF(WBO37="I","No Aceptable","Error"))))</f>
        <v>No Aceptable o Aceptable con controles</v>
      </c>
      <c r="WBQ37" s="133" t="s">
        <v>264</v>
      </c>
      <c r="WBR37" s="178" t="s">
        <v>274</v>
      </c>
      <c r="WBS37" s="178" t="s">
        <v>284</v>
      </c>
      <c r="WBT37" s="178" t="s">
        <v>285</v>
      </c>
      <c r="WBU37" s="178" t="s">
        <v>261</v>
      </c>
      <c r="WBV37" s="178" t="s">
        <v>210</v>
      </c>
      <c r="WBW37" s="178" t="s">
        <v>260</v>
      </c>
      <c r="WBX37" s="178" t="s">
        <v>262</v>
      </c>
      <c r="WBY37" s="179">
        <v>6</v>
      </c>
      <c r="WBZ37" s="179">
        <v>3</v>
      </c>
      <c r="WCA37" s="180">
        <f t="shared" ref="WCA37:WDW37" si="1007">IF(OR(WBY37="",WBZ37=""),"",IF((WBY37*WBZ37=0),"N/A",WBY37*WBZ37))</f>
        <v>18</v>
      </c>
      <c r="WCB37" s="180" t="str">
        <f t="shared" ref="WCB37:WDX37" si="1008">IF(WCA37="","",IF(ISTEXT(WCA37),"N/A",IF(OR(WCA37=2,WCA37=4),"Bajo",IF(OR(WCA37=6,WCA37=8),"Medio",IF(OR(WCA37=10,WCA37=12,WCA37=18,WCA37=20),"Alto",IF(OR(WCA37=24,WCA37=30,WCA37=40),"Muy Alto","Error"))))))</f>
        <v>Alto</v>
      </c>
      <c r="WCC37" s="179">
        <v>25</v>
      </c>
      <c r="WCD37" s="180">
        <f t="shared" ref="WCD37:WDZ37" si="1009">IF(OR(WCC37="",WCA37=""),"",IF(ISTEXT(WCA37),"N/A",WCA37*WCC37))</f>
        <v>450</v>
      </c>
      <c r="WCE37" s="180" t="str">
        <f t="shared" ref="WCE37:WEA37" si="1010">IF(WCD37="","",IF(ISTEXT(WCD37),"IV",IF(WCD37=20,"IV",IF(AND(WCD37&gt;=40,WCD37&lt;=120),"III",IF(AND(WCD37&gt;=150,WCD37&lt;=500),"II",IF(AND(WCD37&gt;=600,WCD37&lt;=4000),"I","Error"))))))</f>
        <v>II</v>
      </c>
      <c r="WCF37" s="269" t="str">
        <f>IF(WCE37="","",IF(OR(WCE37="IV",WCE37="III"),"Aceptable",IF(WCE37="II","No Aceptable o Aceptable con controles",IF(WCE37="I","No Aceptable","Error"))))</f>
        <v>No Aceptable o Aceptable con controles</v>
      </c>
      <c r="WCG37" s="133" t="s">
        <v>264</v>
      </c>
      <c r="WCH37" s="178" t="s">
        <v>274</v>
      </c>
      <c r="WCI37" s="178" t="s">
        <v>284</v>
      </c>
      <c r="WCJ37" s="178" t="s">
        <v>285</v>
      </c>
      <c r="WCK37" s="178" t="s">
        <v>261</v>
      </c>
      <c r="WCL37" s="178" t="s">
        <v>210</v>
      </c>
      <c r="WCM37" s="178" t="s">
        <v>260</v>
      </c>
      <c r="WCN37" s="178" t="s">
        <v>262</v>
      </c>
      <c r="WCO37" s="179">
        <v>6</v>
      </c>
      <c r="WCP37" s="179">
        <v>3</v>
      </c>
      <c r="WCQ37" s="180">
        <f t="shared" si="1007"/>
        <v>18</v>
      </c>
      <c r="WCR37" s="180" t="str">
        <f t="shared" si="1008"/>
        <v>Alto</v>
      </c>
      <c r="WCS37" s="179">
        <v>25</v>
      </c>
      <c r="WCT37" s="180">
        <f t="shared" si="1009"/>
        <v>450</v>
      </c>
      <c r="WCU37" s="180" t="str">
        <f t="shared" si="1010"/>
        <v>II</v>
      </c>
      <c r="WCV37" s="269" t="str">
        <f>IF(WCU37="","",IF(OR(WCU37="IV",WCU37="III"),"Aceptable",IF(WCU37="II","No Aceptable o Aceptable con controles",IF(WCU37="I","No Aceptable","Error"))))</f>
        <v>No Aceptable o Aceptable con controles</v>
      </c>
      <c r="WCW37" s="133" t="s">
        <v>264</v>
      </c>
      <c r="WCX37" s="178" t="s">
        <v>274</v>
      </c>
      <c r="WCY37" s="178" t="s">
        <v>284</v>
      </c>
      <c r="WCZ37" s="178" t="s">
        <v>285</v>
      </c>
      <c r="WDA37" s="178" t="s">
        <v>261</v>
      </c>
      <c r="WDB37" s="178" t="s">
        <v>210</v>
      </c>
      <c r="WDC37" s="178" t="s">
        <v>260</v>
      </c>
      <c r="WDD37" s="178" t="s">
        <v>262</v>
      </c>
      <c r="WDE37" s="179">
        <v>6</v>
      </c>
      <c r="WDF37" s="179">
        <v>3</v>
      </c>
      <c r="WDG37" s="180">
        <f t="shared" si="1007"/>
        <v>18</v>
      </c>
      <c r="WDH37" s="180" t="str">
        <f t="shared" si="1008"/>
        <v>Alto</v>
      </c>
      <c r="WDI37" s="179">
        <v>25</v>
      </c>
      <c r="WDJ37" s="180">
        <f t="shared" si="1009"/>
        <v>450</v>
      </c>
      <c r="WDK37" s="180" t="str">
        <f t="shared" si="1010"/>
        <v>II</v>
      </c>
      <c r="WDL37" s="269" t="str">
        <f>IF(WDK37="","",IF(OR(WDK37="IV",WDK37="III"),"Aceptable",IF(WDK37="II","No Aceptable o Aceptable con controles",IF(WDK37="I","No Aceptable","Error"))))</f>
        <v>No Aceptable o Aceptable con controles</v>
      </c>
      <c r="WDM37" s="133" t="s">
        <v>264</v>
      </c>
      <c r="WDN37" s="178" t="s">
        <v>274</v>
      </c>
      <c r="WDO37" s="178" t="s">
        <v>284</v>
      </c>
      <c r="WDP37" s="178" t="s">
        <v>285</v>
      </c>
      <c r="WDQ37" s="178" t="s">
        <v>261</v>
      </c>
      <c r="WDR37" s="178" t="s">
        <v>210</v>
      </c>
      <c r="WDS37" s="178" t="s">
        <v>260</v>
      </c>
      <c r="WDT37" s="178" t="s">
        <v>262</v>
      </c>
      <c r="WDU37" s="179">
        <v>6</v>
      </c>
      <c r="WDV37" s="179">
        <v>3</v>
      </c>
      <c r="WDW37" s="180">
        <f t="shared" si="1007"/>
        <v>18</v>
      </c>
      <c r="WDX37" s="180" t="str">
        <f t="shared" si="1008"/>
        <v>Alto</v>
      </c>
      <c r="WDY37" s="179">
        <v>25</v>
      </c>
      <c r="WDZ37" s="180">
        <f t="shared" si="1009"/>
        <v>450</v>
      </c>
      <c r="WEA37" s="180" t="str">
        <f t="shared" si="1010"/>
        <v>II</v>
      </c>
      <c r="WEB37" s="269" t="str">
        <f>IF(WEA37="","",IF(OR(WEA37="IV",WEA37="III"),"Aceptable",IF(WEA37="II","No Aceptable o Aceptable con controles",IF(WEA37="I","No Aceptable","Error"))))</f>
        <v>No Aceptable o Aceptable con controles</v>
      </c>
      <c r="WEC37" s="133" t="s">
        <v>264</v>
      </c>
      <c r="WED37" s="178" t="s">
        <v>274</v>
      </c>
      <c r="WEE37" s="178" t="s">
        <v>284</v>
      </c>
      <c r="WEF37" s="178" t="s">
        <v>285</v>
      </c>
      <c r="WEG37" s="178" t="s">
        <v>261</v>
      </c>
      <c r="WEH37" s="178" t="s">
        <v>210</v>
      </c>
      <c r="WEI37" s="178" t="s">
        <v>260</v>
      </c>
      <c r="WEJ37" s="178" t="s">
        <v>262</v>
      </c>
      <c r="WEK37" s="179">
        <v>6</v>
      </c>
      <c r="WEL37" s="179">
        <v>3</v>
      </c>
      <c r="WEM37" s="180">
        <f t="shared" ref="WEM37:WGI37" si="1011">IF(OR(WEK37="",WEL37=""),"",IF((WEK37*WEL37=0),"N/A",WEK37*WEL37))</f>
        <v>18</v>
      </c>
      <c r="WEN37" s="180" t="str">
        <f t="shared" ref="WEN37:WGJ37" si="1012">IF(WEM37="","",IF(ISTEXT(WEM37),"N/A",IF(OR(WEM37=2,WEM37=4),"Bajo",IF(OR(WEM37=6,WEM37=8),"Medio",IF(OR(WEM37=10,WEM37=12,WEM37=18,WEM37=20),"Alto",IF(OR(WEM37=24,WEM37=30,WEM37=40),"Muy Alto","Error"))))))</f>
        <v>Alto</v>
      </c>
      <c r="WEO37" s="179">
        <v>25</v>
      </c>
      <c r="WEP37" s="180">
        <f t="shared" ref="WEP37:WGL37" si="1013">IF(OR(WEO37="",WEM37=""),"",IF(ISTEXT(WEM37),"N/A",WEM37*WEO37))</f>
        <v>450</v>
      </c>
      <c r="WEQ37" s="180" t="str">
        <f t="shared" ref="WEQ37:WGM37" si="1014">IF(WEP37="","",IF(ISTEXT(WEP37),"IV",IF(WEP37=20,"IV",IF(AND(WEP37&gt;=40,WEP37&lt;=120),"III",IF(AND(WEP37&gt;=150,WEP37&lt;=500),"II",IF(AND(WEP37&gt;=600,WEP37&lt;=4000),"I","Error"))))))</f>
        <v>II</v>
      </c>
      <c r="WER37" s="269" t="str">
        <f>IF(WEQ37="","",IF(OR(WEQ37="IV",WEQ37="III"),"Aceptable",IF(WEQ37="II","No Aceptable o Aceptable con controles",IF(WEQ37="I","No Aceptable","Error"))))</f>
        <v>No Aceptable o Aceptable con controles</v>
      </c>
      <c r="WES37" s="133" t="s">
        <v>264</v>
      </c>
      <c r="WET37" s="178" t="s">
        <v>274</v>
      </c>
      <c r="WEU37" s="178" t="s">
        <v>284</v>
      </c>
      <c r="WEV37" s="178" t="s">
        <v>285</v>
      </c>
      <c r="WEW37" s="178" t="s">
        <v>261</v>
      </c>
      <c r="WEX37" s="178" t="s">
        <v>210</v>
      </c>
      <c r="WEY37" s="178" t="s">
        <v>260</v>
      </c>
      <c r="WEZ37" s="178" t="s">
        <v>262</v>
      </c>
      <c r="WFA37" s="179">
        <v>6</v>
      </c>
      <c r="WFB37" s="179">
        <v>3</v>
      </c>
      <c r="WFC37" s="180">
        <f t="shared" si="1011"/>
        <v>18</v>
      </c>
      <c r="WFD37" s="180" t="str">
        <f t="shared" si="1012"/>
        <v>Alto</v>
      </c>
      <c r="WFE37" s="179">
        <v>25</v>
      </c>
      <c r="WFF37" s="180">
        <f t="shared" si="1013"/>
        <v>450</v>
      </c>
      <c r="WFG37" s="180" t="str">
        <f t="shared" si="1014"/>
        <v>II</v>
      </c>
      <c r="WFH37" s="269" t="str">
        <f>IF(WFG37="","",IF(OR(WFG37="IV",WFG37="III"),"Aceptable",IF(WFG37="II","No Aceptable o Aceptable con controles",IF(WFG37="I","No Aceptable","Error"))))</f>
        <v>No Aceptable o Aceptable con controles</v>
      </c>
      <c r="WFI37" s="133" t="s">
        <v>264</v>
      </c>
      <c r="WFJ37" s="178" t="s">
        <v>274</v>
      </c>
      <c r="WFK37" s="178" t="s">
        <v>284</v>
      </c>
      <c r="WFL37" s="178" t="s">
        <v>285</v>
      </c>
      <c r="WFM37" s="178" t="s">
        <v>261</v>
      </c>
      <c r="WFN37" s="178" t="s">
        <v>210</v>
      </c>
      <c r="WFO37" s="178" t="s">
        <v>260</v>
      </c>
      <c r="WFP37" s="178" t="s">
        <v>262</v>
      </c>
      <c r="WFQ37" s="179">
        <v>6</v>
      </c>
      <c r="WFR37" s="179">
        <v>3</v>
      </c>
      <c r="WFS37" s="180">
        <f t="shared" si="1011"/>
        <v>18</v>
      </c>
      <c r="WFT37" s="180" t="str">
        <f t="shared" si="1012"/>
        <v>Alto</v>
      </c>
      <c r="WFU37" s="179">
        <v>25</v>
      </c>
      <c r="WFV37" s="180">
        <f t="shared" si="1013"/>
        <v>450</v>
      </c>
      <c r="WFW37" s="180" t="str">
        <f t="shared" si="1014"/>
        <v>II</v>
      </c>
      <c r="WFX37" s="269" t="str">
        <f>IF(WFW37="","",IF(OR(WFW37="IV",WFW37="III"),"Aceptable",IF(WFW37="II","No Aceptable o Aceptable con controles",IF(WFW37="I","No Aceptable","Error"))))</f>
        <v>No Aceptable o Aceptable con controles</v>
      </c>
      <c r="WFY37" s="133" t="s">
        <v>264</v>
      </c>
      <c r="WFZ37" s="178" t="s">
        <v>274</v>
      </c>
      <c r="WGA37" s="178" t="s">
        <v>284</v>
      </c>
      <c r="WGB37" s="178" t="s">
        <v>285</v>
      </c>
      <c r="WGC37" s="178" t="s">
        <v>261</v>
      </c>
      <c r="WGD37" s="178" t="s">
        <v>210</v>
      </c>
      <c r="WGE37" s="178" t="s">
        <v>260</v>
      </c>
      <c r="WGF37" s="178" t="s">
        <v>262</v>
      </c>
      <c r="WGG37" s="179">
        <v>6</v>
      </c>
      <c r="WGH37" s="179">
        <v>3</v>
      </c>
      <c r="WGI37" s="180">
        <f t="shared" si="1011"/>
        <v>18</v>
      </c>
      <c r="WGJ37" s="180" t="str">
        <f t="shared" si="1012"/>
        <v>Alto</v>
      </c>
      <c r="WGK37" s="179">
        <v>25</v>
      </c>
      <c r="WGL37" s="180">
        <f t="shared" si="1013"/>
        <v>450</v>
      </c>
      <c r="WGM37" s="180" t="str">
        <f t="shared" si="1014"/>
        <v>II</v>
      </c>
      <c r="WGN37" s="269" t="str">
        <f>IF(WGM37="","",IF(OR(WGM37="IV",WGM37="III"),"Aceptable",IF(WGM37="II","No Aceptable o Aceptable con controles",IF(WGM37="I","No Aceptable","Error"))))</f>
        <v>No Aceptable o Aceptable con controles</v>
      </c>
      <c r="WGO37" s="133" t="s">
        <v>264</v>
      </c>
      <c r="WGP37" s="178" t="s">
        <v>274</v>
      </c>
      <c r="WGQ37" s="178" t="s">
        <v>284</v>
      </c>
      <c r="WGR37" s="178" t="s">
        <v>285</v>
      </c>
      <c r="WGS37" s="178" t="s">
        <v>261</v>
      </c>
      <c r="WGT37" s="178" t="s">
        <v>210</v>
      </c>
      <c r="WGU37" s="178" t="s">
        <v>260</v>
      </c>
      <c r="WGV37" s="178" t="s">
        <v>262</v>
      </c>
      <c r="WGW37" s="179">
        <v>6</v>
      </c>
      <c r="WGX37" s="179">
        <v>3</v>
      </c>
      <c r="WGY37" s="180">
        <f t="shared" ref="WGY37:WIU37" si="1015">IF(OR(WGW37="",WGX37=""),"",IF((WGW37*WGX37=0),"N/A",WGW37*WGX37))</f>
        <v>18</v>
      </c>
      <c r="WGZ37" s="180" t="str">
        <f t="shared" ref="WGZ37:WIV37" si="1016">IF(WGY37="","",IF(ISTEXT(WGY37),"N/A",IF(OR(WGY37=2,WGY37=4),"Bajo",IF(OR(WGY37=6,WGY37=8),"Medio",IF(OR(WGY37=10,WGY37=12,WGY37=18,WGY37=20),"Alto",IF(OR(WGY37=24,WGY37=30,WGY37=40),"Muy Alto","Error"))))))</f>
        <v>Alto</v>
      </c>
      <c r="WHA37" s="179">
        <v>25</v>
      </c>
      <c r="WHB37" s="180">
        <f t="shared" ref="WHB37:WIX37" si="1017">IF(OR(WHA37="",WGY37=""),"",IF(ISTEXT(WGY37),"N/A",WGY37*WHA37))</f>
        <v>450</v>
      </c>
      <c r="WHC37" s="180" t="str">
        <f t="shared" ref="WHC37:WIY37" si="1018">IF(WHB37="","",IF(ISTEXT(WHB37),"IV",IF(WHB37=20,"IV",IF(AND(WHB37&gt;=40,WHB37&lt;=120),"III",IF(AND(WHB37&gt;=150,WHB37&lt;=500),"II",IF(AND(WHB37&gt;=600,WHB37&lt;=4000),"I","Error"))))))</f>
        <v>II</v>
      </c>
      <c r="WHD37" s="269" t="str">
        <f>IF(WHC37="","",IF(OR(WHC37="IV",WHC37="III"),"Aceptable",IF(WHC37="II","No Aceptable o Aceptable con controles",IF(WHC37="I","No Aceptable","Error"))))</f>
        <v>No Aceptable o Aceptable con controles</v>
      </c>
      <c r="WHE37" s="133" t="s">
        <v>264</v>
      </c>
      <c r="WHF37" s="178" t="s">
        <v>274</v>
      </c>
      <c r="WHG37" s="178" t="s">
        <v>284</v>
      </c>
      <c r="WHH37" s="178" t="s">
        <v>285</v>
      </c>
      <c r="WHI37" s="178" t="s">
        <v>261</v>
      </c>
      <c r="WHJ37" s="178" t="s">
        <v>210</v>
      </c>
      <c r="WHK37" s="178" t="s">
        <v>260</v>
      </c>
      <c r="WHL37" s="178" t="s">
        <v>262</v>
      </c>
      <c r="WHM37" s="179">
        <v>6</v>
      </c>
      <c r="WHN37" s="179">
        <v>3</v>
      </c>
      <c r="WHO37" s="180">
        <f t="shared" si="1015"/>
        <v>18</v>
      </c>
      <c r="WHP37" s="180" t="str">
        <f t="shared" si="1016"/>
        <v>Alto</v>
      </c>
      <c r="WHQ37" s="179">
        <v>25</v>
      </c>
      <c r="WHR37" s="180">
        <f t="shared" si="1017"/>
        <v>450</v>
      </c>
      <c r="WHS37" s="180" t="str">
        <f t="shared" si="1018"/>
        <v>II</v>
      </c>
      <c r="WHT37" s="269" t="str">
        <f>IF(WHS37="","",IF(OR(WHS37="IV",WHS37="III"),"Aceptable",IF(WHS37="II","No Aceptable o Aceptable con controles",IF(WHS37="I","No Aceptable","Error"))))</f>
        <v>No Aceptable o Aceptable con controles</v>
      </c>
      <c r="WHU37" s="133" t="s">
        <v>264</v>
      </c>
      <c r="WHV37" s="178" t="s">
        <v>274</v>
      </c>
      <c r="WHW37" s="178" t="s">
        <v>284</v>
      </c>
      <c r="WHX37" s="178" t="s">
        <v>285</v>
      </c>
      <c r="WHY37" s="178" t="s">
        <v>261</v>
      </c>
      <c r="WHZ37" s="178" t="s">
        <v>210</v>
      </c>
      <c r="WIA37" s="178" t="s">
        <v>260</v>
      </c>
      <c r="WIB37" s="178" t="s">
        <v>262</v>
      </c>
      <c r="WIC37" s="179">
        <v>6</v>
      </c>
      <c r="WID37" s="179">
        <v>3</v>
      </c>
      <c r="WIE37" s="180">
        <f t="shared" si="1015"/>
        <v>18</v>
      </c>
      <c r="WIF37" s="180" t="str">
        <f t="shared" si="1016"/>
        <v>Alto</v>
      </c>
      <c r="WIG37" s="179">
        <v>25</v>
      </c>
      <c r="WIH37" s="180">
        <f t="shared" si="1017"/>
        <v>450</v>
      </c>
      <c r="WII37" s="180" t="str">
        <f t="shared" si="1018"/>
        <v>II</v>
      </c>
      <c r="WIJ37" s="269" t="str">
        <f>IF(WII37="","",IF(OR(WII37="IV",WII37="III"),"Aceptable",IF(WII37="II","No Aceptable o Aceptable con controles",IF(WII37="I","No Aceptable","Error"))))</f>
        <v>No Aceptable o Aceptable con controles</v>
      </c>
      <c r="WIK37" s="133" t="s">
        <v>264</v>
      </c>
      <c r="WIL37" s="178" t="s">
        <v>274</v>
      </c>
      <c r="WIM37" s="178" t="s">
        <v>284</v>
      </c>
      <c r="WIN37" s="178" t="s">
        <v>285</v>
      </c>
      <c r="WIO37" s="178" t="s">
        <v>261</v>
      </c>
      <c r="WIP37" s="178" t="s">
        <v>210</v>
      </c>
      <c r="WIQ37" s="178" t="s">
        <v>260</v>
      </c>
      <c r="WIR37" s="178" t="s">
        <v>262</v>
      </c>
      <c r="WIS37" s="179">
        <v>6</v>
      </c>
      <c r="WIT37" s="179">
        <v>3</v>
      </c>
      <c r="WIU37" s="180">
        <f t="shared" si="1015"/>
        <v>18</v>
      </c>
      <c r="WIV37" s="180" t="str">
        <f t="shared" si="1016"/>
        <v>Alto</v>
      </c>
      <c r="WIW37" s="179">
        <v>25</v>
      </c>
      <c r="WIX37" s="180">
        <f t="shared" si="1017"/>
        <v>450</v>
      </c>
      <c r="WIY37" s="180" t="str">
        <f t="shared" si="1018"/>
        <v>II</v>
      </c>
      <c r="WIZ37" s="269" t="str">
        <f>IF(WIY37="","",IF(OR(WIY37="IV",WIY37="III"),"Aceptable",IF(WIY37="II","No Aceptable o Aceptable con controles",IF(WIY37="I","No Aceptable","Error"))))</f>
        <v>No Aceptable o Aceptable con controles</v>
      </c>
      <c r="WJA37" s="133" t="s">
        <v>264</v>
      </c>
      <c r="WJB37" s="178" t="s">
        <v>274</v>
      </c>
      <c r="WJC37" s="178" t="s">
        <v>284</v>
      </c>
      <c r="WJD37" s="178" t="s">
        <v>285</v>
      </c>
      <c r="WJE37" s="178" t="s">
        <v>261</v>
      </c>
      <c r="WJF37" s="178" t="s">
        <v>210</v>
      </c>
      <c r="WJG37" s="178" t="s">
        <v>260</v>
      </c>
      <c r="WJH37" s="178" t="s">
        <v>262</v>
      </c>
      <c r="WJI37" s="179">
        <v>6</v>
      </c>
      <c r="WJJ37" s="179">
        <v>3</v>
      </c>
      <c r="WJK37" s="180">
        <f t="shared" ref="WJK37:WLG37" si="1019">IF(OR(WJI37="",WJJ37=""),"",IF((WJI37*WJJ37=0),"N/A",WJI37*WJJ37))</f>
        <v>18</v>
      </c>
      <c r="WJL37" s="180" t="str">
        <f t="shared" ref="WJL37:WLH37" si="1020">IF(WJK37="","",IF(ISTEXT(WJK37),"N/A",IF(OR(WJK37=2,WJK37=4),"Bajo",IF(OR(WJK37=6,WJK37=8),"Medio",IF(OR(WJK37=10,WJK37=12,WJK37=18,WJK37=20),"Alto",IF(OR(WJK37=24,WJK37=30,WJK37=40),"Muy Alto","Error"))))))</f>
        <v>Alto</v>
      </c>
      <c r="WJM37" s="179">
        <v>25</v>
      </c>
      <c r="WJN37" s="180">
        <f t="shared" ref="WJN37:WLJ37" si="1021">IF(OR(WJM37="",WJK37=""),"",IF(ISTEXT(WJK37),"N/A",WJK37*WJM37))</f>
        <v>450</v>
      </c>
      <c r="WJO37" s="180" t="str">
        <f t="shared" ref="WJO37:WLK37" si="1022">IF(WJN37="","",IF(ISTEXT(WJN37),"IV",IF(WJN37=20,"IV",IF(AND(WJN37&gt;=40,WJN37&lt;=120),"III",IF(AND(WJN37&gt;=150,WJN37&lt;=500),"II",IF(AND(WJN37&gt;=600,WJN37&lt;=4000),"I","Error"))))))</f>
        <v>II</v>
      </c>
      <c r="WJP37" s="269" t="str">
        <f>IF(WJO37="","",IF(OR(WJO37="IV",WJO37="III"),"Aceptable",IF(WJO37="II","No Aceptable o Aceptable con controles",IF(WJO37="I","No Aceptable","Error"))))</f>
        <v>No Aceptable o Aceptable con controles</v>
      </c>
      <c r="WJQ37" s="133" t="s">
        <v>264</v>
      </c>
      <c r="WJR37" s="178" t="s">
        <v>274</v>
      </c>
      <c r="WJS37" s="178" t="s">
        <v>284</v>
      </c>
      <c r="WJT37" s="178" t="s">
        <v>285</v>
      </c>
      <c r="WJU37" s="178" t="s">
        <v>261</v>
      </c>
      <c r="WJV37" s="178" t="s">
        <v>210</v>
      </c>
      <c r="WJW37" s="178" t="s">
        <v>260</v>
      </c>
      <c r="WJX37" s="178" t="s">
        <v>262</v>
      </c>
      <c r="WJY37" s="179">
        <v>6</v>
      </c>
      <c r="WJZ37" s="179">
        <v>3</v>
      </c>
      <c r="WKA37" s="180">
        <f t="shared" si="1019"/>
        <v>18</v>
      </c>
      <c r="WKB37" s="180" t="str">
        <f t="shared" si="1020"/>
        <v>Alto</v>
      </c>
      <c r="WKC37" s="179">
        <v>25</v>
      </c>
      <c r="WKD37" s="180">
        <f t="shared" si="1021"/>
        <v>450</v>
      </c>
      <c r="WKE37" s="180" t="str">
        <f t="shared" si="1022"/>
        <v>II</v>
      </c>
      <c r="WKF37" s="269" t="str">
        <f>IF(WKE37="","",IF(OR(WKE37="IV",WKE37="III"),"Aceptable",IF(WKE37="II","No Aceptable o Aceptable con controles",IF(WKE37="I","No Aceptable","Error"))))</f>
        <v>No Aceptable o Aceptable con controles</v>
      </c>
      <c r="WKG37" s="133" t="s">
        <v>264</v>
      </c>
      <c r="WKH37" s="178" t="s">
        <v>274</v>
      </c>
      <c r="WKI37" s="178" t="s">
        <v>284</v>
      </c>
      <c r="WKJ37" s="178" t="s">
        <v>285</v>
      </c>
      <c r="WKK37" s="178" t="s">
        <v>261</v>
      </c>
      <c r="WKL37" s="178" t="s">
        <v>210</v>
      </c>
      <c r="WKM37" s="178" t="s">
        <v>260</v>
      </c>
      <c r="WKN37" s="178" t="s">
        <v>262</v>
      </c>
      <c r="WKO37" s="179">
        <v>6</v>
      </c>
      <c r="WKP37" s="179">
        <v>3</v>
      </c>
      <c r="WKQ37" s="180">
        <f t="shared" si="1019"/>
        <v>18</v>
      </c>
      <c r="WKR37" s="180" t="str">
        <f t="shared" si="1020"/>
        <v>Alto</v>
      </c>
      <c r="WKS37" s="179">
        <v>25</v>
      </c>
      <c r="WKT37" s="180">
        <f t="shared" si="1021"/>
        <v>450</v>
      </c>
      <c r="WKU37" s="180" t="str">
        <f t="shared" si="1022"/>
        <v>II</v>
      </c>
      <c r="WKV37" s="269" t="str">
        <f>IF(WKU37="","",IF(OR(WKU37="IV",WKU37="III"),"Aceptable",IF(WKU37="II","No Aceptable o Aceptable con controles",IF(WKU37="I","No Aceptable","Error"))))</f>
        <v>No Aceptable o Aceptable con controles</v>
      </c>
      <c r="WKW37" s="133" t="s">
        <v>264</v>
      </c>
      <c r="WKX37" s="178" t="s">
        <v>274</v>
      </c>
      <c r="WKY37" s="178" t="s">
        <v>284</v>
      </c>
      <c r="WKZ37" s="178" t="s">
        <v>285</v>
      </c>
      <c r="WLA37" s="178" t="s">
        <v>261</v>
      </c>
      <c r="WLB37" s="178" t="s">
        <v>210</v>
      </c>
      <c r="WLC37" s="178" t="s">
        <v>260</v>
      </c>
      <c r="WLD37" s="178" t="s">
        <v>262</v>
      </c>
      <c r="WLE37" s="179">
        <v>6</v>
      </c>
      <c r="WLF37" s="179">
        <v>3</v>
      </c>
      <c r="WLG37" s="180">
        <f t="shared" si="1019"/>
        <v>18</v>
      </c>
      <c r="WLH37" s="180" t="str">
        <f t="shared" si="1020"/>
        <v>Alto</v>
      </c>
      <c r="WLI37" s="179">
        <v>25</v>
      </c>
      <c r="WLJ37" s="180">
        <f t="shared" si="1021"/>
        <v>450</v>
      </c>
      <c r="WLK37" s="180" t="str">
        <f t="shared" si="1022"/>
        <v>II</v>
      </c>
      <c r="WLL37" s="269" t="str">
        <f>IF(WLK37="","",IF(OR(WLK37="IV",WLK37="III"),"Aceptable",IF(WLK37="II","No Aceptable o Aceptable con controles",IF(WLK37="I","No Aceptable","Error"))))</f>
        <v>No Aceptable o Aceptable con controles</v>
      </c>
      <c r="WLM37" s="133" t="s">
        <v>264</v>
      </c>
      <c r="WLN37" s="178" t="s">
        <v>274</v>
      </c>
      <c r="WLO37" s="178" t="s">
        <v>284</v>
      </c>
      <c r="WLP37" s="178" t="s">
        <v>285</v>
      </c>
      <c r="WLQ37" s="178" t="s">
        <v>261</v>
      </c>
      <c r="WLR37" s="178" t="s">
        <v>210</v>
      </c>
      <c r="WLS37" s="178" t="s">
        <v>260</v>
      </c>
      <c r="WLT37" s="178" t="s">
        <v>262</v>
      </c>
      <c r="WLU37" s="179">
        <v>6</v>
      </c>
      <c r="WLV37" s="179">
        <v>3</v>
      </c>
      <c r="WLW37" s="180">
        <f t="shared" ref="WLW37:WNS37" si="1023">IF(OR(WLU37="",WLV37=""),"",IF((WLU37*WLV37=0),"N/A",WLU37*WLV37))</f>
        <v>18</v>
      </c>
      <c r="WLX37" s="180" t="str">
        <f t="shared" ref="WLX37:WNT37" si="1024">IF(WLW37="","",IF(ISTEXT(WLW37),"N/A",IF(OR(WLW37=2,WLW37=4),"Bajo",IF(OR(WLW37=6,WLW37=8),"Medio",IF(OR(WLW37=10,WLW37=12,WLW37=18,WLW37=20),"Alto",IF(OR(WLW37=24,WLW37=30,WLW37=40),"Muy Alto","Error"))))))</f>
        <v>Alto</v>
      </c>
      <c r="WLY37" s="179">
        <v>25</v>
      </c>
      <c r="WLZ37" s="180">
        <f t="shared" ref="WLZ37:WNV37" si="1025">IF(OR(WLY37="",WLW37=""),"",IF(ISTEXT(WLW37),"N/A",WLW37*WLY37))</f>
        <v>450</v>
      </c>
      <c r="WMA37" s="180" t="str">
        <f t="shared" ref="WMA37:WNW37" si="1026">IF(WLZ37="","",IF(ISTEXT(WLZ37),"IV",IF(WLZ37=20,"IV",IF(AND(WLZ37&gt;=40,WLZ37&lt;=120),"III",IF(AND(WLZ37&gt;=150,WLZ37&lt;=500),"II",IF(AND(WLZ37&gt;=600,WLZ37&lt;=4000),"I","Error"))))))</f>
        <v>II</v>
      </c>
      <c r="WMB37" s="269" t="str">
        <f>IF(WMA37="","",IF(OR(WMA37="IV",WMA37="III"),"Aceptable",IF(WMA37="II","No Aceptable o Aceptable con controles",IF(WMA37="I","No Aceptable","Error"))))</f>
        <v>No Aceptable o Aceptable con controles</v>
      </c>
      <c r="WMC37" s="133" t="s">
        <v>264</v>
      </c>
      <c r="WMD37" s="178" t="s">
        <v>274</v>
      </c>
      <c r="WME37" s="178" t="s">
        <v>284</v>
      </c>
      <c r="WMF37" s="178" t="s">
        <v>285</v>
      </c>
      <c r="WMG37" s="178" t="s">
        <v>261</v>
      </c>
      <c r="WMH37" s="178" t="s">
        <v>210</v>
      </c>
      <c r="WMI37" s="178" t="s">
        <v>260</v>
      </c>
      <c r="WMJ37" s="178" t="s">
        <v>262</v>
      </c>
      <c r="WMK37" s="179">
        <v>6</v>
      </c>
      <c r="WML37" s="179">
        <v>3</v>
      </c>
      <c r="WMM37" s="180">
        <f t="shared" si="1023"/>
        <v>18</v>
      </c>
      <c r="WMN37" s="180" t="str">
        <f t="shared" si="1024"/>
        <v>Alto</v>
      </c>
      <c r="WMO37" s="179">
        <v>25</v>
      </c>
      <c r="WMP37" s="180">
        <f t="shared" si="1025"/>
        <v>450</v>
      </c>
      <c r="WMQ37" s="180" t="str">
        <f t="shared" si="1026"/>
        <v>II</v>
      </c>
      <c r="WMR37" s="269" t="str">
        <f>IF(WMQ37="","",IF(OR(WMQ37="IV",WMQ37="III"),"Aceptable",IF(WMQ37="II","No Aceptable o Aceptable con controles",IF(WMQ37="I","No Aceptable","Error"))))</f>
        <v>No Aceptable o Aceptable con controles</v>
      </c>
      <c r="WMS37" s="133" t="s">
        <v>264</v>
      </c>
      <c r="WMT37" s="178" t="s">
        <v>274</v>
      </c>
      <c r="WMU37" s="178" t="s">
        <v>284</v>
      </c>
      <c r="WMV37" s="178" t="s">
        <v>285</v>
      </c>
      <c r="WMW37" s="178" t="s">
        <v>261</v>
      </c>
      <c r="WMX37" s="178" t="s">
        <v>210</v>
      </c>
      <c r="WMY37" s="178" t="s">
        <v>260</v>
      </c>
      <c r="WMZ37" s="178" t="s">
        <v>262</v>
      </c>
      <c r="WNA37" s="179">
        <v>6</v>
      </c>
      <c r="WNB37" s="179">
        <v>3</v>
      </c>
      <c r="WNC37" s="180">
        <f t="shared" si="1023"/>
        <v>18</v>
      </c>
      <c r="WND37" s="180" t="str">
        <f t="shared" si="1024"/>
        <v>Alto</v>
      </c>
      <c r="WNE37" s="179">
        <v>25</v>
      </c>
      <c r="WNF37" s="180">
        <f t="shared" si="1025"/>
        <v>450</v>
      </c>
      <c r="WNG37" s="180" t="str">
        <f t="shared" si="1026"/>
        <v>II</v>
      </c>
      <c r="WNH37" s="269" t="str">
        <f>IF(WNG37="","",IF(OR(WNG37="IV",WNG37="III"),"Aceptable",IF(WNG37="II","No Aceptable o Aceptable con controles",IF(WNG37="I","No Aceptable","Error"))))</f>
        <v>No Aceptable o Aceptable con controles</v>
      </c>
      <c r="WNI37" s="133" t="s">
        <v>264</v>
      </c>
      <c r="WNJ37" s="178" t="s">
        <v>274</v>
      </c>
      <c r="WNK37" s="178" t="s">
        <v>284</v>
      </c>
      <c r="WNL37" s="178" t="s">
        <v>285</v>
      </c>
      <c r="WNM37" s="178" t="s">
        <v>261</v>
      </c>
      <c r="WNN37" s="178" t="s">
        <v>210</v>
      </c>
      <c r="WNO37" s="178" t="s">
        <v>260</v>
      </c>
      <c r="WNP37" s="178" t="s">
        <v>262</v>
      </c>
      <c r="WNQ37" s="179">
        <v>6</v>
      </c>
      <c r="WNR37" s="179">
        <v>3</v>
      </c>
      <c r="WNS37" s="180">
        <f t="shared" si="1023"/>
        <v>18</v>
      </c>
      <c r="WNT37" s="180" t="str">
        <f t="shared" si="1024"/>
        <v>Alto</v>
      </c>
      <c r="WNU37" s="179">
        <v>25</v>
      </c>
      <c r="WNV37" s="180">
        <f t="shared" si="1025"/>
        <v>450</v>
      </c>
      <c r="WNW37" s="180" t="str">
        <f t="shared" si="1026"/>
        <v>II</v>
      </c>
      <c r="WNX37" s="269" t="str">
        <f>IF(WNW37="","",IF(OR(WNW37="IV",WNW37="III"),"Aceptable",IF(WNW37="II","No Aceptable o Aceptable con controles",IF(WNW37="I","No Aceptable","Error"))))</f>
        <v>No Aceptable o Aceptable con controles</v>
      </c>
      <c r="WNY37" s="133" t="s">
        <v>264</v>
      </c>
      <c r="WNZ37" s="178" t="s">
        <v>274</v>
      </c>
      <c r="WOA37" s="178" t="s">
        <v>284</v>
      </c>
      <c r="WOB37" s="178" t="s">
        <v>285</v>
      </c>
      <c r="WOC37" s="178" t="s">
        <v>261</v>
      </c>
      <c r="WOD37" s="178" t="s">
        <v>210</v>
      </c>
      <c r="WOE37" s="178" t="s">
        <v>260</v>
      </c>
      <c r="WOF37" s="178" t="s">
        <v>262</v>
      </c>
      <c r="WOG37" s="179">
        <v>6</v>
      </c>
      <c r="WOH37" s="179">
        <v>3</v>
      </c>
      <c r="WOI37" s="180">
        <f t="shared" ref="WOI37:WQE37" si="1027">IF(OR(WOG37="",WOH37=""),"",IF((WOG37*WOH37=0),"N/A",WOG37*WOH37))</f>
        <v>18</v>
      </c>
      <c r="WOJ37" s="180" t="str">
        <f t="shared" ref="WOJ37:WQF37" si="1028">IF(WOI37="","",IF(ISTEXT(WOI37),"N/A",IF(OR(WOI37=2,WOI37=4),"Bajo",IF(OR(WOI37=6,WOI37=8),"Medio",IF(OR(WOI37=10,WOI37=12,WOI37=18,WOI37=20),"Alto",IF(OR(WOI37=24,WOI37=30,WOI37=40),"Muy Alto","Error"))))))</f>
        <v>Alto</v>
      </c>
      <c r="WOK37" s="179">
        <v>25</v>
      </c>
      <c r="WOL37" s="180">
        <f t="shared" ref="WOL37:WQH37" si="1029">IF(OR(WOK37="",WOI37=""),"",IF(ISTEXT(WOI37),"N/A",WOI37*WOK37))</f>
        <v>450</v>
      </c>
      <c r="WOM37" s="180" t="str">
        <f t="shared" ref="WOM37:WQI37" si="1030">IF(WOL37="","",IF(ISTEXT(WOL37),"IV",IF(WOL37=20,"IV",IF(AND(WOL37&gt;=40,WOL37&lt;=120),"III",IF(AND(WOL37&gt;=150,WOL37&lt;=500),"II",IF(AND(WOL37&gt;=600,WOL37&lt;=4000),"I","Error"))))))</f>
        <v>II</v>
      </c>
      <c r="WON37" s="269" t="str">
        <f>IF(WOM37="","",IF(OR(WOM37="IV",WOM37="III"),"Aceptable",IF(WOM37="II","No Aceptable o Aceptable con controles",IF(WOM37="I","No Aceptable","Error"))))</f>
        <v>No Aceptable o Aceptable con controles</v>
      </c>
      <c r="WOO37" s="133" t="s">
        <v>264</v>
      </c>
      <c r="WOP37" s="178" t="s">
        <v>274</v>
      </c>
      <c r="WOQ37" s="178" t="s">
        <v>284</v>
      </c>
      <c r="WOR37" s="178" t="s">
        <v>285</v>
      </c>
      <c r="WOS37" s="178" t="s">
        <v>261</v>
      </c>
      <c r="WOT37" s="178" t="s">
        <v>210</v>
      </c>
      <c r="WOU37" s="178" t="s">
        <v>260</v>
      </c>
      <c r="WOV37" s="178" t="s">
        <v>262</v>
      </c>
      <c r="WOW37" s="179">
        <v>6</v>
      </c>
      <c r="WOX37" s="179">
        <v>3</v>
      </c>
      <c r="WOY37" s="180">
        <f t="shared" si="1027"/>
        <v>18</v>
      </c>
      <c r="WOZ37" s="180" t="str">
        <f t="shared" si="1028"/>
        <v>Alto</v>
      </c>
      <c r="WPA37" s="179">
        <v>25</v>
      </c>
      <c r="WPB37" s="180">
        <f t="shared" si="1029"/>
        <v>450</v>
      </c>
      <c r="WPC37" s="180" t="str">
        <f t="shared" si="1030"/>
        <v>II</v>
      </c>
      <c r="WPD37" s="269" t="str">
        <f>IF(WPC37="","",IF(OR(WPC37="IV",WPC37="III"),"Aceptable",IF(WPC37="II","No Aceptable o Aceptable con controles",IF(WPC37="I","No Aceptable","Error"))))</f>
        <v>No Aceptable o Aceptable con controles</v>
      </c>
      <c r="WPE37" s="133" t="s">
        <v>264</v>
      </c>
      <c r="WPF37" s="178" t="s">
        <v>274</v>
      </c>
      <c r="WPG37" s="178" t="s">
        <v>284</v>
      </c>
      <c r="WPH37" s="178" t="s">
        <v>285</v>
      </c>
      <c r="WPI37" s="178" t="s">
        <v>261</v>
      </c>
      <c r="WPJ37" s="178" t="s">
        <v>210</v>
      </c>
      <c r="WPK37" s="178" t="s">
        <v>260</v>
      </c>
      <c r="WPL37" s="178" t="s">
        <v>262</v>
      </c>
      <c r="WPM37" s="179">
        <v>6</v>
      </c>
      <c r="WPN37" s="179">
        <v>3</v>
      </c>
      <c r="WPO37" s="180">
        <f t="shared" si="1027"/>
        <v>18</v>
      </c>
      <c r="WPP37" s="180" t="str">
        <f t="shared" si="1028"/>
        <v>Alto</v>
      </c>
      <c r="WPQ37" s="179">
        <v>25</v>
      </c>
      <c r="WPR37" s="180">
        <f t="shared" si="1029"/>
        <v>450</v>
      </c>
      <c r="WPS37" s="180" t="str">
        <f t="shared" si="1030"/>
        <v>II</v>
      </c>
      <c r="WPT37" s="269" t="str">
        <f>IF(WPS37="","",IF(OR(WPS37="IV",WPS37="III"),"Aceptable",IF(WPS37="II","No Aceptable o Aceptable con controles",IF(WPS37="I","No Aceptable","Error"))))</f>
        <v>No Aceptable o Aceptable con controles</v>
      </c>
      <c r="WPU37" s="133" t="s">
        <v>264</v>
      </c>
      <c r="WPV37" s="178" t="s">
        <v>274</v>
      </c>
      <c r="WPW37" s="178" t="s">
        <v>284</v>
      </c>
      <c r="WPX37" s="178" t="s">
        <v>285</v>
      </c>
      <c r="WPY37" s="178" t="s">
        <v>261</v>
      </c>
      <c r="WPZ37" s="178" t="s">
        <v>210</v>
      </c>
      <c r="WQA37" s="178" t="s">
        <v>260</v>
      </c>
      <c r="WQB37" s="178" t="s">
        <v>262</v>
      </c>
      <c r="WQC37" s="179">
        <v>6</v>
      </c>
      <c r="WQD37" s="179">
        <v>3</v>
      </c>
      <c r="WQE37" s="180">
        <f t="shared" si="1027"/>
        <v>18</v>
      </c>
      <c r="WQF37" s="180" t="str">
        <f t="shared" si="1028"/>
        <v>Alto</v>
      </c>
      <c r="WQG37" s="179">
        <v>25</v>
      </c>
      <c r="WQH37" s="180">
        <f t="shared" si="1029"/>
        <v>450</v>
      </c>
      <c r="WQI37" s="180" t="str">
        <f t="shared" si="1030"/>
        <v>II</v>
      </c>
      <c r="WQJ37" s="269" t="str">
        <f>IF(WQI37="","",IF(OR(WQI37="IV",WQI37="III"),"Aceptable",IF(WQI37="II","No Aceptable o Aceptable con controles",IF(WQI37="I","No Aceptable","Error"))))</f>
        <v>No Aceptable o Aceptable con controles</v>
      </c>
      <c r="WQK37" s="133" t="s">
        <v>264</v>
      </c>
      <c r="WQL37" s="178" t="s">
        <v>274</v>
      </c>
      <c r="WQM37" s="178" t="s">
        <v>284</v>
      </c>
      <c r="WQN37" s="178" t="s">
        <v>285</v>
      </c>
      <c r="WQO37" s="178" t="s">
        <v>261</v>
      </c>
      <c r="WQP37" s="178" t="s">
        <v>210</v>
      </c>
      <c r="WQQ37" s="178" t="s">
        <v>260</v>
      </c>
      <c r="WQR37" s="178" t="s">
        <v>262</v>
      </c>
      <c r="WQS37" s="179">
        <v>6</v>
      </c>
      <c r="WQT37" s="179">
        <v>3</v>
      </c>
      <c r="WQU37" s="180">
        <f t="shared" ref="WQU37:WSQ37" si="1031">IF(OR(WQS37="",WQT37=""),"",IF((WQS37*WQT37=0),"N/A",WQS37*WQT37))</f>
        <v>18</v>
      </c>
      <c r="WQV37" s="180" t="str">
        <f t="shared" ref="WQV37:WSR37" si="1032">IF(WQU37="","",IF(ISTEXT(WQU37),"N/A",IF(OR(WQU37=2,WQU37=4),"Bajo",IF(OR(WQU37=6,WQU37=8),"Medio",IF(OR(WQU37=10,WQU37=12,WQU37=18,WQU37=20),"Alto",IF(OR(WQU37=24,WQU37=30,WQU37=40),"Muy Alto","Error"))))))</f>
        <v>Alto</v>
      </c>
      <c r="WQW37" s="179">
        <v>25</v>
      </c>
      <c r="WQX37" s="180">
        <f t="shared" ref="WQX37:WST37" si="1033">IF(OR(WQW37="",WQU37=""),"",IF(ISTEXT(WQU37),"N/A",WQU37*WQW37))</f>
        <v>450</v>
      </c>
      <c r="WQY37" s="180" t="str">
        <f t="shared" ref="WQY37:WSU37" si="1034">IF(WQX37="","",IF(ISTEXT(WQX37),"IV",IF(WQX37=20,"IV",IF(AND(WQX37&gt;=40,WQX37&lt;=120),"III",IF(AND(WQX37&gt;=150,WQX37&lt;=500),"II",IF(AND(WQX37&gt;=600,WQX37&lt;=4000),"I","Error"))))))</f>
        <v>II</v>
      </c>
      <c r="WQZ37" s="269" t="str">
        <f>IF(WQY37="","",IF(OR(WQY37="IV",WQY37="III"),"Aceptable",IF(WQY37="II","No Aceptable o Aceptable con controles",IF(WQY37="I","No Aceptable","Error"))))</f>
        <v>No Aceptable o Aceptable con controles</v>
      </c>
      <c r="WRA37" s="133" t="s">
        <v>264</v>
      </c>
      <c r="WRB37" s="178" t="s">
        <v>274</v>
      </c>
      <c r="WRC37" s="178" t="s">
        <v>284</v>
      </c>
      <c r="WRD37" s="178" t="s">
        <v>285</v>
      </c>
      <c r="WRE37" s="178" t="s">
        <v>261</v>
      </c>
      <c r="WRF37" s="178" t="s">
        <v>210</v>
      </c>
      <c r="WRG37" s="178" t="s">
        <v>260</v>
      </c>
      <c r="WRH37" s="178" t="s">
        <v>262</v>
      </c>
      <c r="WRI37" s="179">
        <v>6</v>
      </c>
      <c r="WRJ37" s="179">
        <v>3</v>
      </c>
      <c r="WRK37" s="180">
        <f t="shared" si="1031"/>
        <v>18</v>
      </c>
      <c r="WRL37" s="180" t="str">
        <f t="shared" si="1032"/>
        <v>Alto</v>
      </c>
      <c r="WRM37" s="179">
        <v>25</v>
      </c>
      <c r="WRN37" s="180">
        <f t="shared" si="1033"/>
        <v>450</v>
      </c>
      <c r="WRO37" s="180" t="str">
        <f t="shared" si="1034"/>
        <v>II</v>
      </c>
      <c r="WRP37" s="269" t="str">
        <f>IF(WRO37="","",IF(OR(WRO37="IV",WRO37="III"),"Aceptable",IF(WRO37="II","No Aceptable o Aceptable con controles",IF(WRO37="I","No Aceptable","Error"))))</f>
        <v>No Aceptable o Aceptable con controles</v>
      </c>
      <c r="WRQ37" s="133" t="s">
        <v>264</v>
      </c>
      <c r="WRR37" s="178" t="s">
        <v>274</v>
      </c>
      <c r="WRS37" s="178" t="s">
        <v>284</v>
      </c>
      <c r="WRT37" s="178" t="s">
        <v>285</v>
      </c>
      <c r="WRU37" s="178" t="s">
        <v>261</v>
      </c>
      <c r="WRV37" s="178" t="s">
        <v>210</v>
      </c>
      <c r="WRW37" s="178" t="s">
        <v>260</v>
      </c>
      <c r="WRX37" s="178" t="s">
        <v>262</v>
      </c>
      <c r="WRY37" s="179">
        <v>6</v>
      </c>
      <c r="WRZ37" s="179">
        <v>3</v>
      </c>
      <c r="WSA37" s="180">
        <f t="shared" si="1031"/>
        <v>18</v>
      </c>
      <c r="WSB37" s="180" t="str">
        <f t="shared" si="1032"/>
        <v>Alto</v>
      </c>
      <c r="WSC37" s="179">
        <v>25</v>
      </c>
      <c r="WSD37" s="180">
        <f t="shared" si="1033"/>
        <v>450</v>
      </c>
      <c r="WSE37" s="180" t="str">
        <f t="shared" si="1034"/>
        <v>II</v>
      </c>
      <c r="WSF37" s="269" t="str">
        <f>IF(WSE37="","",IF(OR(WSE37="IV",WSE37="III"),"Aceptable",IF(WSE37="II","No Aceptable o Aceptable con controles",IF(WSE37="I","No Aceptable","Error"))))</f>
        <v>No Aceptable o Aceptable con controles</v>
      </c>
      <c r="WSG37" s="133" t="s">
        <v>264</v>
      </c>
      <c r="WSH37" s="178" t="s">
        <v>274</v>
      </c>
      <c r="WSI37" s="178" t="s">
        <v>284</v>
      </c>
      <c r="WSJ37" s="178" t="s">
        <v>285</v>
      </c>
      <c r="WSK37" s="178" t="s">
        <v>261</v>
      </c>
      <c r="WSL37" s="178" t="s">
        <v>210</v>
      </c>
      <c r="WSM37" s="178" t="s">
        <v>260</v>
      </c>
      <c r="WSN37" s="178" t="s">
        <v>262</v>
      </c>
      <c r="WSO37" s="179">
        <v>6</v>
      </c>
      <c r="WSP37" s="179">
        <v>3</v>
      </c>
      <c r="WSQ37" s="180">
        <f t="shared" si="1031"/>
        <v>18</v>
      </c>
      <c r="WSR37" s="180" t="str">
        <f t="shared" si="1032"/>
        <v>Alto</v>
      </c>
      <c r="WSS37" s="179">
        <v>25</v>
      </c>
      <c r="WST37" s="180">
        <f t="shared" si="1033"/>
        <v>450</v>
      </c>
      <c r="WSU37" s="180" t="str">
        <f t="shared" si="1034"/>
        <v>II</v>
      </c>
      <c r="WSV37" s="269" t="str">
        <f>IF(WSU37="","",IF(OR(WSU37="IV",WSU37="III"),"Aceptable",IF(WSU37="II","No Aceptable o Aceptable con controles",IF(WSU37="I","No Aceptable","Error"))))</f>
        <v>No Aceptable o Aceptable con controles</v>
      </c>
      <c r="WSW37" s="133" t="s">
        <v>264</v>
      </c>
      <c r="WSX37" s="178" t="s">
        <v>274</v>
      </c>
      <c r="WSY37" s="178" t="s">
        <v>284</v>
      </c>
      <c r="WSZ37" s="178" t="s">
        <v>285</v>
      </c>
      <c r="WTA37" s="178" t="s">
        <v>261</v>
      </c>
      <c r="WTB37" s="178" t="s">
        <v>210</v>
      </c>
      <c r="WTC37" s="178" t="s">
        <v>260</v>
      </c>
      <c r="WTD37" s="178" t="s">
        <v>262</v>
      </c>
      <c r="WTE37" s="179">
        <v>6</v>
      </c>
      <c r="WTF37" s="179">
        <v>3</v>
      </c>
      <c r="WTG37" s="180">
        <f t="shared" ref="WTG37:WVC37" si="1035">IF(OR(WTE37="",WTF37=""),"",IF((WTE37*WTF37=0),"N/A",WTE37*WTF37))</f>
        <v>18</v>
      </c>
      <c r="WTH37" s="180" t="str">
        <f t="shared" ref="WTH37:WVD37" si="1036">IF(WTG37="","",IF(ISTEXT(WTG37),"N/A",IF(OR(WTG37=2,WTG37=4),"Bajo",IF(OR(WTG37=6,WTG37=8),"Medio",IF(OR(WTG37=10,WTG37=12,WTG37=18,WTG37=20),"Alto",IF(OR(WTG37=24,WTG37=30,WTG37=40),"Muy Alto","Error"))))))</f>
        <v>Alto</v>
      </c>
      <c r="WTI37" s="179">
        <v>25</v>
      </c>
      <c r="WTJ37" s="180">
        <f t="shared" ref="WTJ37:WVF37" si="1037">IF(OR(WTI37="",WTG37=""),"",IF(ISTEXT(WTG37),"N/A",WTG37*WTI37))</f>
        <v>450</v>
      </c>
      <c r="WTK37" s="180" t="str">
        <f t="shared" ref="WTK37:WVG37" si="1038">IF(WTJ37="","",IF(ISTEXT(WTJ37),"IV",IF(WTJ37=20,"IV",IF(AND(WTJ37&gt;=40,WTJ37&lt;=120),"III",IF(AND(WTJ37&gt;=150,WTJ37&lt;=500),"II",IF(AND(WTJ37&gt;=600,WTJ37&lt;=4000),"I","Error"))))))</f>
        <v>II</v>
      </c>
      <c r="WTL37" s="269" t="str">
        <f>IF(WTK37="","",IF(OR(WTK37="IV",WTK37="III"),"Aceptable",IF(WTK37="II","No Aceptable o Aceptable con controles",IF(WTK37="I","No Aceptable","Error"))))</f>
        <v>No Aceptable o Aceptable con controles</v>
      </c>
      <c r="WTM37" s="133" t="s">
        <v>264</v>
      </c>
      <c r="WTN37" s="178" t="s">
        <v>274</v>
      </c>
      <c r="WTO37" s="178" t="s">
        <v>284</v>
      </c>
      <c r="WTP37" s="178" t="s">
        <v>285</v>
      </c>
      <c r="WTQ37" s="178" t="s">
        <v>261</v>
      </c>
      <c r="WTR37" s="178" t="s">
        <v>210</v>
      </c>
      <c r="WTS37" s="178" t="s">
        <v>260</v>
      </c>
      <c r="WTT37" s="178" t="s">
        <v>262</v>
      </c>
      <c r="WTU37" s="179">
        <v>6</v>
      </c>
      <c r="WTV37" s="179">
        <v>3</v>
      </c>
      <c r="WTW37" s="180">
        <f t="shared" si="1035"/>
        <v>18</v>
      </c>
      <c r="WTX37" s="180" t="str">
        <f t="shared" si="1036"/>
        <v>Alto</v>
      </c>
      <c r="WTY37" s="179">
        <v>25</v>
      </c>
      <c r="WTZ37" s="180">
        <f t="shared" si="1037"/>
        <v>450</v>
      </c>
      <c r="WUA37" s="180" t="str">
        <f t="shared" si="1038"/>
        <v>II</v>
      </c>
      <c r="WUB37" s="269" t="str">
        <f>IF(WUA37="","",IF(OR(WUA37="IV",WUA37="III"),"Aceptable",IF(WUA37="II","No Aceptable o Aceptable con controles",IF(WUA37="I","No Aceptable","Error"))))</f>
        <v>No Aceptable o Aceptable con controles</v>
      </c>
      <c r="WUC37" s="133" t="s">
        <v>264</v>
      </c>
      <c r="WUD37" s="178" t="s">
        <v>274</v>
      </c>
      <c r="WUE37" s="178" t="s">
        <v>284</v>
      </c>
      <c r="WUF37" s="178" t="s">
        <v>285</v>
      </c>
      <c r="WUG37" s="178" t="s">
        <v>261</v>
      </c>
      <c r="WUH37" s="178" t="s">
        <v>210</v>
      </c>
      <c r="WUI37" s="178" t="s">
        <v>260</v>
      </c>
      <c r="WUJ37" s="178" t="s">
        <v>262</v>
      </c>
      <c r="WUK37" s="179">
        <v>6</v>
      </c>
      <c r="WUL37" s="179">
        <v>3</v>
      </c>
      <c r="WUM37" s="180">
        <f t="shared" si="1035"/>
        <v>18</v>
      </c>
      <c r="WUN37" s="180" t="str">
        <f t="shared" si="1036"/>
        <v>Alto</v>
      </c>
      <c r="WUO37" s="179">
        <v>25</v>
      </c>
      <c r="WUP37" s="180">
        <f t="shared" si="1037"/>
        <v>450</v>
      </c>
      <c r="WUQ37" s="180" t="str">
        <f t="shared" si="1038"/>
        <v>II</v>
      </c>
      <c r="WUR37" s="269" t="str">
        <f>IF(WUQ37="","",IF(OR(WUQ37="IV",WUQ37="III"),"Aceptable",IF(WUQ37="II","No Aceptable o Aceptable con controles",IF(WUQ37="I","No Aceptable","Error"))))</f>
        <v>No Aceptable o Aceptable con controles</v>
      </c>
      <c r="WUS37" s="133" t="s">
        <v>264</v>
      </c>
      <c r="WUT37" s="178" t="s">
        <v>274</v>
      </c>
      <c r="WUU37" s="178" t="s">
        <v>284</v>
      </c>
      <c r="WUV37" s="178" t="s">
        <v>285</v>
      </c>
      <c r="WUW37" s="178" t="s">
        <v>261</v>
      </c>
      <c r="WUX37" s="178" t="s">
        <v>210</v>
      </c>
      <c r="WUY37" s="178" t="s">
        <v>260</v>
      </c>
      <c r="WUZ37" s="178" t="s">
        <v>262</v>
      </c>
      <c r="WVA37" s="179">
        <v>6</v>
      </c>
      <c r="WVB37" s="179">
        <v>3</v>
      </c>
      <c r="WVC37" s="180">
        <f t="shared" si="1035"/>
        <v>18</v>
      </c>
      <c r="WVD37" s="180" t="str">
        <f t="shared" si="1036"/>
        <v>Alto</v>
      </c>
      <c r="WVE37" s="179">
        <v>25</v>
      </c>
      <c r="WVF37" s="180">
        <f t="shared" si="1037"/>
        <v>450</v>
      </c>
      <c r="WVG37" s="180" t="str">
        <f t="shared" si="1038"/>
        <v>II</v>
      </c>
      <c r="WVH37" s="269" t="str">
        <f>IF(WVG37="","",IF(OR(WVG37="IV",WVG37="III"),"Aceptable",IF(WVG37="II","No Aceptable o Aceptable con controles",IF(WVG37="I","No Aceptable","Error"))))</f>
        <v>No Aceptable o Aceptable con controles</v>
      </c>
      <c r="WVI37" s="133" t="s">
        <v>264</v>
      </c>
      <c r="WVJ37" s="178" t="s">
        <v>274</v>
      </c>
      <c r="WVK37" s="178" t="s">
        <v>284</v>
      </c>
      <c r="WVL37" s="178" t="s">
        <v>285</v>
      </c>
      <c r="WVM37" s="178" t="s">
        <v>261</v>
      </c>
      <c r="WVN37" s="178" t="s">
        <v>210</v>
      </c>
      <c r="WVO37" s="178" t="s">
        <v>260</v>
      </c>
      <c r="WVP37" s="178" t="s">
        <v>262</v>
      </c>
      <c r="WVQ37" s="179">
        <v>6</v>
      </c>
      <c r="WVR37" s="179">
        <v>3</v>
      </c>
      <c r="WVS37" s="180">
        <f t="shared" ref="WVS37:WXO37" si="1039">IF(OR(WVQ37="",WVR37=""),"",IF((WVQ37*WVR37=0),"N/A",WVQ37*WVR37))</f>
        <v>18</v>
      </c>
      <c r="WVT37" s="180" t="str">
        <f t="shared" ref="WVT37:WXP37" si="1040">IF(WVS37="","",IF(ISTEXT(WVS37),"N/A",IF(OR(WVS37=2,WVS37=4),"Bajo",IF(OR(WVS37=6,WVS37=8),"Medio",IF(OR(WVS37=10,WVS37=12,WVS37=18,WVS37=20),"Alto",IF(OR(WVS37=24,WVS37=30,WVS37=40),"Muy Alto","Error"))))))</f>
        <v>Alto</v>
      </c>
      <c r="WVU37" s="179">
        <v>25</v>
      </c>
      <c r="WVV37" s="180">
        <f t="shared" ref="WVV37:WXR37" si="1041">IF(OR(WVU37="",WVS37=""),"",IF(ISTEXT(WVS37),"N/A",WVS37*WVU37))</f>
        <v>450</v>
      </c>
      <c r="WVW37" s="180" t="str">
        <f t="shared" ref="WVW37:WXS37" si="1042">IF(WVV37="","",IF(ISTEXT(WVV37),"IV",IF(WVV37=20,"IV",IF(AND(WVV37&gt;=40,WVV37&lt;=120),"III",IF(AND(WVV37&gt;=150,WVV37&lt;=500),"II",IF(AND(WVV37&gt;=600,WVV37&lt;=4000),"I","Error"))))))</f>
        <v>II</v>
      </c>
      <c r="WVX37" s="269" t="str">
        <f>IF(WVW37="","",IF(OR(WVW37="IV",WVW37="III"),"Aceptable",IF(WVW37="II","No Aceptable o Aceptable con controles",IF(WVW37="I","No Aceptable","Error"))))</f>
        <v>No Aceptable o Aceptable con controles</v>
      </c>
      <c r="WVY37" s="133" t="s">
        <v>264</v>
      </c>
      <c r="WVZ37" s="178" t="s">
        <v>274</v>
      </c>
      <c r="WWA37" s="178" t="s">
        <v>284</v>
      </c>
      <c r="WWB37" s="178" t="s">
        <v>285</v>
      </c>
      <c r="WWC37" s="178" t="s">
        <v>261</v>
      </c>
      <c r="WWD37" s="178" t="s">
        <v>210</v>
      </c>
      <c r="WWE37" s="178" t="s">
        <v>260</v>
      </c>
      <c r="WWF37" s="178" t="s">
        <v>262</v>
      </c>
      <c r="WWG37" s="179">
        <v>6</v>
      </c>
      <c r="WWH37" s="179">
        <v>3</v>
      </c>
      <c r="WWI37" s="180">
        <f t="shared" si="1039"/>
        <v>18</v>
      </c>
      <c r="WWJ37" s="180" t="str">
        <f t="shared" si="1040"/>
        <v>Alto</v>
      </c>
      <c r="WWK37" s="179">
        <v>25</v>
      </c>
      <c r="WWL37" s="180">
        <f t="shared" si="1041"/>
        <v>450</v>
      </c>
      <c r="WWM37" s="180" t="str">
        <f t="shared" si="1042"/>
        <v>II</v>
      </c>
      <c r="WWN37" s="269" t="str">
        <f>IF(WWM37="","",IF(OR(WWM37="IV",WWM37="III"),"Aceptable",IF(WWM37="II","No Aceptable o Aceptable con controles",IF(WWM37="I","No Aceptable","Error"))))</f>
        <v>No Aceptable o Aceptable con controles</v>
      </c>
      <c r="WWO37" s="133" t="s">
        <v>264</v>
      </c>
      <c r="WWP37" s="178" t="s">
        <v>274</v>
      </c>
      <c r="WWQ37" s="178" t="s">
        <v>284</v>
      </c>
      <c r="WWR37" s="178" t="s">
        <v>285</v>
      </c>
      <c r="WWS37" s="178" t="s">
        <v>261</v>
      </c>
      <c r="WWT37" s="178" t="s">
        <v>210</v>
      </c>
      <c r="WWU37" s="178" t="s">
        <v>260</v>
      </c>
      <c r="WWV37" s="178" t="s">
        <v>262</v>
      </c>
      <c r="WWW37" s="179">
        <v>6</v>
      </c>
      <c r="WWX37" s="179">
        <v>3</v>
      </c>
      <c r="WWY37" s="180">
        <f t="shared" si="1039"/>
        <v>18</v>
      </c>
      <c r="WWZ37" s="180" t="str">
        <f t="shared" si="1040"/>
        <v>Alto</v>
      </c>
      <c r="WXA37" s="179">
        <v>25</v>
      </c>
      <c r="WXB37" s="180">
        <f t="shared" si="1041"/>
        <v>450</v>
      </c>
      <c r="WXC37" s="180" t="str">
        <f t="shared" si="1042"/>
        <v>II</v>
      </c>
      <c r="WXD37" s="269" t="str">
        <f>IF(WXC37="","",IF(OR(WXC37="IV",WXC37="III"),"Aceptable",IF(WXC37="II","No Aceptable o Aceptable con controles",IF(WXC37="I","No Aceptable","Error"))))</f>
        <v>No Aceptable o Aceptable con controles</v>
      </c>
      <c r="WXE37" s="133" t="s">
        <v>264</v>
      </c>
      <c r="WXF37" s="178" t="s">
        <v>274</v>
      </c>
      <c r="WXG37" s="178" t="s">
        <v>284</v>
      </c>
      <c r="WXH37" s="178" t="s">
        <v>285</v>
      </c>
      <c r="WXI37" s="178" t="s">
        <v>261</v>
      </c>
      <c r="WXJ37" s="178" t="s">
        <v>210</v>
      </c>
      <c r="WXK37" s="178" t="s">
        <v>260</v>
      </c>
      <c r="WXL37" s="178" t="s">
        <v>262</v>
      </c>
      <c r="WXM37" s="179">
        <v>6</v>
      </c>
      <c r="WXN37" s="179">
        <v>3</v>
      </c>
      <c r="WXO37" s="180">
        <f t="shared" si="1039"/>
        <v>18</v>
      </c>
      <c r="WXP37" s="180" t="str">
        <f t="shared" si="1040"/>
        <v>Alto</v>
      </c>
      <c r="WXQ37" s="179">
        <v>25</v>
      </c>
      <c r="WXR37" s="180">
        <f t="shared" si="1041"/>
        <v>450</v>
      </c>
      <c r="WXS37" s="180" t="str">
        <f t="shared" si="1042"/>
        <v>II</v>
      </c>
      <c r="WXT37" s="269" t="str">
        <f>IF(WXS37="","",IF(OR(WXS37="IV",WXS37="III"),"Aceptable",IF(WXS37="II","No Aceptable o Aceptable con controles",IF(WXS37="I","No Aceptable","Error"))))</f>
        <v>No Aceptable o Aceptable con controles</v>
      </c>
      <c r="WXU37" s="133" t="s">
        <v>264</v>
      </c>
      <c r="WXV37" s="178" t="s">
        <v>274</v>
      </c>
      <c r="WXW37" s="178" t="s">
        <v>284</v>
      </c>
      <c r="WXX37" s="178" t="s">
        <v>285</v>
      </c>
      <c r="WXY37" s="178" t="s">
        <v>261</v>
      </c>
      <c r="WXZ37" s="178" t="s">
        <v>210</v>
      </c>
      <c r="WYA37" s="178" t="s">
        <v>260</v>
      </c>
      <c r="WYB37" s="178" t="s">
        <v>262</v>
      </c>
      <c r="WYC37" s="179">
        <v>6</v>
      </c>
      <c r="WYD37" s="179">
        <v>3</v>
      </c>
      <c r="WYE37" s="180">
        <f t="shared" ref="WYE37:XAA37" si="1043">IF(OR(WYC37="",WYD37=""),"",IF((WYC37*WYD37=0),"N/A",WYC37*WYD37))</f>
        <v>18</v>
      </c>
      <c r="WYF37" s="180" t="str">
        <f t="shared" ref="WYF37:XAB37" si="1044">IF(WYE37="","",IF(ISTEXT(WYE37),"N/A",IF(OR(WYE37=2,WYE37=4),"Bajo",IF(OR(WYE37=6,WYE37=8),"Medio",IF(OR(WYE37=10,WYE37=12,WYE37=18,WYE37=20),"Alto",IF(OR(WYE37=24,WYE37=30,WYE37=40),"Muy Alto","Error"))))))</f>
        <v>Alto</v>
      </c>
      <c r="WYG37" s="179">
        <v>25</v>
      </c>
      <c r="WYH37" s="180">
        <f t="shared" ref="WYH37:XAD37" si="1045">IF(OR(WYG37="",WYE37=""),"",IF(ISTEXT(WYE37),"N/A",WYE37*WYG37))</f>
        <v>450</v>
      </c>
      <c r="WYI37" s="180" t="str">
        <f t="shared" ref="WYI37:XAE37" si="1046">IF(WYH37="","",IF(ISTEXT(WYH37),"IV",IF(WYH37=20,"IV",IF(AND(WYH37&gt;=40,WYH37&lt;=120),"III",IF(AND(WYH37&gt;=150,WYH37&lt;=500),"II",IF(AND(WYH37&gt;=600,WYH37&lt;=4000),"I","Error"))))))</f>
        <v>II</v>
      </c>
      <c r="WYJ37" s="269" t="str">
        <f>IF(WYI37="","",IF(OR(WYI37="IV",WYI37="III"),"Aceptable",IF(WYI37="II","No Aceptable o Aceptable con controles",IF(WYI37="I","No Aceptable","Error"))))</f>
        <v>No Aceptable o Aceptable con controles</v>
      </c>
      <c r="WYK37" s="133" t="s">
        <v>264</v>
      </c>
      <c r="WYL37" s="178" t="s">
        <v>274</v>
      </c>
      <c r="WYM37" s="178" t="s">
        <v>284</v>
      </c>
      <c r="WYN37" s="178" t="s">
        <v>285</v>
      </c>
      <c r="WYO37" s="178" t="s">
        <v>261</v>
      </c>
      <c r="WYP37" s="178" t="s">
        <v>210</v>
      </c>
      <c r="WYQ37" s="178" t="s">
        <v>260</v>
      </c>
      <c r="WYR37" s="178" t="s">
        <v>262</v>
      </c>
      <c r="WYS37" s="179">
        <v>6</v>
      </c>
      <c r="WYT37" s="179">
        <v>3</v>
      </c>
      <c r="WYU37" s="180">
        <f t="shared" si="1043"/>
        <v>18</v>
      </c>
      <c r="WYV37" s="180" t="str">
        <f t="shared" si="1044"/>
        <v>Alto</v>
      </c>
      <c r="WYW37" s="179">
        <v>25</v>
      </c>
      <c r="WYX37" s="180">
        <f t="shared" si="1045"/>
        <v>450</v>
      </c>
      <c r="WYY37" s="180" t="str">
        <f t="shared" si="1046"/>
        <v>II</v>
      </c>
      <c r="WYZ37" s="269" t="str">
        <f>IF(WYY37="","",IF(OR(WYY37="IV",WYY37="III"),"Aceptable",IF(WYY37="II","No Aceptable o Aceptable con controles",IF(WYY37="I","No Aceptable","Error"))))</f>
        <v>No Aceptable o Aceptable con controles</v>
      </c>
      <c r="WZA37" s="133" t="s">
        <v>264</v>
      </c>
      <c r="WZB37" s="178" t="s">
        <v>274</v>
      </c>
      <c r="WZC37" s="178" t="s">
        <v>284</v>
      </c>
      <c r="WZD37" s="178" t="s">
        <v>285</v>
      </c>
      <c r="WZE37" s="178" t="s">
        <v>261</v>
      </c>
      <c r="WZF37" s="178" t="s">
        <v>210</v>
      </c>
      <c r="WZG37" s="178" t="s">
        <v>260</v>
      </c>
      <c r="WZH37" s="178" t="s">
        <v>262</v>
      </c>
      <c r="WZI37" s="179">
        <v>6</v>
      </c>
      <c r="WZJ37" s="179">
        <v>3</v>
      </c>
      <c r="WZK37" s="180">
        <f t="shared" si="1043"/>
        <v>18</v>
      </c>
      <c r="WZL37" s="180" t="str">
        <f t="shared" si="1044"/>
        <v>Alto</v>
      </c>
      <c r="WZM37" s="179">
        <v>25</v>
      </c>
      <c r="WZN37" s="180">
        <f t="shared" si="1045"/>
        <v>450</v>
      </c>
      <c r="WZO37" s="180" t="str">
        <f t="shared" si="1046"/>
        <v>II</v>
      </c>
      <c r="WZP37" s="269" t="str">
        <f>IF(WZO37="","",IF(OR(WZO37="IV",WZO37="III"),"Aceptable",IF(WZO37="II","No Aceptable o Aceptable con controles",IF(WZO37="I","No Aceptable","Error"))))</f>
        <v>No Aceptable o Aceptable con controles</v>
      </c>
      <c r="WZQ37" s="133" t="s">
        <v>264</v>
      </c>
      <c r="WZR37" s="178" t="s">
        <v>274</v>
      </c>
      <c r="WZS37" s="178" t="s">
        <v>284</v>
      </c>
      <c r="WZT37" s="178" t="s">
        <v>285</v>
      </c>
      <c r="WZU37" s="178" t="s">
        <v>261</v>
      </c>
      <c r="WZV37" s="178" t="s">
        <v>210</v>
      </c>
      <c r="WZW37" s="178" t="s">
        <v>260</v>
      </c>
      <c r="WZX37" s="178" t="s">
        <v>262</v>
      </c>
      <c r="WZY37" s="179">
        <v>6</v>
      </c>
      <c r="WZZ37" s="179">
        <v>3</v>
      </c>
      <c r="XAA37" s="180">
        <f t="shared" si="1043"/>
        <v>18</v>
      </c>
      <c r="XAB37" s="180" t="str">
        <f t="shared" si="1044"/>
        <v>Alto</v>
      </c>
      <c r="XAC37" s="179">
        <v>25</v>
      </c>
      <c r="XAD37" s="180">
        <f t="shared" si="1045"/>
        <v>450</v>
      </c>
      <c r="XAE37" s="180" t="str">
        <f t="shared" si="1046"/>
        <v>II</v>
      </c>
      <c r="XAF37" s="269" t="str">
        <f>IF(XAE37="","",IF(OR(XAE37="IV",XAE37="III"),"Aceptable",IF(XAE37="II","No Aceptable o Aceptable con controles",IF(XAE37="I","No Aceptable","Error"))))</f>
        <v>No Aceptable o Aceptable con controles</v>
      </c>
      <c r="XAG37" s="133" t="s">
        <v>264</v>
      </c>
      <c r="XAH37" s="178" t="s">
        <v>274</v>
      </c>
      <c r="XAI37" s="178" t="s">
        <v>284</v>
      </c>
      <c r="XAJ37" s="178" t="s">
        <v>285</v>
      </c>
      <c r="XAK37" s="178" t="s">
        <v>261</v>
      </c>
      <c r="XAL37" s="178" t="s">
        <v>210</v>
      </c>
      <c r="XAM37" s="178" t="s">
        <v>260</v>
      </c>
      <c r="XAN37" s="178" t="s">
        <v>262</v>
      </c>
      <c r="XAO37" s="179">
        <v>6</v>
      </c>
      <c r="XAP37" s="179">
        <v>3</v>
      </c>
      <c r="XAQ37" s="180">
        <f t="shared" ref="XAQ37:XCM37" si="1047">IF(OR(XAO37="",XAP37=""),"",IF((XAO37*XAP37=0),"N/A",XAO37*XAP37))</f>
        <v>18</v>
      </c>
      <c r="XAR37" s="180" t="str">
        <f t="shared" ref="XAR37:XCN37" si="1048">IF(XAQ37="","",IF(ISTEXT(XAQ37),"N/A",IF(OR(XAQ37=2,XAQ37=4),"Bajo",IF(OR(XAQ37=6,XAQ37=8),"Medio",IF(OR(XAQ37=10,XAQ37=12,XAQ37=18,XAQ37=20),"Alto",IF(OR(XAQ37=24,XAQ37=30,XAQ37=40),"Muy Alto","Error"))))))</f>
        <v>Alto</v>
      </c>
      <c r="XAS37" s="179">
        <v>25</v>
      </c>
      <c r="XAT37" s="180">
        <f t="shared" ref="XAT37:XCP37" si="1049">IF(OR(XAS37="",XAQ37=""),"",IF(ISTEXT(XAQ37),"N/A",XAQ37*XAS37))</f>
        <v>450</v>
      </c>
      <c r="XAU37" s="180" t="str">
        <f t="shared" ref="XAU37:XCQ37" si="1050">IF(XAT37="","",IF(ISTEXT(XAT37),"IV",IF(XAT37=20,"IV",IF(AND(XAT37&gt;=40,XAT37&lt;=120),"III",IF(AND(XAT37&gt;=150,XAT37&lt;=500),"II",IF(AND(XAT37&gt;=600,XAT37&lt;=4000),"I","Error"))))))</f>
        <v>II</v>
      </c>
      <c r="XAV37" s="269" t="str">
        <f>IF(XAU37="","",IF(OR(XAU37="IV",XAU37="III"),"Aceptable",IF(XAU37="II","No Aceptable o Aceptable con controles",IF(XAU37="I","No Aceptable","Error"))))</f>
        <v>No Aceptable o Aceptable con controles</v>
      </c>
      <c r="XAW37" s="133" t="s">
        <v>264</v>
      </c>
      <c r="XAX37" s="178" t="s">
        <v>274</v>
      </c>
      <c r="XAY37" s="178" t="s">
        <v>284</v>
      </c>
      <c r="XAZ37" s="178" t="s">
        <v>285</v>
      </c>
      <c r="XBA37" s="178" t="s">
        <v>261</v>
      </c>
      <c r="XBB37" s="178" t="s">
        <v>210</v>
      </c>
      <c r="XBC37" s="178" t="s">
        <v>260</v>
      </c>
      <c r="XBD37" s="178" t="s">
        <v>262</v>
      </c>
      <c r="XBE37" s="179">
        <v>6</v>
      </c>
      <c r="XBF37" s="179">
        <v>3</v>
      </c>
      <c r="XBG37" s="180">
        <f t="shared" si="1047"/>
        <v>18</v>
      </c>
      <c r="XBH37" s="180" t="str">
        <f t="shared" si="1048"/>
        <v>Alto</v>
      </c>
      <c r="XBI37" s="179">
        <v>25</v>
      </c>
      <c r="XBJ37" s="180">
        <f t="shared" si="1049"/>
        <v>450</v>
      </c>
      <c r="XBK37" s="180" t="str">
        <f t="shared" si="1050"/>
        <v>II</v>
      </c>
      <c r="XBL37" s="269" t="str">
        <f>IF(XBK37="","",IF(OR(XBK37="IV",XBK37="III"),"Aceptable",IF(XBK37="II","No Aceptable o Aceptable con controles",IF(XBK37="I","No Aceptable","Error"))))</f>
        <v>No Aceptable o Aceptable con controles</v>
      </c>
      <c r="XBM37" s="133" t="s">
        <v>264</v>
      </c>
      <c r="XBN37" s="178" t="s">
        <v>274</v>
      </c>
      <c r="XBO37" s="178" t="s">
        <v>284</v>
      </c>
      <c r="XBP37" s="178" t="s">
        <v>285</v>
      </c>
      <c r="XBQ37" s="178" t="s">
        <v>261</v>
      </c>
      <c r="XBR37" s="178" t="s">
        <v>210</v>
      </c>
      <c r="XBS37" s="178" t="s">
        <v>260</v>
      </c>
      <c r="XBT37" s="178" t="s">
        <v>262</v>
      </c>
      <c r="XBU37" s="179">
        <v>6</v>
      </c>
      <c r="XBV37" s="179">
        <v>3</v>
      </c>
      <c r="XBW37" s="180">
        <f t="shared" si="1047"/>
        <v>18</v>
      </c>
      <c r="XBX37" s="180" t="str">
        <f t="shared" si="1048"/>
        <v>Alto</v>
      </c>
      <c r="XBY37" s="179">
        <v>25</v>
      </c>
      <c r="XBZ37" s="180">
        <f t="shared" si="1049"/>
        <v>450</v>
      </c>
      <c r="XCA37" s="180" t="str">
        <f t="shared" si="1050"/>
        <v>II</v>
      </c>
      <c r="XCB37" s="269" t="str">
        <f>IF(XCA37="","",IF(OR(XCA37="IV",XCA37="III"),"Aceptable",IF(XCA37="II","No Aceptable o Aceptable con controles",IF(XCA37="I","No Aceptable","Error"))))</f>
        <v>No Aceptable o Aceptable con controles</v>
      </c>
      <c r="XCC37" s="133" t="s">
        <v>264</v>
      </c>
      <c r="XCD37" s="178" t="s">
        <v>274</v>
      </c>
      <c r="XCE37" s="178" t="s">
        <v>284</v>
      </c>
      <c r="XCF37" s="178" t="s">
        <v>285</v>
      </c>
      <c r="XCG37" s="178" t="s">
        <v>261</v>
      </c>
      <c r="XCH37" s="178" t="s">
        <v>210</v>
      </c>
      <c r="XCI37" s="178" t="s">
        <v>260</v>
      </c>
      <c r="XCJ37" s="178" t="s">
        <v>262</v>
      </c>
      <c r="XCK37" s="179">
        <v>6</v>
      </c>
      <c r="XCL37" s="179">
        <v>3</v>
      </c>
      <c r="XCM37" s="180">
        <f t="shared" si="1047"/>
        <v>18</v>
      </c>
      <c r="XCN37" s="180" t="str">
        <f t="shared" si="1048"/>
        <v>Alto</v>
      </c>
      <c r="XCO37" s="179">
        <v>25</v>
      </c>
      <c r="XCP37" s="180">
        <f t="shared" si="1049"/>
        <v>450</v>
      </c>
      <c r="XCQ37" s="180" t="str">
        <f t="shared" si="1050"/>
        <v>II</v>
      </c>
      <c r="XCR37" s="269" t="str">
        <f>IF(XCQ37="","",IF(OR(XCQ37="IV",XCQ37="III"),"Aceptable",IF(XCQ37="II","No Aceptable o Aceptable con controles",IF(XCQ37="I","No Aceptable","Error"))))</f>
        <v>No Aceptable o Aceptable con controles</v>
      </c>
      <c r="XCS37" s="133" t="s">
        <v>264</v>
      </c>
      <c r="XCT37" s="178" t="s">
        <v>274</v>
      </c>
      <c r="XCU37" s="178" t="s">
        <v>284</v>
      </c>
      <c r="XCV37" s="178" t="s">
        <v>285</v>
      </c>
      <c r="XCW37" s="178" t="s">
        <v>261</v>
      </c>
      <c r="XCX37" s="178" t="s">
        <v>210</v>
      </c>
      <c r="XCY37" s="178" t="s">
        <v>260</v>
      </c>
      <c r="XCZ37" s="178" t="s">
        <v>262</v>
      </c>
      <c r="XDA37" s="179">
        <v>6</v>
      </c>
      <c r="XDB37" s="179">
        <v>3</v>
      </c>
      <c r="XDC37" s="180">
        <f t="shared" ref="XDC37:XEY37" si="1051">IF(OR(XDA37="",XDB37=""),"",IF((XDA37*XDB37=0),"N/A",XDA37*XDB37))</f>
        <v>18</v>
      </c>
      <c r="XDD37" s="180" t="str">
        <f t="shared" ref="XDD37:XEZ37" si="1052">IF(XDC37="","",IF(ISTEXT(XDC37),"N/A",IF(OR(XDC37=2,XDC37=4),"Bajo",IF(OR(XDC37=6,XDC37=8),"Medio",IF(OR(XDC37=10,XDC37=12,XDC37=18,XDC37=20),"Alto",IF(OR(XDC37=24,XDC37=30,XDC37=40),"Muy Alto","Error"))))))</f>
        <v>Alto</v>
      </c>
      <c r="XDE37" s="179">
        <v>25</v>
      </c>
      <c r="XDF37" s="180">
        <f t="shared" ref="XDF37:XFB37" si="1053">IF(OR(XDE37="",XDC37=""),"",IF(ISTEXT(XDC37),"N/A",XDC37*XDE37))</f>
        <v>450</v>
      </c>
      <c r="XDG37" s="180" t="str">
        <f t="shared" ref="XDG37:XFC37" si="1054">IF(XDF37="","",IF(ISTEXT(XDF37),"IV",IF(XDF37=20,"IV",IF(AND(XDF37&gt;=40,XDF37&lt;=120),"III",IF(AND(XDF37&gt;=150,XDF37&lt;=500),"II",IF(AND(XDF37&gt;=600,XDF37&lt;=4000),"I","Error"))))))</f>
        <v>II</v>
      </c>
      <c r="XDH37" s="269" t="str">
        <f>IF(XDG37="","",IF(OR(XDG37="IV",XDG37="III"),"Aceptable",IF(XDG37="II","No Aceptable o Aceptable con controles",IF(XDG37="I","No Aceptable","Error"))))</f>
        <v>No Aceptable o Aceptable con controles</v>
      </c>
      <c r="XDI37" s="133" t="s">
        <v>264</v>
      </c>
      <c r="XDJ37" s="178" t="s">
        <v>274</v>
      </c>
      <c r="XDK37" s="178" t="s">
        <v>284</v>
      </c>
      <c r="XDL37" s="178" t="s">
        <v>285</v>
      </c>
      <c r="XDM37" s="178" t="s">
        <v>261</v>
      </c>
      <c r="XDN37" s="178" t="s">
        <v>210</v>
      </c>
      <c r="XDO37" s="178" t="s">
        <v>260</v>
      </c>
      <c r="XDP37" s="178" t="s">
        <v>262</v>
      </c>
      <c r="XDQ37" s="179">
        <v>6</v>
      </c>
      <c r="XDR37" s="179">
        <v>3</v>
      </c>
      <c r="XDS37" s="180">
        <f t="shared" si="1051"/>
        <v>18</v>
      </c>
      <c r="XDT37" s="180" t="str">
        <f t="shared" si="1052"/>
        <v>Alto</v>
      </c>
      <c r="XDU37" s="179">
        <v>25</v>
      </c>
      <c r="XDV37" s="180">
        <f t="shared" si="1053"/>
        <v>450</v>
      </c>
      <c r="XDW37" s="180" t="str">
        <f t="shared" si="1054"/>
        <v>II</v>
      </c>
      <c r="XDX37" s="269" t="str">
        <f>IF(XDW37="","",IF(OR(XDW37="IV",XDW37="III"),"Aceptable",IF(XDW37="II","No Aceptable o Aceptable con controles",IF(XDW37="I","No Aceptable","Error"))))</f>
        <v>No Aceptable o Aceptable con controles</v>
      </c>
      <c r="XDY37" s="133" t="s">
        <v>264</v>
      </c>
      <c r="XDZ37" s="178" t="s">
        <v>274</v>
      </c>
      <c r="XEA37" s="178" t="s">
        <v>284</v>
      </c>
      <c r="XEB37" s="178" t="s">
        <v>285</v>
      </c>
      <c r="XEC37" s="178" t="s">
        <v>261</v>
      </c>
      <c r="XED37" s="178" t="s">
        <v>210</v>
      </c>
      <c r="XEE37" s="178" t="s">
        <v>260</v>
      </c>
      <c r="XEF37" s="178" t="s">
        <v>262</v>
      </c>
      <c r="XEG37" s="179">
        <v>6</v>
      </c>
      <c r="XEH37" s="179">
        <v>3</v>
      </c>
      <c r="XEI37" s="180">
        <f t="shared" si="1051"/>
        <v>18</v>
      </c>
      <c r="XEJ37" s="180" t="str">
        <f t="shared" si="1052"/>
        <v>Alto</v>
      </c>
      <c r="XEK37" s="179">
        <v>25</v>
      </c>
      <c r="XEL37" s="180">
        <f t="shared" si="1053"/>
        <v>450</v>
      </c>
      <c r="XEM37" s="180" t="str">
        <f t="shared" si="1054"/>
        <v>II</v>
      </c>
      <c r="XEN37" s="269" t="str">
        <f>IF(XEM37="","",IF(OR(XEM37="IV",XEM37="III"),"Aceptable",IF(XEM37="II","No Aceptable o Aceptable con controles",IF(XEM37="I","No Aceptable","Error"))))</f>
        <v>No Aceptable o Aceptable con controles</v>
      </c>
      <c r="XEO37" s="133" t="s">
        <v>264</v>
      </c>
      <c r="XEP37" s="178" t="s">
        <v>274</v>
      </c>
      <c r="XEQ37" s="178" t="s">
        <v>284</v>
      </c>
      <c r="XER37" s="178" t="s">
        <v>285</v>
      </c>
      <c r="XES37" s="178" t="s">
        <v>261</v>
      </c>
      <c r="XET37" s="178" t="s">
        <v>210</v>
      </c>
      <c r="XEU37" s="178" t="s">
        <v>260</v>
      </c>
      <c r="XEV37" s="178" t="s">
        <v>262</v>
      </c>
      <c r="XEW37" s="179">
        <v>6</v>
      </c>
      <c r="XEX37" s="179">
        <v>3</v>
      </c>
      <c r="XEY37" s="180">
        <f t="shared" si="1051"/>
        <v>18</v>
      </c>
      <c r="XEZ37" s="180" t="str">
        <f t="shared" si="1052"/>
        <v>Alto</v>
      </c>
      <c r="XFA37" s="179">
        <v>25</v>
      </c>
      <c r="XFB37" s="180">
        <f t="shared" si="1053"/>
        <v>450</v>
      </c>
      <c r="XFC37" s="180" t="str">
        <f t="shared" si="1054"/>
        <v>II</v>
      </c>
      <c r="XFD37" s="269" t="str">
        <f>IF(XFC37="","",IF(OR(XFC37="IV",XFC37="III"),"Aceptable",IF(XFC37="II","No Aceptable o Aceptable con controles",IF(XFC37="I","No Aceptable","Error"))))</f>
        <v>No Aceptable o Aceptable con controles</v>
      </c>
    </row>
    <row r="38" spans="1:16384" ht="117" customHeight="1">
      <c r="A38" s="391"/>
      <c r="B38" s="317"/>
      <c r="C38" s="312"/>
      <c r="D38" s="320"/>
      <c r="E38" s="132" t="s">
        <v>264</v>
      </c>
      <c r="F38" s="118" t="s">
        <v>150</v>
      </c>
      <c r="G38" s="118" t="s">
        <v>269</v>
      </c>
      <c r="H38" s="121" t="s">
        <v>270</v>
      </c>
      <c r="I38" s="118" t="s">
        <v>252</v>
      </c>
      <c r="J38" s="118" t="s">
        <v>210</v>
      </c>
      <c r="K38" s="121" t="s">
        <v>218</v>
      </c>
      <c r="L38" s="118" t="s">
        <v>210</v>
      </c>
      <c r="M38" s="149">
        <v>2</v>
      </c>
      <c r="N38" s="149">
        <v>1</v>
      </c>
      <c r="O38" s="150">
        <f t="shared" si="16"/>
        <v>2</v>
      </c>
      <c r="P38" s="150" t="str">
        <f t="shared" si="17"/>
        <v>Bajo</v>
      </c>
      <c r="Q38" s="149">
        <v>10</v>
      </c>
      <c r="R38" s="150">
        <f t="shared" si="18"/>
        <v>20</v>
      </c>
      <c r="S38" s="150" t="str">
        <f t="shared" si="29"/>
        <v>IV</v>
      </c>
      <c r="T38" s="150" t="str">
        <f t="shared" ref="T38" si="1055">IF(S38="","",IF(OR(S38="IV",S38="III"),"Aceptable",IF(S38="II","No Aceptable o Aceptable con controles",IF(S38="I","No Aceptable","Error"))))</f>
        <v>Aceptable</v>
      </c>
      <c r="U38" s="166">
        <v>2</v>
      </c>
      <c r="V38" s="166">
        <v>1</v>
      </c>
      <c r="W38" s="166">
        <v>0</v>
      </c>
      <c r="X38" s="166">
        <v>3</v>
      </c>
      <c r="Y38" s="154" t="s">
        <v>225</v>
      </c>
      <c r="Z38" s="118" t="s">
        <v>692</v>
      </c>
      <c r="AA38" s="118" t="s">
        <v>223</v>
      </c>
      <c r="AB38" s="118" t="s">
        <v>223</v>
      </c>
      <c r="AC38" s="118" t="s">
        <v>227</v>
      </c>
      <c r="AD38" s="118" t="s">
        <v>228</v>
      </c>
      <c r="AE38" s="148" t="s">
        <v>223</v>
      </c>
    </row>
    <row r="39" spans="1:16384" ht="123.75" customHeight="1">
      <c r="A39" s="391"/>
      <c r="B39" s="317"/>
      <c r="C39" s="312"/>
      <c r="D39" s="320"/>
      <c r="E39" s="132" t="s">
        <v>264</v>
      </c>
      <c r="F39" s="118" t="s">
        <v>152</v>
      </c>
      <c r="G39" s="118" t="s">
        <v>212</v>
      </c>
      <c r="H39" s="121" t="s">
        <v>213</v>
      </c>
      <c r="I39" s="118" t="s">
        <v>286</v>
      </c>
      <c r="J39" s="118" t="s">
        <v>210</v>
      </c>
      <c r="K39" s="121" t="s">
        <v>211</v>
      </c>
      <c r="L39" s="118" t="s">
        <v>219</v>
      </c>
      <c r="M39" s="149">
        <v>2</v>
      </c>
      <c r="N39" s="149">
        <v>3</v>
      </c>
      <c r="O39" s="150">
        <f t="shared" si="16"/>
        <v>6</v>
      </c>
      <c r="P39" s="150" t="str">
        <f t="shared" si="17"/>
        <v>Medio</v>
      </c>
      <c r="Q39" s="149">
        <v>10</v>
      </c>
      <c r="R39" s="150">
        <f t="shared" si="18"/>
        <v>60</v>
      </c>
      <c r="S39" s="150" t="str">
        <f t="shared" si="29"/>
        <v>III</v>
      </c>
      <c r="T39" s="169" t="s">
        <v>142</v>
      </c>
      <c r="U39" s="166">
        <v>2</v>
      </c>
      <c r="V39" s="166">
        <v>1</v>
      </c>
      <c r="W39" s="166">
        <v>0</v>
      </c>
      <c r="X39" s="166">
        <v>3</v>
      </c>
      <c r="Y39" s="154" t="s">
        <v>221</v>
      </c>
      <c r="Z39" s="118" t="s">
        <v>672</v>
      </c>
      <c r="AA39" s="118" t="s">
        <v>223</v>
      </c>
      <c r="AB39" s="118" t="s">
        <v>223</v>
      </c>
      <c r="AC39" s="118" t="s">
        <v>223</v>
      </c>
      <c r="AD39" s="118" t="s">
        <v>224</v>
      </c>
      <c r="AE39" s="148" t="s">
        <v>223</v>
      </c>
    </row>
    <row r="40" spans="1:16384" ht="118.5" customHeight="1">
      <c r="A40" s="391"/>
      <c r="B40" s="317"/>
      <c r="C40" s="312"/>
      <c r="D40" s="320"/>
      <c r="E40" s="170" t="s">
        <v>264</v>
      </c>
      <c r="F40" s="171" t="s">
        <v>274</v>
      </c>
      <c r="G40" s="171" t="s">
        <v>284</v>
      </c>
      <c r="H40" s="171" t="s">
        <v>285</v>
      </c>
      <c r="I40" s="171" t="s">
        <v>261</v>
      </c>
      <c r="J40" s="171" t="s">
        <v>210</v>
      </c>
      <c r="K40" s="171" t="s">
        <v>210</v>
      </c>
      <c r="L40" s="171" t="s">
        <v>262</v>
      </c>
      <c r="M40" s="172">
        <v>6</v>
      </c>
      <c r="N40" s="172">
        <v>3</v>
      </c>
      <c r="O40" s="173">
        <f t="shared" si="16"/>
        <v>18</v>
      </c>
      <c r="P40" s="173" t="str">
        <f t="shared" si="17"/>
        <v>Alto</v>
      </c>
      <c r="Q40" s="172">
        <v>25</v>
      </c>
      <c r="R40" s="173">
        <f t="shared" ref="R40:R41" si="1056">IF(OR(Q40="",O40=""),"",IF(ISTEXT(O40),"N/A",O40*Q40))</f>
        <v>450</v>
      </c>
      <c r="S40" s="173" t="str">
        <f t="shared" ref="S40:S41" si="1057">IF(R40="","",IF(ISTEXT(R40),"IV",IF(R40=20,"IV",IF(AND(R40&gt;=40,R40&lt;=120),"III",IF(AND(R40&gt;=150,R40&lt;=500),"II",IF(AND(R40&gt;=600,R40&lt;=4000),"I","Error"))))))</f>
        <v>II</v>
      </c>
      <c r="T40" s="173" t="str">
        <f t="shared" ref="T40:T41" si="1058">IF(S40="","",IF(OR(S40="IV",S40="III"),"Aceptable",IF(S40="II","No Aceptable o Aceptable con controles",IF(S40="I","No Aceptable","Error"))))</f>
        <v>No Aceptable o Aceptable con controles</v>
      </c>
      <c r="U40" s="166">
        <v>2</v>
      </c>
      <c r="V40" s="166">
        <v>1</v>
      </c>
      <c r="W40" s="166">
        <v>0</v>
      </c>
      <c r="X40" s="166">
        <v>3</v>
      </c>
      <c r="Y40" s="174" t="s">
        <v>290</v>
      </c>
      <c r="Z40" s="171" t="s">
        <v>291</v>
      </c>
      <c r="AA40" s="171" t="s">
        <v>223</v>
      </c>
      <c r="AB40" s="171" t="s">
        <v>223</v>
      </c>
      <c r="AC40" s="171" t="s">
        <v>292</v>
      </c>
      <c r="AD40" s="171" t="s">
        <v>293</v>
      </c>
      <c r="AE40" s="175" t="s">
        <v>223</v>
      </c>
    </row>
    <row r="41" spans="1:16384" ht="141" customHeight="1">
      <c r="A41" s="391"/>
      <c r="B41" s="317"/>
      <c r="C41" s="312"/>
      <c r="D41" s="320"/>
      <c r="E41" s="132" t="s">
        <v>264</v>
      </c>
      <c r="F41" s="118" t="s">
        <v>271</v>
      </c>
      <c r="G41" s="118" t="s">
        <v>229</v>
      </c>
      <c r="H41" s="121" t="s">
        <v>272</v>
      </c>
      <c r="I41" s="118" t="s">
        <v>273</v>
      </c>
      <c r="J41" s="118" t="s">
        <v>210</v>
      </c>
      <c r="K41" s="121" t="s">
        <v>233</v>
      </c>
      <c r="L41" s="118" t="s">
        <v>220</v>
      </c>
      <c r="M41" s="149">
        <v>2</v>
      </c>
      <c r="N41" s="149">
        <v>1</v>
      </c>
      <c r="O41" s="150">
        <f t="shared" si="16"/>
        <v>2</v>
      </c>
      <c r="P41" s="150" t="str">
        <f t="shared" si="17"/>
        <v>Bajo</v>
      </c>
      <c r="Q41" s="149">
        <v>10</v>
      </c>
      <c r="R41" s="150">
        <f t="shared" si="1056"/>
        <v>20</v>
      </c>
      <c r="S41" s="150" t="str">
        <f t="shared" si="1057"/>
        <v>IV</v>
      </c>
      <c r="T41" s="150" t="str">
        <f t="shared" si="1058"/>
        <v>Aceptable</v>
      </c>
      <c r="U41" s="166">
        <v>2</v>
      </c>
      <c r="V41" s="166">
        <v>1</v>
      </c>
      <c r="W41" s="166">
        <v>0</v>
      </c>
      <c r="X41" s="166">
        <v>3</v>
      </c>
      <c r="Y41" s="154" t="s">
        <v>240</v>
      </c>
      <c r="Z41" s="118" t="s">
        <v>676</v>
      </c>
      <c r="AA41" s="118" t="s">
        <v>223</v>
      </c>
      <c r="AB41" s="118" t="s">
        <v>223</v>
      </c>
      <c r="AC41" s="118" t="s">
        <v>242</v>
      </c>
      <c r="AD41" s="118" t="s">
        <v>243</v>
      </c>
      <c r="AE41" s="148" t="s">
        <v>223</v>
      </c>
    </row>
    <row r="42" spans="1:16384" ht="121.5" customHeight="1">
      <c r="A42" s="391"/>
      <c r="B42" s="317"/>
      <c r="C42" s="312"/>
      <c r="D42" s="320"/>
      <c r="E42" s="176" t="s">
        <v>255</v>
      </c>
      <c r="F42" s="118" t="s">
        <v>151</v>
      </c>
      <c r="G42" s="118" t="s">
        <v>282</v>
      </c>
      <c r="H42" s="177" t="s">
        <v>283</v>
      </c>
      <c r="I42" s="118" t="s">
        <v>258</v>
      </c>
      <c r="J42" s="118" t="s">
        <v>259</v>
      </c>
      <c r="K42" s="118" t="s">
        <v>260</v>
      </c>
      <c r="L42" s="118" t="s">
        <v>239</v>
      </c>
      <c r="M42" s="145">
        <v>2</v>
      </c>
      <c r="N42" s="145">
        <v>1</v>
      </c>
      <c r="O42" s="146">
        <f t="shared" ref="O42:O68" si="1059">IF(OR(M42="",N42=""),"",IF((M42*N42=0),"N/A",M42*N42))</f>
        <v>2</v>
      </c>
      <c r="P42" s="146" t="str">
        <f t="shared" ref="P42:P68" si="1060">IF(O42="","",IF(ISTEXT(O42),"N/A",IF(OR(O42=2,O42=4),"Bajo",IF(OR(O42=6,O42=8),"Medio",IF(OR(O42=10,O42=12,O42=18,O42=20),"Alto",IF(OR(O42=24,O42=30,O42=40),"Muy Alto","Error"))))))</f>
        <v>Bajo</v>
      </c>
      <c r="Q42" s="145">
        <v>10</v>
      </c>
      <c r="R42" s="146">
        <f t="shared" ref="R42:R68" si="1061">IF(OR(Q42="",O42=""),"",IF(ISTEXT(O42),"N/A",O42*Q42))</f>
        <v>20</v>
      </c>
      <c r="S42" s="146" t="str">
        <f t="shared" ref="S42:S79" si="1062">IF(R42="","",IF(ISTEXT(R42),"IV",IF(R42=20,"IV",IF(AND(R42&gt;=40,R42&lt;=120),"III",IF(AND(R42&gt;=150,R42&lt;=500),"II",IF(AND(R42&gt;=600,R42&lt;=4000),"I","Error"))))))</f>
        <v>IV</v>
      </c>
      <c r="T42" s="146" t="str">
        <f t="shared" ref="T42:T44" si="1063">IF(S42="","",IF(OR(S42="IV",S42="III"),"Aceptable",IF(S42="II","No Aceptable o Aceptable con controles",IF(S42="I","No Aceptable","Error"))))</f>
        <v>Aceptable</v>
      </c>
      <c r="U42" s="166">
        <v>2</v>
      </c>
      <c r="V42" s="166">
        <v>1</v>
      </c>
      <c r="W42" s="166">
        <v>0</v>
      </c>
      <c r="X42" s="166">
        <v>3</v>
      </c>
      <c r="Y42" s="118" t="s">
        <v>294</v>
      </c>
      <c r="Z42" s="118" t="s">
        <v>295</v>
      </c>
      <c r="AA42" s="118" t="s">
        <v>296</v>
      </c>
      <c r="AB42" s="118" t="s">
        <v>296</v>
      </c>
      <c r="AC42" s="118" t="s">
        <v>296</v>
      </c>
      <c r="AD42" s="118" t="s">
        <v>297</v>
      </c>
      <c r="AE42" s="148" t="s">
        <v>511</v>
      </c>
    </row>
    <row r="43" spans="1:16384" ht="117.75" customHeight="1">
      <c r="A43" s="391"/>
      <c r="B43" s="317"/>
      <c r="C43" s="312"/>
      <c r="D43" s="320"/>
      <c r="E43" s="132" t="s">
        <v>264</v>
      </c>
      <c r="F43" s="118" t="s">
        <v>274</v>
      </c>
      <c r="G43" s="118" t="s">
        <v>275</v>
      </c>
      <c r="H43" s="121" t="s">
        <v>276</v>
      </c>
      <c r="I43" s="118" t="s">
        <v>263</v>
      </c>
      <c r="J43" s="118" t="s">
        <v>277</v>
      </c>
      <c r="K43" s="121" t="s">
        <v>278</v>
      </c>
      <c r="L43" s="118" t="s">
        <v>279</v>
      </c>
      <c r="M43" s="149">
        <v>2</v>
      </c>
      <c r="N43" s="149">
        <v>3</v>
      </c>
      <c r="O43" s="150">
        <f t="shared" si="1059"/>
        <v>6</v>
      </c>
      <c r="P43" s="150" t="str">
        <f t="shared" si="1060"/>
        <v>Medio</v>
      </c>
      <c r="Q43" s="149">
        <v>60</v>
      </c>
      <c r="R43" s="150">
        <f t="shared" si="1061"/>
        <v>360</v>
      </c>
      <c r="S43" s="150" t="str">
        <f t="shared" si="1062"/>
        <v>II</v>
      </c>
      <c r="T43" s="150" t="str">
        <f t="shared" si="1063"/>
        <v>No Aceptable o Aceptable con controles</v>
      </c>
      <c r="U43" s="166">
        <v>2</v>
      </c>
      <c r="V43" s="166">
        <v>1</v>
      </c>
      <c r="W43" s="166">
        <v>0</v>
      </c>
      <c r="X43" s="166">
        <v>3</v>
      </c>
      <c r="Y43" s="154" t="s">
        <v>298</v>
      </c>
      <c r="Z43" s="118" t="s">
        <v>299</v>
      </c>
      <c r="AA43" s="118" t="s">
        <v>223</v>
      </c>
      <c r="AB43" s="118" t="s">
        <v>223</v>
      </c>
      <c r="AC43" s="118" t="s">
        <v>300</v>
      </c>
      <c r="AD43" s="118" t="s">
        <v>301</v>
      </c>
      <c r="AE43" s="148" t="s">
        <v>223</v>
      </c>
    </row>
    <row r="44" spans="1:16384" s="270" customFormat="1" ht="103.5" customHeight="1" thickBot="1">
      <c r="A44" s="391"/>
      <c r="B44" s="318"/>
      <c r="C44" s="312"/>
      <c r="D44" s="328"/>
      <c r="E44" s="133" t="s">
        <v>264</v>
      </c>
      <c r="F44" s="157" t="s">
        <v>274</v>
      </c>
      <c r="G44" s="157" t="s">
        <v>280</v>
      </c>
      <c r="H44" s="178" t="s">
        <v>281</v>
      </c>
      <c r="I44" s="157" t="s">
        <v>263</v>
      </c>
      <c r="J44" s="157" t="s">
        <v>210</v>
      </c>
      <c r="K44" s="178" t="s">
        <v>210</v>
      </c>
      <c r="L44" s="157" t="s">
        <v>262</v>
      </c>
      <c r="M44" s="179">
        <v>2</v>
      </c>
      <c r="N44" s="179">
        <v>3</v>
      </c>
      <c r="O44" s="180">
        <f t="shared" si="1059"/>
        <v>6</v>
      </c>
      <c r="P44" s="180" t="str">
        <f t="shared" si="1060"/>
        <v>Medio</v>
      </c>
      <c r="Q44" s="179">
        <v>60</v>
      </c>
      <c r="R44" s="180">
        <f t="shared" si="1061"/>
        <v>360</v>
      </c>
      <c r="S44" s="180" t="str">
        <f t="shared" si="1062"/>
        <v>II</v>
      </c>
      <c r="T44" s="180" t="str">
        <f t="shared" si="1063"/>
        <v>No Aceptable o Aceptable con controles</v>
      </c>
      <c r="U44" s="181">
        <v>2</v>
      </c>
      <c r="V44" s="181">
        <v>1</v>
      </c>
      <c r="W44" s="181">
        <v>0</v>
      </c>
      <c r="X44" s="181">
        <v>3</v>
      </c>
      <c r="Y44" s="182" t="s">
        <v>302</v>
      </c>
      <c r="Z44" s="157" t="s">
        <v>303</v>
      </c>
      <c r="AA44" s="183" t="s">
        <v>304</v>
      </c>
      <c r="AB44" s="183" t="s">
        <v>304</v>
      </c>
      <c r="AC44" s="157" t="s">
        <v>223</v>
      </c>
      <c r="AD44" s="157" t="s">
        <v>305</v>
      </c>
      <c r="AE44" s="161" t="s">
        <v>223</v>
      </c>
    </row>
    <row r="45" spans="1:16384" ht="146.25" customHeight="1">
      <c r="A45" s="391"/>
      <c r="B45" s="316" t="s">
        <v>307</v>
      </c>
      <c r="C45" s="381" t="s">
        <v>205</v>
      </c>
      <c r="D45" s="334" t="s">
        <v>308</v>
      </c>
      <c r="E45" s="184" t="s">
        <v>264</v>
      </c>
      <c r="F45" s="125" t="s">
        <v>152</v>
      </c>
      <c r="G45" s="125" t="s">
        <v>207</v>
      </c>
      <c r="H45" s="125" t="s">
        <v>208</v>
      </c>
      <c r="I45" s="125" t="s">
        <v>209</v>
      </c>
      <c r="J45" s="125" t="s">
        <v>210</v>
      </c>
      <c r="K45" s="125" t="s">
        <v>211</v>
      </c>
      <c r="L45" s="125" t="s">
        <v>219</v>
      </c>
      <c r="M45" s="142">
        <v>2</v>
      </c>
      <c r="N45" s="142">
        <v>3</v>
      </c>
      <c r="O45" s="143">
        <f t="shared" si="1059"/>
        <v>6</v>
      </c>
      <c r="P45" s="143" t="str">
        <f t="shared" si="1060"/>
        <v>Medio</v>
      </c>
      <c r="Q45" s="142">
        <v>10</v>
      </c>
      <c r="R45" s="143">
        <f t="shared" si="1061"/>
        <v>60</v>
      </c>
      <c r="S45" s="143" t="str">
        <f t="shared" si="1062"/>
        <v>III</v>
      </c>
      <c r="T45" s="143" t="s">
        <v>142</v>
      </c>
      <c r="U45" s="185">
        <v>6</v>
      </c>
      <c r="V45" s="185">
        <v>0</v>
      </c>
      <c r="W45" s="185">
        <v>0</v>
      </c>
      <c r="X45" s="185">
        <f t="shared" si="21"/>
        <v>6</v>
      </c>
      <c r="Y45" s="184" t="s">
        <v>221</v>
      </c>
      <c r="Z45" s="125" t="s">
        <v>687</v>
      </c>
      <c r="AA45" s="125" t="s">
        <v>223</v>
      </c>
      <c r="AB45" s="125" t="s">
        <v>223</v>
      </c>
      <c r="AC45" s="125" t="s">
        <v>223</v>
      </c>
      <c r="AD45" s="125" t="s">
        <v>224</v>
      </c>
      <c r="AE45" s="144" t="s">
        <v>223</v>
      </c>
    </row>
    <row r="46" spans="1:16384" ht="146.25" customHeight="1">
      <c r="A46" s="391"/>
      <c r="B46" s="317"/>
      <c r="C46" s="382"/>
      <c r="D46" s="335"/>
      <c r="E46" s="154" t="s">
        <v>264</v>
      </c>
      <c r="F46" s="118" t="s">
        <v>152</v>
      </c>
      <c r="G46" s="118" t="s">
        <v>212</v>
      </c>
      <c r="H46" s="118" t="s">
        <v>213</v>
      </c>
      <c r="I46" s="118" t="s">
        <v>214</v>
      </c>
      <c r="J46" s="118" t="s">
        <v>210</v>
      </c>
      <c r="K46" s="118" t="s">
        <v>211</v>
      </c>
      <c r="L46" s="118" t="s">
        <v>219</v>
      </c>
      <c r="M46" s="145">
        <v>2</v>
      </c>
      <c r="N46" s="145">
        <v>3</v>
      </c>
      <c r="O46" s="146">
        <f t="shared" si="1059"/>
        <v>6</v>
      </c>
      <c r="P46" s="146" t="str">
        <f t="shared" si="1060"/>
        <v>Medio</v>
      </c>
      <c r="Q46" s="145">
        <v>10</v>
      </c>
      <c r="R46" s="146">
        <f t="shared" si="1061"/>
        <v>60</v>
      </c>
      <c r="S46" s="146" t="str">
        <f t="shared" si="1062"/>
        <v>III</v>
      </c>
      <c r="T46" s="146" t="s">
        <v>142</v>
      </c>
      <c r="U46" s="166">
        <v>6</v>
      </c>
      <c r="V46" s="166">
        <v>0</v>
      </c>
      <c r="W46" s="166">
        <v>0</v>
      </c>
      <c r="X46" s="166">
        <f t="shared" ref="X46:X51" si="1064">SUM(U46:W46)</f>
        <v>6</v>
      </c>
      <c r="Y46" s="154" t="s">
        <v>221</v>
      </c>
      <c r="Z46" s="118" t="s">
        <v>672</v>
      </c>
      <c r="AA46" s="118" t="s">
        <v>223</v>
      </c>
      <c r="AB46" s="118" t="s">
        <v>223</v>
      </c>
      <c r="AC46" s="118" t="s">
        <v>223</v>
      </c>
      <c r="AD46" s="118" t="s">
        <v>224</v>
      </c>
      <c r="AE46" s="148" t="s">
        <v>223</v>
      </c>
    </row>
    <row r="47" spans="1:16384" ht="111.75" customHeight="1">
      <c r="A47" s="391"/>
      <c r="B47" s="317"/>
      <c r="C47" s="382"/>
      <c r="D47" s="335"/>
      <c r="E47" s="132" t="s">
        <v>264</v>
      </c>
      <c r="F47" s="145" t="s">
        <v>265</v>
      </c>
      <c r="G47" s="145" t="s">
        <v>317</v>
      </c>
      <c r="H47" s="121" t="s">
        <v>318</v>
      </c>
      <c r="I47" s="118" t="s">
        <v>319</v>
      </c>
      <c r="J47" s="118" t="s">
        <v>320</v>
      </c>
      <c r="K47" s="121" t="s">
        <v>260</v>
      </c>
      <c r="L47" s="118" t="s">
        <v>268</v>
      </c>
      <c r="M47" s="149">
        <v>2</v>
      </c>
      <c r="N47" s="149">
        <v>1</v>
      </c>
      <c r="O47" s="150">
        <f t="shared" ref="O47" si="1065">IF(OR(M47="",N47=""),"",IF((M47*N47=0),"N/A",M47*N47))</f>
        <v>2</v>
      </c>
      <c r="P47" s="150" t="str">
        <f t="shared" ref="P47" si="1066">IF(O47="","",IF(ISTEXT(O47),"N/A",IF(OR(O47=2,O47=4),"Bajo",IF(OR(O47=6,O47=8),"Medio",IF(OR(O47=10,O47=12,O47=18,O47=20),"Alto",IF(OR(O47=24,O47=30,O47=40),"Muy Alto","Error"))))))</f>
        <v>Bajo</v>
      </c>
      <c r="Q47" s="149">
        <v>10</v>
      </c>
      <c r="R47" s="150">
        <f t="shared" ref="R47" si="1067">IF(OR(Q47="",O47=""),"",IF(ISTEXT(O47),"N/A",O47*Q47))</f>
        <v>20</v>
      </c>
      <c r="S47" s="150" t="str">
        <f t="shared" ref="S47" si="1068">IF(R47="","",IF(ISTEXT(R47),"IV",IF(R47=20,"IV",IF(AND(R47&gt;=40,R47&lt;=120),"III",IF(AND(R47&gt;=150,R47&lt;=500),"II",IF(AND(R47&gt;=600,R47&lt;=4000),"I","Error"))))))</f>
        <v>IV</v>
      </c>
      <c r="T47" s="150" t="str">
        <f t="shared" ref="T47" si="1069">IF(S47="","",IF(OR(S47="IV",S47="III"),"Aceptable",IF(S47="II","No Aceptable o Aceptable con controles",IF(S47="I","No Aceptable","Error"))))</f>
        <v>Aceptable</v>
      </c>
      <c r="U47" s="153">
        <v>6</v>
      </c>
      <c r="V47" s="153">
        <v>0</v>
      </c>
      <c r="W47" s="153">
        <v>0</v>
      </c>
      <c r="X47" s="153">
        <f t="shared" si="1064"/>
        <v>6</v>
      </c>
      <c r="Y47" s="118" t="s">
        <v>287</v>
      </c>
      <c r="Z47" s="118" t="s">
        <v>288</v>
      </c>
      <c r="AA47" s="118" t="s">
        <v>223</v>
      </c>
      <c r="AB47" s="118" t="s">
        <v>223</v>
      </c>
      <c r="AC47" s="118" t="s">
        <v>223</v>
      </c>
      <c r="AD47" s="118" t="s">
        <v>289</v>
      </c>
      <c r="AE47" s="148" t="s">
        <v>210</v>
      </c>
    </row>
    <row r="48" spans="1:16384" ht="137.25" customHeight="1">
      <c r="A48" s="391"/>
      <c r="B48" s="317"/>
      <c r="C48" s="382"/>
      <c r="D48" s="335"/>
      <c r="E48" s="154" t="s">
        <v>264</v>
      </c>
      <c r="F48" s="118" t="s">
        <v>150</v>
      </c>
      <c r="G48" s="118" t="s">
        <v>215</v>
      </c>
      <c r="H48" s="118" t="s">
        <v>216</v>
      </c>
      <c r="I48" s="118" t="s">
        <v>217</v>
      </c>
      <c r="J48" s="118" t="s">
        <v>210</v>
      </c>
      <c r="K48" s="118" t="s">
        <v>218</v>
      </c>
      <c r="L48" s="118" t="s">
        <v>220</v>
      </c>
      <c r="M48" s="145">
        <v>2</v>
      </c>
      <c r="N48" s="145">
        <v>2</v>
      </c>
      <c r="O48" s="146">
        <f t="shared" si="1059"/>
        <v>4</v>
      </c>
      <c r="P48" s="146" t="str">
        <f t="shared" si="1060"/>
        <v>Bajo</v>
      </c>
      <c r="Q48" s="145">
        <v>25</v>
      </c>
      <c r="R48" s="146">
        <f t="shared" si="1061"/>
        <v>100</v>
      </c>
      <c r="S48" s="146" t="str">
        <f t="shared" si="1062"/>
        <v>III</v>
      </c>
      <c r="T48" s="146" t="s">
        <v>142</v>
      </c>
      <c r="U48" s="166">
        <v>6</v>
      </c>
      <c r="V48" s="166">
        <v>0</v>
      </c>
      <c r="W48" s="166">
        <v>0</v>
      </c>
      <c r="X48" s="166">
        <f t="shared" si="1064"/>
        <v>6</v>
      </c>
      <c r="Y48" s="154" t="s">
        <v>225</v>
      </c>
      <c r="Z48" s="118" t="s">
        <v>693</v>
      </c>
      <c r="AA48" s="118" t="s">
        <v>223</v>
      </c>
      <c r="AB48" s="118" t="s">
        <v>223</v>
      </c>
      <c r="AC48" s="118" t="s">
        <v>227</v>
      </c>
      <c r="AD48" s="118" t="s">
        <v>228</v>
      </c>
      <c r="AE48" s="148" t="s">
        <v>223</v>
      </c>
    </row>
    <row r="49" spans="1:31" ht="143.25" customHeight="1">
      <c r="A49" s="391"/>
      <c r="B49" s="317"/>
      <c r="C49" s="382"/>
      <c r="D49" s="335"/>
      <c r="E49" s="154" t="s">
        <v>264</v>
      </c>
      <c r="F49" s="118" t="s">
        <v>150</v>
      </c>
      <c r="G49" s="118" t="s">
        <v>269</v>
      </c>
      <c r="H49" s="118" t="s">
        <v>309</v>
      </c>
      <c r="I49" s="118" t="s">
        <v>250</v>
      </c>
      <c r="J49" s="118" t="s">
        <v>251</v>
      </c>
      <c r="K49" s="118" t="s">
        <v>218</v>
      </c>
      <c r="L49" s="118" t="s">
        <v>220</v>
      </c>
      <c r="M49" s="145">
        <v>2</v>
      </c>
      <c r="N49" s="145">
        <v>1</v>
      </c>
      <c r="O49" s="146">
        <f t="shared" si="1059"/>
        <v>2</v>
      </c>
      <c r="P49" s="146" t="str">
        <f t="shared" si="1060"/>
        <v>Bajo</v>
      </c>
      <c r="Q49" s="145">
        <v>10</v>
      </c>
      <c r="R49" s="146">
        <f t="shared" si="1061"/>
        <v>20</v>
      </c>
      <c r="S49" s="146" t="str">
        <f t="shared" si="1062"/>
        <v>IV</v>
      </c>
      <c r="T49" s="146" t="str">
        <f>IF(S49="","",IF(OR(S49="IV",S49="III"),"Aceptable",IF(S49="II","No Aceptable o Aceptable con controles",IF(S49="I","No Aceptable","Error"))))</f>
        <v>Aceptable</v>
      </c>
      <c r="U49" s="166">
        <v>6</v>
      </c>
      <c r="V49" s="166">
        <v>0</v>
      </c>
      <c r="W49" s="166">
        <v>0</v>
      </c>
      <c r="X49" s="166">
        <f t="shared" si="1064"/>
        <v>6</v>
      </c>
      <c r="Y49" s="154" t="s">
        <v>225</v>
      </c>
      <c r="Z49" s="118" t="s">
        <v>692</v>
      </c>
      <c r="AA49" s="118" t="s">
        <v>223</v>
      </c>
      <c r="AB49" s="118" t="s">
        <v>223</v>
      </c>
      <c r="AC49" s="118" t="s">
        <v>227</v>
      </c>
      <c r="AD49" s="118" t="s">
        <v>228</v>
      </c>
      <c r="AE49" s="148" t="s">
        <v>223</v>
      </c>
    </row>
    <row r="50" spans="1:31" ht="126" customHeight="1">
      <c r="A50" s="391"/>
      <c r="B50" s="317"/>
      <c r="C50" s="382"/>
      <c r="D50" s="335"/>
      <c r="E50" s="154" t="s">
        <v>264</v>
      </c>
      <c r="F50" s="118" t="s">
        <v>271</v>
      </c>
      <c r="G50" s="118" t="s">
        <v>229</v>
      </c>
      <c r="H50" s="118" t="s">
        <v>230</v>
      </c>
      <c r="I50" s="118" t="s">
        <v>231</v>
      </c>
      <c r="J50" s="118" t="s">
        <v>232</v>
      </c>
      <c r="K50" s="118" t="s">
        <v>233</v>
      </c>
      <c r="L50" s="118" t="s">
        <v>220</v>
      </c>
      <c r="M50" s="145">
        <v>2</v>
      </c>
      <c r="N50" s="145">
        <v>2</v>
      </c>
      <c r="O50" s="146">
        <f t="shared" si="1059"/>
        <v>4</v>
      </c>
      <c r="P50" s="146" t="str">
        <f t="shared" si="1060"/>
        <v>Bajo</v>
      </c>
      <c r="Q50" s="145">
        <v>25</v>
      </c>
      <c r="R50" s="146">
        <f t="shared" si="1061"/>
        <v>100</v>
      </c>
      <c r="S50" s="146" t="str">
        <f t="shared" si="1062"/>
        <v>III</v>
      </c>
      <c r="T50" s="146" t="s">
        <v>142</v>
      </c>
      <c r="U50" s="166">
        <v>6</v>
      </c>
      <c r="V50" s="166">
        <v>0</v>
      </c>
      <c r="W50" s="166">
        <v>0</v>
      </c>
      <c r="X50" s="166">
        <f t="shared" si="1064"/>
        <v>6</v>
      </c>
      <c r="Y50" s="154" t="s">
        <v>240</v>
      </c>
      <c r="Z50" s="118" t="s">
        <v>676</v>
      </c>
      <c r="AA50" s="118" t="s">
        <v>223</v>
      </c>
      <c r="AB50" s="118" t="s">
        <v>223</v>
      </c>
      <c r="AC50" s="118" t="s">
        <v>242</v>
      </c>
      <c r="AD50" s="118" t="s">
        <v>243</v>
      </c>
      <c r="AE50" s="148" t="s">
        <v>223</v>
      </c>
    </row>
    <row r="51" spans="1:31" ht="159" customHeight="1">
      <c r="A51" s="391"/>
      <c r="B51" s="317"/>
      <c r="C51" s="382"/>
      <c r="D51" s="335"/>
      <c r="E51" s="154" t="s">
        <v>264</v>
      </c>
      <c r="F51" s="118" t="s">
        <v>271</v>
      </c>
      <c r="G51" s="118" t="s">
        <v>234</v>
      </c>
      <c r="H51" s="118" t="s">
        <v>235</v>
      </c>
      <c r="I51" s="118" t="s">
        <v>236</v>
      </c>
      <c r="J51" s="118" t="s">
        <v>237</v>
      </c>
      <c r="K51" s="118" t="s">
        <v>233</v>
      </c>
      <c r="L51" s="118" t="s">
        <v>220</v>
      </c>
      <c r="M51" s="145">
        <v>2</v>
      </c>
      <c r="N51" s="145">
        <v>2</v>
      </c>
      <c r="O51" s="146">
        <f t="shared" si="1059"/>
        <v>4</v>
      </c>
      <c r="P51" s="146" t="str">
        <f t="shared" si="1060"/>
        <v>Bajo</v>
      </c>
      <c r="Q51" s="145">
        <v>25</v>
      </c>
      <c r="R51" s="146">
        <f t="shared" si="1061"/>
        <v>100</v>
      </c>
      <c r="S51" s="146" t="str">
        <f t="shared" si="1062"/>
        <v>III</v>
      </c>
      <c r="T51" s="146" t="s">
        <v>142</v>
      </c>
      <c r="U51" s="166">
        <v>6</v>
      </c>
      <c r="V51" s="166">
        <v>0</v>
      </c>
      <c r="W51" s="166">
        <v>0</v>
      </c>
      <c r="X51" s="166">
        <f t="shared" si="1064"/>
        <v>6</v>
      </c>
      <c r="Y51" s="154" t="s">
        <v>244</v>
      </c>
      <c r="Z51" s="118" t="s">
        <v>676</v>
      </c>
      <c r="AA51" s="118" t="s">
        <v>223</v>
      </c>
      <c r="AB51" s="118" t="s">
        <v>223</v>
      </c>
      <c r="AC51" s="118" t="s">
        <v>242</v>
      </c>
      <c r="AD51" s="118" t="s">
        <v>245</v>
      </c>
      <c r="AE51" s="148" t="s">
        <v>223</v>
      </c>
    </row>
    <row r="52" spans="1:31" ht="153.75" customHeight="1" thickBot="1">
      <c r="A52" s="391"/>
      <c r="B52" s="317"/>
      <c r="C52" s="383"/>
      <c r="D52" s="337"/>
      <c r="E52" s="174" t="s">
        <v>264</v>
      </c>
      <c r="F52" s="171" t="s">
        <v>274</v>
      </c>
      <c r="G52" s="171" t="s">
        <v>284</v>
      </c>
      <c r="H52" s="171" t="s">
        <v>285</v>
      </c>
      <c r="I52" s="171" t="s">
        <v>261</v>
      </c>
      <c r="J52" s="171" t="s">
        <v>210</v>
      </c>
      <c r="K52" s="171" t="s">
        <v>260</v>
      </c>
      <c r="L52" s="171" t="s">
        <v>262</v>
      </c>
      <c r="M52" s="172">
        <v>6</v>
      </c>
      <c r="N52" s="172">
        <v>3</v>
      </c>
      <c r="O52" s="173">
        <f t="shared" si="1059"/>
        <v>18</v>
      </c>
      <c r="P52" s="173" t="str">
        <f t="shared" si="1060"/>
        <v>Alto</v>
      </c>
      <c r="Q52" s="172">
        <v>25</v>
      </c>
      <c r="R52" s="173">
        <f t="shared" si="1061"/>
        <v>450</v>
      </c>
      <c r="S52" s="173" t="str">
        <f t="shared" si="1062"/>
        <v>II</v>
      </c>
      <c r="T52" s="173" t="str">
        <f t="shared" ref="T52" si="1070">IF(S52="","",IF(OR(S52="IV",S52="III"),"Aceptable",IF(S52="II","No Aceptable o Aceptable con controles",IF(S52="I","No Aceptable","Error"))))</f>
        <v>No Aceptable o Aceptable con controles</v>
      </c>
      <c r="U52" s="186">
        <v>6</v>
      </c>
      <c r="V52" s="186">
        <v>0</v>
      </c>
      <c r="W52" s="186">
        <v>0</v>
      </c>
      <c r="X52" s="186">
        <f t="shared" ref="X52:X54" si="1071">SUM(U52:W52)</f>
        <v>6</v>
      </c>
      <c r="Y52" s="174" t="s">
        <v>290</v>
      </c>
      <c r="Z52" s="171" t="s">
        <v>291</v>
      </c>
      <c r="AA52" s="171" t="s">
        <v>223</v>
      </c>
      <c r="AB52" s="171" t="s">
        <v>223</v>
      </c>
      <c r="AC52" s="171" t="s">
        <v>292</v>
      </c>
      <c r="AD52" s="171" t="s">
        <v>293</v>
      </c>
      <c r="AE52" s="175" t="s">
        <v>223</v>
      </c>
    </row>
    <row r="53" spans="1:31" ht="105.75" customHeight="1">
      <c r="A53" s="391"/>
      <c r="B53" s="317"/>
      <c r="C53" s="381" t="s">
        <v>310</v>
      </c>
      <c r="D53" s="384" t="s">
        <v>311</v>
      </c>
      <c r="E53" s="187" t="s">
        <v>264</v>
      </c>
      <c r="F53" s="125" t="s">
        <v>150</v>
      </c>
      <c r="G53" s="125" t="s">
        <v>269</v>
      </c>
      <c r="H53" s="125" t="s">
        <v>270</v>
      </c>
      <c r="I53" s="125" t="s">
        <v>252</v>
      </c>
      <c r="J53" s="125" t="s">
        <v>210</v>
      </c>
      <c r="K53" s="125" t="s">
        <v>218</v>
      </c>
      <c r="L53" s="125" t="s">
        <v>210</v>
      </c>
      <c r="M53" s="142">
        <v>2</v>
      </c>
      <c r="N53" s="142">
        <v>1</v>
      </c>
      <c r="O53" s="143">
        <f t="shared" si="1059"/>
        <v>2</v>
      </c>
      <c r="P53" s="143" t="str">
        <f t="shared" si="1060"/>
        <v>Bajo</v>
      </c>
      <c r="Q53" s="142">
        <v>10</v>
      </c>
      <c r="R53" s="143">
        <f t="shared" si="1061"/>
        <v>20</v>
      </c>
      <c r="S53" s="143" t="str">
        <f t="shared" si="1062"/>
        <v>IV</v>
      </c>
      <c r="T53" s="143" t="str">
        <f>IF(S53="","",IF(OR(S53="IV",S53="III"),"Aceptable",IF(S53="II","No Aceptable o Aceptable con controles",IF(S53="I","No Aceptable","Error"))))</f>
        <v>Aceptable</v>
      </c>
      <c r="U53" s="185">
        <v>6</v>
      </c>
      <c r="V53" s="185">
        <v>0</v>
      </c>
      <c r="W53" s="185">
        <v>0</v>
      </c>
      <c r="X53" s="185">
        <f t="shared" si="1071"/>
        <v>6</v>
      </c>
      <c r="Y53" s="125" t="s">
        <v>312</v>
      </c>
      <c r="Z53" s="125" t="s">
        <v>677</v>
      </c>
      <c r="AA53" s="125" t="s">
        <v>223</v>
      </c>
      <c r="AB53" s="125" t="s">
        <v>314</v>
      </c>
      <c r="AC53" s="125" t="s">
        <v>223</v>
      </c>
      <c r="AD53" s="125" t="s">
        <v>315</v>
      </c>
      <c r="AE53" s="144" t="s">
        <v>223</v>
      </c>
    </row>
    <row r="54" spans="1:31" ht="111.75" customHeight="1">
      <c r="A54" s="391"/>
      <c r="B54" s="317"/>
      <c r="C54" s="382"/>
      <c r="D54" s="385"/>
      <c r="E54" s="132" t="s">
        <v>264</v>
      </c>
      <c r="F54" s="145" t="s">
        <v>265</v>
      </c>
      <c r="G54" s="145" t="s">
        <v>317</v>
      </c>
      <c r="H54" s="121" t="s">
        <v>318</v>
      </c>
      <c r="I54" s="118" t="s">
        <v>319</v>
      </c>
      <c r="J54" s="118" t="s">
        <v>320</v>
      </c>
      <c r="K54" s="121" t="s">
        <v>260</v>
      </c>
      <c r="L54" s="118" t="s">
        <v>268</v>
      </c>
      <c r="M54" s="149">
        <v>2</v>
      </c>
      <c r="N54" s="149">
        <v>1</v>
      </c>
      <c r="O54" s="150">
        <f t="shared" si="1059"/>
        <v>2</v>
      </c>
      <c r="P54" s="150" t="str">
        <f t="shared" si="1060"/>
        <v>Bajo</v>
      </c>
      <c r="Q54" s="149">
        <v>10</v>
      </c>
      <c r="R54" s="150">
        <f t="shared" si="1061"/>
        <v>20</v>
      </c>
      <c r="S54" s="150" t="str">
        <f t="shared" si="1062"/>
        <v>IV</v>
      </c>
      <c r="T54" s="150" t="str">
        <f t="shared" ref="T54" si="1072">IF(S54="","",IF(OR(S54="IV",S54="III"),"Aceptable",IF(S54="II","No Aceptable o Aceptable con controles",IF(S54="I","No Aceptable","Error"))))</f>
        <v>Aceptable</v>
      </c>
      <c r="U54" s="153">
        <v>6</v>
      </c>
      <c r="V54" s="153">
        <v>0</v>
      </c>
      <c r="W54" s="153">
        <v>0</v>
      </c>
      <c r="X54" s="153">
        <f t="shared" si="1071"/>
        <v>6</v>
      </c>
      <c r="Y54" s="118" t="s">
        <v>287</v>
      </c>
      <c r="Z54" s="118" t="s">
        <v>288</v>
      </c>
      <c r="AA54" s="118" t="s">
        <v>223</v>
      </c>
      <c r="AB54" s="118" t="s">
        <v>223</v>
      </c>
      <c r="AC54" s="118" t="s">
        <v>223</v>
      </c>
      <c r="AD54" s="118" t="s">
        <v>289</v>
      </c>
      <c r="AE54" s="148" t="s">
        <v>210</v>
      </c>
    </row>
    <row r="55" spans="1:31" ht="132.75" customHeight="1">
      <c r="A55" s="391"/>
      <c r="B55" s="317"/>
      <c r="C55" s="382"/>
      <c r="D55" s="385"/>
      <c r="E55" s="132" t="s">
        <v>264</v>
      </c>
      <c r="F55" s="118" t="s">
        <v>271</v>
      </c>
      <c r="G55" s="118" t="s">
        <v>229</v>
      </c>
      <c r="H55" s="121" t="s">
        <v>230</v>
      </c>
      <c r="I55" s="118" t="s">
        <v>231</v>
      </c>
      <c r="J55" s="118" t="s">
        <v>232</v>
      </c>
      <c r="K55" s="121" t="s">
        <v>233</v>
      </c>
      <c r="L55" s="118" t="s">
        <v>220</v>
      </c>
      <c r="M55" s="149">
        <v>2</v>
      </c>
      <c r="N55" s="149">
        <v>2</v>
      </c>
      <c r="O55" s="150">
        <f t="shared" si="1059"/>
        <v>4</v>
      </c>
      <c r="P55" s="150" t="str">
        <f t="shared" si="1060"/>
        <v>Bajo</v>
      </c>
      <c r="Q55" s="149">
        <v>25</v>
      </c>
      <c r="R55" s="150">
        <f t="shared" si="1061"/>
        <v>100</v>
      </c>
      <c r="S55" s="150" t="str">
        <f t="shared" si="1062"/>
        <v>III</v>
      </c>
      <c r="T55" s="150" t="s">
        <v>142</v>
      </c>
      <c r="U55" s="153">
        <v>6</v>
      </c>
      <c r="V55" s="153">
        <v>0</v>
      </c>
      <c r="W55" s="153">
        <v>0</v>
      </c>
      <c r="X55" s="153">
        <f t="shared" ref="X55" si="1073">SUM(U55:W55)</f>
        <v>6</v>
      </c>
      <c r="Y55" s="121" t="s">
        <v>240</v>
      </c>
      <c r="Z55" s="121" t="s">
        <v>676</v>
      </c>
      <c r="AA55" s="121" t="s">
        <v>223</v>
      </c>
      <c r="AB55" s="121" t="s">
        <v>223</v>
      </c>
      <c r="AC55" s="121" t="s">
        <v>242</v>
      </c>
      <c r="AD55" s="121" t="s">
        <v>243</v>
      </c>
      <c r="AE55" s="152" t="s">
        <v>223</v>
      </c>
    </row>
    <row r="56" spans="1:31" ht="110.25" customHeight="1">
      <c r="A56" s="391"/>
      <c r="B56" s="317"/>
      <c r="C56" s="382"/>
      <c r="D56" s="385"/>
      <c r="E56" s="188" t="s">
        <v>264</v>
      </c>
      <c r="F56" s="118" t="s">
        <v>151</v>
      </c>
      <c r="G56" s="118" t="s">
        <v>179</v>
      </c>
      <c r="H56" s="121" t="s">
        <v>321</v>
      </c>
      <c r="I56" s="118" t="s">
        <v>322</v>
      </c>
      <c r="J56" s="118" t="s">
        <v>210</v>
      </c>
      <c r="K56" s="121" t="s">
        <v>210</v>
      </c>
      <c r="L56" s="118" t="s">
        <v>210</v>
      </c>
      <c r="M56" s="149">
        <v>2</v>
      </c>
      <c r="N56" s="149">
        <v>1</v>
      </c>
      <c r="O56" s="150">
        <f t="shared" si="1059"/>
        <v>2</v>
      </c>
      <c r="P56" s="150" t="str">
        <f t="shared" si="1060"/>
        <v>Bajo</v>
      </c>
      <c r="Q56" s="149">
        <v>10</v>
      </c>
      <c r="R56" s="150">
        <f t="shared" si="1061"/>
        <v>20</v>
      </c>
      <c r="S56" s="150" t="str">
        <f t="shared" si="1062"/>
        <v>IV</v>
      </c>
      <c r="T56" s="150" t="str">
        <f t="shared" ref="T56" si="1074">IF(S56="","",IF(OR(S56="IV",S56="III"),"Aceptable",IF(S56="II","No Aceptable o Aceptable con controles",IF(S56="I","No Aceptable","Error"))))</f>
        <v>Aceptable</v>
      </c>
      <c r="U56" s="153">
        <v>6</v>
      </c>
      <c r="V56" s="153">
        <v>0</v>
      </c>
      <c r="W56" s="153">
        <v>0</v>
      </c>
      <c r="X56" s="153">
        <f t="shared" ref="X56" si="1075">SUM(U56:W56)</f>
        <v>6</v>
      </c>
      <c r="Y56" s="121" t="s">
        <v>323</v>
      </c>
      <c r="Z56" s="121" t="s">
        <v>295</v>
      </c>
      <c r="AA56" s="121" t="s">
        <v>296</v>
      </c>
      <c r="AB56" s="121" t="s">
        <v>296</v>
      </c>
      <c r="AC56" s="121" t="s">
        <v>324</v>
      </c>
      <c r="AD56" s="151" t="s">
        <v>325</v>
      </c>
      <c r="AE56" s="152" t="s">
        <v>511</v>
      </c>
    </row>
    <row r="57" spans="1:31" ht="153" customHeight="1">
      <c r="A57" s="391"/>
      <c r="B57" s="317"/>
      <c r="C57" s="382"/>
      <c r="D57" s="385"/>
      <c r="E57" s="188" t="s">
        <v>264</v>
      </c>
      <c r="F57" s="118" t="s">
        <v>274</v>
      </c>
      <c r="G57" s="118" t="s">
        <v>275</v>
      </c>
      <c r="H57" s="118" t="s">
        <v>326</v>
      </c>
      <c r="I57" s="118" t="s">
        <v>327</v>
      </c>
      <c r="J57" s="118" t="s">
        <v>277</v>
      </c>
      <c r="K57" s="121" t="s">
        <v>278</v>
      </c>
      <c r="L57" s="118" t="s">
        <v>279</v>
      </c>
      <c r="M57" s="149">
        <v>2</v>
      </c>
      <c r="N57" s="149">
        <v>4</v>
      </c>
      <c r="O57" s="150">
        <f t="shared" si="1059"/>
        <v>8</v>
      </c>
      <c r="P57" s="150" t="str">
        <f t="shared" si="1060"/>
        <v>Medio</v>
      </c>
      <c r="Q57" s="149">
        <v>60</v>
      </c>
      <c r="R57" s="150">
        <f t="shared" si="1061"/>
        <v>480</v>
      </c>
      <c r="S57" s="150" t="str">
        <f t="shared" si="1062"/>
        <v>II</v>
      </c>
      <c r="T57" s="150" t="str">
        <f>IF(S57="","",IF(OR(S57="IV",S57="III"),"Aceptable",IF(S57="II","No Aceptable o Aceptable con controles",IF(S57="I","No Aceptable","Error"))))</f>
        <v>No Aceptable o Aceptable con controles</v>
      </c>
      <c r="U57" s="153">
        <v>6</v>
      </c>
      <c r="V57" s="153">
        <v>0</v>
      </c>
      <c r="W57" s="153">
        <v>0</v>
      </c>
      <c r="X57" s="153">
        <f t="shared" ref="X57:X59" si="1076">SUM(U57:W57)</f>
        <v>6</v>
      </c>
      <c r="Y57" s="121" t="s">
        <v>334</v>
      </c>
      <c r="Z57" s="121" t="s">
        <v>299</v>
      </c>
      <c r="AA57" s="121" t="s">
        <v>296</v>
      </c>
      <c r="AB57" s="121" t="s">
        <v>223</v>
      </c>
      <c r="AC57" s="121" t="s">
        <v>335</v>
      </c>
      <c r="AD57" s="151" t="s">
        <v>336</v>
      </c>
      <c r="AE57" s="152" t="s">
        <v>223</v>
      </c>
    </row>
    <row r="58" spans="1:31" ht="134.25" customHeight="1">
      <c r="A58" s="391"/>
      <c r="B58" s="317"/>
      <c r="C58" s="382"/>
      <c r="D58" s="385"/>
      <c r="E58" s="188" t="s">
        <v>264</v>
      </c>
      <c r="F58" s="118" t="s">
        <v>274</v>
      </c>
      <c r="G58" s="118" t="s">
        <v>280</v>
      </c>
      <c r="H58" s="121" t="s">
        <v>328</v>
      </c>
      <c r="I58" s="118" t="s">
        <v>263</v>
      </c>
      <c r="J58" s="118" t="s">
        <v>210</v>
      </c>
      <c r="K58" s="121" t="s">
        <v>210</v>
      </c>
      <c r="L58" s="118" t="s">
        <v>262</v>
      </c>
      <c r="M58" s="149">
        <v>2</v>
      </c>
      <c r="N58" s="149">
        <v>4</v>
      </c>
      <c r="O58" s="150">
        <f t="shared" si="1059"/>
        <v>8</v>
      </c>
      <c r="P58" s="150" t="str">
        <f t="shared" si="1060"/>
        <v>Medio</v>
      </c>
      <c r="Q58" s="149">
        <v>60</v>
      </c>
      <c r="R58" s="150">
        <f t="shared" si="1061"/>
        <v>480</v>
      </c>
      <c r="S58" s="150" t="str">
        <f t="shared" si="1062"/>
        <v>II</v>
      </c>
      <c r="T58" s="150" t="str">
        <f>IF(S58="","",IF(OR(S58="IV",S58="III"),"Aceptable",IF(S58="II","No Aceptable o Aceptable con controles",IF(S58="I","No Aceptable","Error"))))</f>
        <v>No Aceptable o Aceptable con controles</v>
      </c>
      <c r="U58" s="153">
        <v>6</v>
      </c>
      <c r="V58" s="153">
        <v>0</v>
      </c>
      <c r="W58" s="153">
        <v>0</v>
      </c>
      <c r="X58" s="153">
        <f t="shared" si="1076"/>
        <v>6</v>
      </c>
      <c r="Y58" s="121" t="s">
        <v>337</v>
      </c>
      <c r="Z58" s="121" t="s">
        <v>303</v>
      </c>
      <c r="AA58" s="121" t="s">
        <v>296</v>
      </c>
      <c r="AB58" s="118" t="s">
        <v>296</v>
      </c>
      <c r="AC58" s="118" t="s">
        <v>223</v>
      </c>
      <c r="AD58" s="189" t="s">
        <v>305</v>
      </c>
      <c r="AE58" s="152" t="s">
        <v>223</v>
      </c>
    </row>
    <row r="59" spans="1:31" ht="130.5" customHeight="1">
      <c r="A59" s="391"/>
      <c r="B59" s="317"/>
      <c r="C59" s="382"/>
      <c r="D59" s="385"/>
      <c r="E59" s="188" t="s">
        <v>264</v>
      </c>
      <c r="F59" s="118" t="s">
        <v>329</v>
      </c>
      <c r="G59" s="118" t="s">
        <v>330</v>
      </c>
      <c r="H59" s="121" t="s">
        <v>331</v>
      </c>
      <c r="I59" s="118" t="s">
        <v>332</v>
      </c>
      <c r="J59" s="118" t="s">
        <v>333</v>
      </c>
      <c r="K59" s="121" t="s">
        <v>210</v>
      </c>
      <c r="L59" s="118" t="s">
        <v>210</v>
      </c>
      <c r="M59" s="149">
        <v>2</v>
      </c>
      <c r="N59" s="149">
        <v>1</v>
      </c>
      <c r="O59" s="150">
        <f t="shared" si="1059"/>
        <v>2</v>
      </c>
      <c r="P59" s="150" t="str">
        <f t="shared" si="1060"/>
        <v>Bajo</v>
      </c>
      <c r="Q59" s="149">
        <v>10</v>
      </c>
      <c r="R59" s="150">
        <f t="shared" si="1061"/>
        <v>20</v>
      </c>
      <c r="S59" s="150" t="str">
        <f t="shared" si="1062"/>
        <v>IV</v>
      </c>
      <c r="T59" s="150" t="str">
        <f t="shared" ref="T59" si="1077">IF(S59="","",IF(OR(S59="IV",S59="III"),"Aceptable",IF(S59="II","No Aceptable o Aceptable con controles",IF(S59="I","No Aceptable","Error"))))</f>
        <v>Aceptable</v>
      </c>
      <c r="U59" s="153">
        <v>6</v>
      </c>
      <c r="V59" s="153">
        <v>0</v>
      </c>
      <c r="W59" s="153">
        <v>0</v>
      </c>
      <c r="X59" s="153">
        <f t="shared" si="1076"/>
        <v>6</v>
      </c>
      <c r="Y59" s="121" t="s">
        <v>338</v>
      </c>
      <c r="Z59" s="121" t="s">
        <v>313</v>
      </c>
      <c r="AA59" s="121" t="s">
        <v>296</v>
      </c>
      <c r="AB59" s="121" t="s">
        <v>296</v>
      </c>
      <c r="AC59" s="121" t="s">
        <v>339</v>
      </c>
      <c r="AD59" s="151" t="s">
        <v>340</v>
      </c>
      <c r="AE59" s="152" t="s">
        <v>223</v>
      </c>
    </row>
    <row r="60" spans="1:31" ht="140.25" customHeight="1" thickBot="1">
      <c r="A60" s="391"/>
      <c r="B60" s="318"/>
      <c r="C60" s="383"/>
      <c r="D60" s="385"/>
      <c r="E60" s="190" t="s">
        <v>255</v>
      </c>
      <c r="F60" s="171" t="s">
        <v>152</v>
      </c>
      <c r="G60" s="171" t="s">
        <v>341</v>
      </c>
      <c r="H60" s="191" t="s">
        <v>342</v>
      </c>
      <c r="I60" s="171" t="s">
        <v>343</v>
      </c>
      <c r="J60" s="171" t="s">
        <v>210</v>
      </c>
      <c r="K60" s="191" t="s">
        <v>211</v>
      </c>
      <c r="L60" s="171" t="s">
        <v>219</v>
      </c>
      <c r="M60" s="192">
        <v>2</v>
      </c>
      <c r="N60" s="192">
        <v>3</v>
      </c>
      <c r="O60" s="193">
        <f t="shared" si="1059"/>
        <v>6</v>
      </c>
      <c r="P60" s="193" t="str">
        <f t="shared" si="1060"/>
        <v>Medio</v>
      </c>
      <c r="Q60" s="192">
        <v>10</v>
      </c>
      <c r="R60" s="193">
        <f t="shared" si="1061"/>
        <v>60</v>
      </c>
      <c r="S60" s="193" t="str">
        <f t="shared" si="1062"/>
        <v>III</v>
      </c>
      <c r="T60" s="193" t="s">
        <v>142</v>
      </c>
      <c r="U60" s="194">
        <v>6</v>
      </c>
      <c r="V60" s="194">
        <v>0</v>
      </c>
      <c r="W60" s="194">
        <v>0</v>
      </c>
      <c r="X60" s="194">
        <f t="shared" ref="X60:X61" si="1078">SUM(U60:W60)</f>
        <v>6</v>
      </c>
      <c r="Y60" s="191" t="s">
        <v>221</v>
      </c>
      <c r="Z60" s="191" t="s">
        <v>672</v>
      </c>
      <c r="AA60" s="191" t="s">
        <v>223</v>
      </c>
      <c r="AB60" s="191" t="s">
        <v>223</v>
      </c>
      <c r="AC60" s="191" t="s">
        <v>223</v>
      </c>
      <c r="AD60" s="191" t="s">
        <v>224</v>
      </c>
      <c r="AE60" s="195" t="s">
        <v>223</v>
      </c>
    </row>
    <row r="61" spans="1:31" ht="90.75" customHeight="1">
      <c r="A61" s="391"/>
      <c r="B61" s="316" t="s">
        <v>344</v>
      </c>
      <c r="C61" s="381" t="s">
        <v>345</v>
      </c>
      <c r="D61" s="334" t="s">
        <v>346</v>
      </c>
      <c r="E61" s="131" t="s">
        <v>264</v>
      </c>
      <c r="F61" s="125" t="s">
        <v>274</v>
      </c>
      <c r="G61" s="125" t="s">
        <v>284</v>
      </c>
      <c r="H61" s="196" t="s">
        <v>285</v>
      </c>
      <c r="I61" s="125" t="s">
        <v>261</v>
      </c>
      <c r="J61" s="125" t="s">
        <v>210</v>
      </c>
      <c r="K61" s="196" t="s">
        <v>260</v>
      </c>
      <c r="L61" s="125" t="s">
        <v>262</v>
      </c>
      <c r="M61" s="197">
        <v>6</v>
      </c>
      <c r="N61" s="197">
        <v>3</v>
      </c>
      <c r="O61" s="198">
        <f t="shared" si="1059"/>
        <v>18</v>
      </c>
      <c r="P61" s="198" t="str">
        <f t="shared" si="1060"/>
        <v>Alto</v>
      </c>
      <c r="Q61" s="197">
        <v>25</v>
      </c>
      <c r="R61" s="198">
        <f t="shared" si="1061"/>
        <v>450</v>
      </c>
      <c r="S61" s="198" t="str">
        <f t="shared" si="1062"/>
        <v>II</v>
      </c>
      <c r="T61" s="198" t="str">
        <f>IF(S61="","",IF(OR(S61="IV",S61="III"),"Aceptable",IF(S61="II","No Aceptable o Aceptable con controles",IF(S61="I","No Aceptable","Error"))))</f>
        <v>No Aceptable o Aceptable con controles</v>
      </c>
      <c r="U61" s="99">
        <v>4</v>
      </c>
      <c r="V61" s="99">
        <v>0</v>
      </c>
      <c r="W61" s="99">
        <v>0</v>
      </c>
      <c r="X61" s="100">
        <f t="shared" si="1078"/>
        <v>4</v>
      </c>
      <c r="Y61" s="196" t="s">
        <v>290</v>
      </c>
      <c r="Z61" s="196" t="s">
        <v>291</v>
      </c>
      <c r="AA61" s="196" t="s">
        <v>223</v>
      </c>
      <c r="AB61" s="196" t="s">
        <v>223</v>
      </c>
      <c r="AC61" s="196" t="s">
        <v>292</v>
      </c>
      <c r="AD61" s="196" t="s">
        <v>293</v>
      </c>
      <c r="AE61" s="199" t="s">
        <v>223</v>
      </c>
    </row>
    <row r="62" spans="1:31" ht="129.75" customHeight="1">
      <c r="A62" s="391"/>
      <c r="B62" s="317"/>
      <c r="C62" s="382"/>
      <c r="D62" s="335"/>
      <c r="E62" s="132" t="s">
        <v>264</v>
      </c>
      <c r="F62" s="118" t="s">
        <v>271</v>
      </c>
      <c r="G62" s="118" t="s">
        <v>229</v>
      </c>
      <c r="H62" s="121" t="s">
        <v>230</v>
      </c>
      <c r="I62" s="118" t="s">
        <v>231</v>
      </c>
      <c r="J62" s="118" t="s">
        <v>232</v>
      </c>
      <c r="K62" s="121" t="s">
        <v>233</v>
      </c>
      <c r="L62" s="118" t="s">
        <v>220</v>
      </c>
      <c r="M62" s="149">
        <v>2</v>
      </c>
      <c r="N62" s="149">
        <v>2</v>
      </c>
      <c r="O62" s="150">
        <f t="shared" si="1059"/>
        <v>4</v>
      </c>
      <c r="P62" s="150" t="str">
        <f t="shared" si="1060"/>
        <v>Bajo</v>
      </c>
      <c r="Q62" s="149">
        <v>25</v>
      </c>
      <c r="R62" s="150">
        <f t="shared" si="1061"/>
        <v>100</v>
      </c>
      <c r="S62" s="150" t="str">
        <f t="shared" si="1062"/>
        <v>III</v>
      </c>
      <c r="T62" s="150" t="s">
        <v>142</v>
      </c>
      <c r="U62" s="90">
        <v>4</v>
      </c>
      <c r="V62" s="90">
        <v>0</v>
      </c>
      <c r="W62" s="90">
        <v>0</v>
      </c>
      <c r="X62" s="98">
        <f t="shared" ref="X62:X63" si="1079">SUM(U62:W62)</f>
        <v>4</v>
      </c>
      <c r="Y62" s="121" t="s">
        <v>240</v>
      </c>
      <c r="Z62" s="121" t="s">
        <v>676</v>
      </c>
      <c r="AA62" s="121" t="s">
        <v>223</v>
      </c>
      <c r="AB62" s="121" t="s">
        <v>223</v>
      </c>
      <c r="AC62" s="121" t="s">
        <v>242</v>
      </c>
      <c r="AD62" s="121" t="s">
        <v>349</v>
      </c>
      <c r="AE62" s="152" t="s">
        <v>223</v>
      </c>
    </row>
    <row r="63" spans="1:31" ht="129.75" customHeight="1">
      <c r="A63" s="391"/>
      <c r="B63" s="317"/>
      <c r="C63" s="382"/>
      <c r="D63" s="335"/>
      <c r="E63" s="132" t="s">
        <v>264</v>
      </c>
      <c r="F63" s="118" t="s">
        <v>271</v>
      </c>
      <c r="G63" s="118" t="s">
        <v>234</v>
      </c>
      <c r="H63" s="121" t="s">
        <v>347</v>
      </c>
      <c r="I63" s="118" t="s">
        <v>348</v>
      </c>
      <c r="J63" s="118" t="s">
        <v>237</v>
      </c>
      <c r="K63" s="121" t="s">
        <v>233</v>
      </c>
      <c r="L63" s="118" t="s">
        <v>220</v>
      </c>
      <c r="M63" s="149">
        <v>2</v>
      </c>
      <c r="N63" s="149">
        <v>2</v>
      </c>
      <c r="O63" s="150">
        <f t="shared" si="1059"/>
        <v>4</v>
      </c>
      <c r="P63" s="150" t="str">
        <f t="shared" si="1060"/>
        <v>Bajo</v>
      </c>
      <c r="Q63" s="149">
        <v>25</v>
      </c>
      <c r="R63" s="150">
        <f t="shared" si="1061"/>
        <v>100</v>
      </c>
      <c r="S63" s="150" t="str">
        <f t="shared" si="1062"/>
        <v>III</v>
      </c>
      <c r="T63" s="150" t="s">
        <v>142</v>
      </c>
      <c r="U63" s="90">
        <v>4</v>
      </c>
      <c r="V63" s="90">
        <v>0</v>
      </c>
      <c r="W63" s="90">
        <v>0</v>
      </c>
      <c r="X63" s="98">
        <f t="shared" si="1079"/>
        <v>4</v>
      </c>
      <c r="Y63" s="121" t="s">
        <v>244</v>
      </c>
      <c r="Z63" s="121" t="s">
        <v>676</v>
      </c>
      <c r="AA63" s="121" t="s">
        <v>223</v>
      </c>
      <c r="AB63" s="121" t="s">
        <v>223</v>
      </c>
      <c r="AC63" s="121" t="s">
        <v>242</v>
      </c>
      <c r="AD63" s="121" t="s">
        <v>350</v>
      </c>
      <c r="AE63" s="152" t="s">
        <v>223</v>
      </c>
    </row>
    <row r="64" spans="1:31" ht="105" customHeight="1">
      <c r="A64" s="391"/>
      <c r="B64" s="317"/>
      <c r="C64" s="382"/>
      <c r="D64" s="335"/>
      <c r="E64" s="132" t="s">
        <v>264</v>
      </c>
      <c r="F64" s="118" t="s">
        <v>150</v>
      </c>
      <c r="G64" s="118" t="s">
        <v>215</v>
      </c>
      <c r="H64" s="121" t="s">
        <v>352</v>
      </c>
      <c r="I64" s="118" t="s">
        <v>217</v>
      </c>
      <c r="J64" s="118" t="s">
        <v>210</v>
      </c>
      <c r="K64" s="121" t="s">
        <v>353</v>
      </c>
      <c r="L64" s="118" t="s">
        <v>220</v>
      </c>
      <c r="M64" s="149">
        <v>2</v>
      </c>
      <c r="N64" s="149">
        <v>2</v>
      </c>
      <c r="O64" s="150">
        <f t="shared" si="1059"/>
        <v>4</v>
      </c>
      <c r="P64" s="150" t="str">
        <f t="shared" si="1060"/>
        <v>Bajo</v>
      </c>
      <c r="Q64" s="149">
        <v>25</v>
      </c>
      <c r="R64" s="150">
        <f t="shared" si="1061"/>
        <v>100</v>
      </c>
      <c r="S64" s="150" t="str">
        <f t="shared" si="1062"/>
        <v>III</v>
      </c>
      <c r="T64" s="150" t="s">
        <v>142</v>
      </c>
      <c r="U64" s="90">
        <v>4</v>
      </c>
      <c r="V64" s="90">
        <v>0</v>
      </c>
      <c r="W64" s="90">
        <v>0</v>
      </c>
      <c r="X64" s="98">
        <f t="shared" ref="X64:X65" si="1080">SUM(U64:W64)</f>
        <v>4</v>
      </c>
      <c r="Y64" s="121" t="s">
        <v>225</v>
      </c>
      <c r="Z64" s="121" t="s">
        <v>693</v>
      </c>
      <c r="AA64" s="121" t="s">
        <v>223</v>
      </c>
      <c r="AB64" s="121" t="s">
        <v>223</v>
      </c>
      <c r="AC64" s="121" t="s">
        <v>227</v>
      </c>
      <c r="AD64" s="121" t="s">
        <v>228</v>
      </c>
      <c r="AE64" s="152" t="s">
        <v>223</v>
      </c>
    </row>
    <row r="65" spans="1:32" ht="127.5" customHeight="1">
      <c r="A65" s="391"/>
      <c r="B65" s="317"/>
      <c r="C65" s="382"/>
      <c r="D65" s="335"/>
      <c r="E65" s="132" t="s">
        <v>264</v>
      </c>
      <c r="F65" s="118" t="s">
        <v>150</v>
      </c>
      <c r="G65" s="118" t="s">
        <v>269</v>
      </c>
      <c r="H65" s="121" t="s">
        <v>309</v>
      </c>
      <c r="I65" s="118" t="s">
        <v>250</v>
      </c>
      <c r="J65" s="118" t="s">
        <v>251</v>
      </c>
      <c r="K65" s="121" t="s">
        <v>218</v>
      </c>
      <c r="L65" s="118" t="s">
        <v>220</v>
      </c>
      <c r="M65" s="149">
        <v>2</v>
      </c>
      <c r="N65" s="149">
        <v>1</v>
      </c>
      <c r="O65" s="150">
        <f t="shared" si="1059"/>
        <v>2</v>
      </c>
      <c r="P65" s="150" t="str">
        <f t="shared" si="1060"/>
        <v>Bajo</v>
      </c>
      <c r="Q65" s="149">
        <v>10</v>
      </c>
      <c r="R65" s="150">
        <f t="shared" si="1061"/>
        <v>20</v>
      </c>
      <c r="S65" s="150" t="str">
        <f t="shared" si="1062"/>
        <v>IV</v>
      </c>
      <c r="T65" s="150" t="str">
        <f>IF(S65="","",IF(OR(S65="IV",S65="III"),"Aceptable",IF(S65="II","No Aceptable o Aceptable con controles",IF(S65="I","No Aceptable","Error"))))</f>
        <v>Aceptable</v>
      </c>
      <c r="U65" s="90">
        <v>4</v>
      </c>
      <c r="V65" s="90">
        <v>0</v>
      </c>
      <c r="W65" s="90">
        <v>0</v>
      </c>
      <c r="X65" s="98">
        <f t="shared" si="1080"/>
        <v>4</v>
      </c>
      <c r="Y65" s="121" t="s">
        <v>225</v>
      </c>
      <c r="Z65" s="121" t="s">
        <v>692</v>
      </c>
      <c r="AA65" s="121" t="s">
        <v>223</v>
      </c>
      <c r="AB65" s="121" t="s">
        <v>223</v>
      </c>
      <c r="AC65" s="121" t="s">
        <v>227</v>
      </c>
      <c r="AD65" s="121" t="s">
        <v>228</v>
      </c>
      <c r="AE65" s="152" t="s">
        <v>223</v>
      </c>
    </row>
    <row r="66" spans="1:32" s="97" customFormat="1" ht="114" customHeight="1">
      <c r="A66" s="391"/>
      <c r="B66" s="317"/>
      <c r="C66" s="382"/>
      <c r="D66" s="335"/>
      <c r="E66" s="132" t="s">
        <v>264</v>
      </c>
      <c r="F66" s="118" t="s">
        <v>271</v>
      </c>
      <c r="G66" s="118" t="s">
        <v>229</v>
      </c>
      <c r="H66" s="121" t="s">
        <v>230</v>
      </c>
      <c r="I66" s="118" t="s">
        <v>231</v>
      </c>
      <c r="J66" s="118" t="s">
        <v>232</v>
      </c>
      <c r="K66" s="121" t="s">
        <v>233</v>
      </c>
      <c r="L66" s="118" t="s">
        <v>220</v>
      </c>
      <c r="M66" s="149">
        <v>2</v>
      </c>
      <c r="N66" s="149">
        <v>2</v>
      </c>
      <c r="O66" s="150">
        <f t="shared" si="1059"/>
        <v>4</v>
      </c>
      <c r="P66" s="150" t="str">
        <f t="shared" si="1060"/>
        <v>Bajo</v>
      </c>
      <c r="Q66" s="149">
        <v>25</v>
      </c>
      <c r="R66" s="150">
        <f t="shared" si="1061"/>
        <v>100</v>
      </c>
      <c r="S66" s="150" t="str">
        <f t="shared" si="1062"/>
        <v>III</v>
      </c>
      <c r="T66" s="150" t="s">
        <v>142</v>
      </c>
      <c r="U66" s="90">
        <v>4</v>
      </c>
      <c r="V66" s="90">
        <v>0</v>
      </c>
      <c r="W66" s="90">
        <v>0</v>
      </c>
      <c r="X66" s="98">
        <f t="shared" ref="X66:X68" si="1081">SUM(U66:W66)</f>
        <v>4</v>
      </c>
      <c r="Y66" s="121" t="s">
        <v>240</v>
      </c>
      <c r="Z66" s="121" t="s">
        <v>241</v>
      </c>
      <c r="AA66" s="121" t="s">
        <v>223</v>
      </c>
      <c r="AB66" s="121" t="s">
        <v>223</v>
      </c>
      <c r="AC66" s="121" t="s">
        <v>242</v>
      </c>
      <c r="AD66" s="121" t="s">
        <v>349</v>
      </c>
      <c r="AE66" s="152" t="s">
        <v>223</v>
      </c>
      <c r="AF66" s="96"/>
    </row>
    <row r="67" spans="1:32" s="97" customFormat="1" ht="132.75" customHeight="1">
      <c r="A67" s="391"/>
      <c r="B67" s="317"/>
      <c r="C67" s="382"/>
      <c r="D67" s="335"/>
      <c r="E67" s="122" t="s">
        <v>264</v>
      </c>
      <c r="F67" s="145" t="s">
        <v>265</v>
      </c>
      <c r="G67" s="145" t="s">
        <v>367</v>
      </c>
      <c r="H67" s="121" t="s">
        <v>318</v>
      </c>
      <c r="I67" s="118" t="s">
        <v>368</v>
      </c>
      <c r="J67" s="118" t="s">
        <v>210</v>
      </c>
      <c r="K67" s="121" t="s">
        <v>260</v>
      </c>
      <c r="L67" s="118" t="s">
        <v>268</v>
      </c>
      <c r="M67" s="149">
        <v>2</v>
      </c>
      <c r="N67" s="149">
        <v>1</v>
      </c>
      <c r="O67" s="150">
        <f t="shared" si="1059"/>
        <v>2</v>
      </c>
      <c r="P67" s="150" t="str">
        <f t="shared" si="1060"/>
        <v>Bajo</v>
      </c>
      <c r="Q67" s="149">
        <v>10</v>
      </c>
      <c r="R67" s="150">
        <f t="shared" si="1061"/>
        <v>20</v>
      </c>
      <c r="S67" s="150" t="str">
        <f t="shared" ref="S67" si="1082">IF(R67="","",IF(ISTEXT(R67),"IV",IF(R67=20,"IV",IF(AND(R67&gt;=40,R67&lt;=120),"III",IF(AND(R67&gt;=150,R67&lt;=500),"II",IF(AND(R67&gt;=600,R67&lt;=4000),"I","Error"))))))</f>
        <v>IV</v>
      </c>
      <c r="T67" s="150" t="str">
        <f t="shared" ref="T67" si="1083">IF(S67="","",IF(OR(S67="IV",S67="III"),"Aceptable",IF(S67="II","No Aceptable o Aceptable con controles",IF(S67="I","No Aceptable","Error"))))</f>
        <v>Aceptable</v>
      </c>
      <c r="U67" s="90">
        <v>4</v>
      </c>
      <c r="V67" s="90">
        <v>0</v>
      </c>
      <c r="W67" s="90">
        <v>0</v>
      </c>
      <c r="X67" s="98">
        <f t="shared" si="1081"/>
        <v>4</v>
      </c>
      <c r="Y67" s="121" t="s">
        <v>369</v>
      </c>
      <c r="Z67" s="121" t="s">
        <v>288</v>
      </c>
      <c r="AA67" s="121" t="s">
        <v>223</v>
      </c>
      <c r="AB67" s="121" t="s">
        <v>223</v>
      </c>
      <c r="AC67" s="121" t="s">
        <v>223</v>
      </c>
      <c r="AD67" s="121" t="s">
        <v>370</v>
      </c>
      <c r="AE67" s="152" t="s">
        <v>210</v>
      </c>
      <c r="AF67" s="96"/>
    </row>
    <row r="68" spans="1:32" s="97" customFormat="1" ht="114" customHeight="1" thickBot="1">
      <c r="A68" s="391"/>
      <c r="B68" s="317"/>
      <c r="C68" s="383"/>
      <c r="D68" s="337"/>
      <c r="E68" s="133" t="s">
        <v>264</v>
      </c>
      <c r="F68" s="157" t="s">
        <v>271</v>
      </c>
      <c r="G68" s="157" t="s">
        <v>234</v>
      </c>
      <c r="H68" s="178" t="s">
        <v>347</v>
      </c>
      <c r="I68" s="157" t="s">
        <v>348</v>
      </c>
      <c r="J68" s="157" t="s">
        <v>237</v>
      </c>
      <c r="K68" s="178" t="s">
        <v>233</v>
      </c>
      <c r="L68" s="157" t="s">
        <v>220</v>
      </c>
      <c r="M68" s="179">
        <v>2</v>
      </c>
      <c r="N68" s="179">
        <v>2</v>
      </c>
      <c r="O68" s="180">
        <f t="shared" si="1059"/>
        <v>4</v>
      </c>
      <c r="P68" s="180" t="str">
        <f t="shared" si="1060"/>
        <v>Bajo</v>
      </c>
      <c r="Q68" s="179">
        <v>25</v>
      </c>
      <c r="R68" s="180">
        <f t="shared" si="1061"/>
        <v>100</v>
      </c>
      <c r="S68" s="180" t="str">
        <f t="shared" si="1062"/>
        <v>III</v>
      </c>
      <c r="T68" s="180" t="s">
        <v>142</v>
      </c>
      <c r="U68" s="92">
        <v>4</v>
      </c>
      <c r="V68" s="92">
        <v>0</v>
      </c>
      <c r="W68" s="92">
        <v>0</v>
      </c>
      <c r="X68" s="101">
        <f t="shared" si="1081"/>
        <v>4</v>
      </c>
      <c r="Y68" s="178" t="s">
        <v>244</v>
      </c>
      <c r="Z68" s="178" t="s">
        <v>676</v>
      </c>
      <c r="AA68" s="178" t="s">
        <v>223</v>
      </c>
      <c r="AB68" s="178" t="s">
        <v>223</v>
      </c>
      <c r="AC68" s="178" t="s">
        <v>242</v>
      </c>
      <c r="AD68" s="178" t="s">
        <v>350</v>
      </c>
      <c r="AE68" s="200" t="s">
        <v>223</v>
      </c>
      <c r="AF68" s="96"/>
    </row>
    <row r="69" spans="1:32" s="97" customFormat="1" ht="132.75" customHeight="1">
      <c r="A69" s="391"/>
      <c r="B69" s="317"/>
      <c r="C69" s="344" t="s">
        <v>310</v>
      </c>
      <c r="D69" s="325" t="s">
        <v>354</v>
      </c>
      <c r="E69" s="201" t="s">
        <v>255</v>
      </c>
      <c r="F69" s="125" t="s">
        <v>274</v>
      </c>
      <c r="G69" s="125" t="s">
        <v>358</v>
      </c>
      <c r="H69" s="125" t="s">
        <v>359</v>
      </c>
      <c r="I69" s="125" t="s">
        <v>360</v>
      </c>
      <c r="J69" s="125" t="s">
        <v>210</v>
      </c>
      <c r="K69" s="125" t="s">
        <v>260</v>
      </c>
      <c r="L69" s="125" t="s">
        <v>210</v>
      </c>
      <c r="M69" s="142">
        <v>2</v>
      </c>
      <c r="N69" s="142">
        <v>1</v>
      </c>
      <c r="O69" s="143">
        <v>2</v>
      </c>
      <c r="P69" s="143" t="s">
        <v>361</v>
      </c>
      <c r="Q69" s="142">
        <v>10</v>
      </c>
      <c r="R69" s="143">
        <v>20</v>
      </c>
      <c r="S69" s="143" t="str">
        <f t="shared" si="1062"/>
        <v>IV</v>
      </c>
      <c r="T69" s="143" t="s">
        <v>144</v>
      </c>
      <c r="U69" s="99">
        <v>4</v>
      </c>
      <c r="V69" s="99">
        <v>0</v>
      </c>
      <c r="W69" s="99">
        <v>0</v>
      </c>
      <c r="X69" s="100">
        <f t="shared" ref="X69:X72" si="1084">SUM(U69:W69)</f>
        <v>4</v>
      </c>
      <c r="Y69" s="125" t="s">
        <v>362</v>
      </c>
      <c r="Z69" s="125" t="s">
        <v>363</v>
      </c>
      <c r="AA69" s="125" t="s">
        <v>364</v>
      </c>
      <c r="AB69" s="125" t="s">
        <v>296</v>
      </c>
      <c r="AC69" s="125" t="s">
        <v>365</v>
      </c>
      <c r="AD69" s="125" t="s">
        <v>366</v>
      </c>
      <c r="AE69" s="144" t="s">
        <v>223</v>
      </c>
      <c r="AF69" s="96"/>
    </row>
    <row r="70" spans="1:32" s="97" customFormat="1" ht="132.75" customHeight="1">
      <c r="A70" s="391"/>
      <c r="B70" s="317"/>
      <c r="C70" s="345"/>
      <c r="D70" s="320"/>
      <c r="E70" s="154" t="s">
        <v>255</v>
      </c>
      <c r="F70" s="118" t="s">
        <v>151</v>
      </c>
      <c r="G70" s="118" t="s">
        <v>282</v>
      </c>
      <c r="H70" s="118" t="s">
        <v>283</v>
      </c>
      <c r="I70" s="118" t="s">
        <v>258</v>
      </c>
      <c r="J70" s="118" t="s">
        <v>259</v>
      </c>
      <c r="K70" s="118" t="s">
        <v>260</v>
      </c>
      <c r="L70" s="118" t="s">
        <v>239</v>
      </c>
      <c r="M70" s="145">
        <v>2</v>
      </c>
      <c r="N70" s="145">
        <v>1</v>
      </c>
      <c r="O70" s="146">
        <f t="shared" ref="O70:O79" si="1085">IF(OR(M70="",N70=""),"",IF((M70*N70=0),"N/A",M70*N70))</f>
        <v>2</v>
      </c>
      <c r="P70" s="146" t="str">
        <f t="shared" ref="P70:P79" si="1086">IF(O70="","",IF(ISTEXT(O70),"N/A",IF(OR(O70=2,O70=4),"Bajo",IF(OR(O70=6,O70=8),"Medio",IF(OR(O70=10,O70=12,O70=18,O70=20),"Alto",IF(OR(O70=24,O70=30,O70=40),"Muy Alto","Error"))))))</f>
        <v>Bajo</v>
      </c>
      <c r="Q70" s="145">
        <v>10</v>
      </c>
      <c r="R70" s="146">
        <f t="shared" ref="R70:R78" si="1087">IF(OR(Q70="",O70=""),"",IF(ISTEXT(O70),"N/A",O70*Q70))</f>
        <v>20</v>
      </c>
      <c r="S70" s="146" t="str">
        <f t="shared" si="1062"/>
        <v>IV</v>
      </c>
      <c r="T70" s="146" t="str">
        <f t="shared" ref="T70:T78" si="1088">IF(S70="","",IF(OR(S70="IV",S70="III"),"Aceptable",IF(S70="II","No Aceptable o Aceptable con controles",IF(S70="I","No Aceptable","Error"))))</f>
        <v>Aceptable</v>
      </c>
      <c r="U70" s="90">
        <v>4</v>
      </c>
      <c r="V70" s="90">
        <v>0</v>
      </c>
      <c r="W70" s="90">
        <v>0</v>
      </c>
      <c r="X70" s="98">
        <f t="shared" si="1084"/>
        <v>4</v>
      </c>
      <c r="Y70" s="118" t="s">
        <v>294</v>
      </c>
      <c r="Z70" s="118" t="s">
        <v>295</v>
      </c>
      <c r="AA70" s="118" t="s">
        <v>296</v>
      </c>
      <c r="AB70" s="118" t="s">
        <v>296</v>
      </c>
      <c r="AC70" s="118" t="s">
        <v>296</v>
      </c>
      <c r="AD70" s="118" t="s">
        <v>297</v>
      </c>
      <c r="AE70" s="148" t="s">
        <v>511</v>
      </c>
      <c r="AF70" s="96"/>
    </row>
    <row r="71" spans="1:32" s="97" customFormat="1" ht="132.75" customHeight="1">
      <c r="A71" s="391"/>
      <c r="B71" s="317"/>
      <c r="C71" s="345"/>
      <c r="D71" s="320"/>
      <c r="E71" s="122" t="s">
        <v>264</v>
      </c>
      <c r="F71" s="145" t="s">
        <v>265</v>
      </c>
      <c r="G71" s="145" t="s">
        <v>367</v>
      </c>
      <c r="H71" s="121" t="s">
        <v>318</v>
      </c>
      <c r="I71" s="118" t="s">
        <v>368</v>
      </c>
      <c r="J71" s="118" t="s">
        <v>210</v>
      </c>
      <c r="K71" s="121" t="s">
        <v>260</v>
      </c>
      <c r="L71" s="118" t="s">
        <v>268</v>
      </c>
      <c r="M71" s="149">
        <v>2</v>
      </c>
      <c r="N71" s="149">
        <v>1</v>
      </c>
      <c r="O71" s="150">
        <f t="shared" si="1085"/>
        <v>2</v>
      </c>
      <c r="P71" s="150" t="str">
        <f t="shared" si="1086"/>
        <v>Bajo</v>
      </c>
      <c r="Q71" s="149">
        <v>10</v>
      </c>
      <c r="R71" s="150">
        <f t="shared" si="1087"/>
        <v>20</v>
      </c>
      <c r="S71" s="150" t="str">
        <f t="shared" si="1062"/>
        <v>IV</v>
      </c>
      <c r="T71" s="150" t="str">
        <f t="shared" si="1088"/>
        <v>Aceptable</v>
      </c>
      <c r="U71" s="90">
        <v>4</v>
      </c>
      <c r="V71" s="90">
        <v>0</v>
      </c>
      <c r="W71" s="90">
        <v>0</v>
      </c>
      <c r="X71" s="98">
        <f t="shared" si="1084"/>
        <v>4</v>
      </c>
      <c r="Y71" s="121" t="s">
        <v>369</v>
      </c>
      <c r="Z71" s="121" t="s">
        <v>288</v>
      </c>
      <c r="AA71" s="121" t="s">
        <v>223</v>
      </c>
      <c r="AB71" s="121" t="s">
        <v>223</v>
      </c>
      <c r="AC71" s="121" t="s">
        <v>223</v>
      </c>
      <c r="AD71" s="121" t="s">
        <v>370</v>
      </c>
      <c r="AE71" s="152" t="s">
        <v>210</v>
      </c>
      <c r="AF71" s="96"/>
    </row>
    <row r="72" spans="1:32" s="97" customFormat="1" ht="132.75" customHeight="1">
      <c r="A72" s="391"/>
      <c r="B72" s="317"/>
      <c r="C72" s="345"/>
      <c r="D72" s="320"/>
      <c r="E72" s="122" t="s">
        <v>264</v>
      </c>
      <c r="F72" s="118" t="s">
        <v>265</v>
      </c>
      <c r="G72" s="118" t="s">
        <v>266</v>
      </c>
      <c r="H72" s="121" t="s">
        <v>267</v>
      </c>
      <c r="I72" s="118" t="s">
        <v>257</v>
      </c>
      <c r="J72" s="118" t="s">
        <v>210</v>
      </c>
      <c r="K72" s="121" t="s">
        <v>210</v>
      </c>
      <c r="L72" s="118" t="s">
        <v>268</v>
      </c>
      <c r="M72" s="149">
        <v>2</v>
      </c>
      <c r="N72" s="149">
        <v>1</v>
      </c>
      <c r="O72" s="150">
        <f t="shared" si="1085"/>
        <v>2</v>
      </c>
      <c r="P72" s="150" t="str">
        <f t="shared" si="1086"/>
        <v>Bajo</v>
      </c>
      <c r="Q72" s="149">
        <v>10</v>
      </c>
      <c r="R72" s="150">
        <f t="shared" si="1087"/>
        <v>20</v>
      </c>
      <c r="S72" s="150" t="str">
        <f t="shared" si="1062"/>
        <v>IV</v>
      </c>
      <c r="T72" s="150" t="str">
        <f t="shared" si="1088"/>
        <v>Aceptable</v>
      </c>
      <c r="U72" s="90">
        <v>4</v>
      </c>
      <c r="V72" s="90">
        <v>0</v>
      </c>
      <c r="W72" s="90">
        <v>0</v>
      </c>
      <c r="X72" s="98">
        <f t="shared" si="1084"/>
        <v>4</v>
      </c>
      <c r="Y72" s="121" t="s">
        <v>287</v>
      </c>
      <c r="Z72" s="121" t="s">
        <v>288</v>
      </c>
      <c r="AA72" s="121" t="s">
        <v>223</v>
      </c>
      <c r="AB72" s="121" t="s">
        <v>223</v>
      </c>
      <c r="AC72" s="121" t="s">
        <v>223</v>
      </c>
      <c r="AD72" s="121" t="s">
        <v>289</v>
      </c>
      <c r="AE72" s="152" t="s">
        <v>210</v>
      </c>
      <c r="AF72" s="96"/>
    </row>
    <row r="73" spans="1:32" s="97" customFormat="1" ht="140.25" customHeight="1">
      <c r="A73" s="391"/>
      <c r="B73" s="317"/>
      <c r="C73" s="345"/>
      <c r="D73" s="320"/>
      <c r="E73" s="122" t="s">
        <v>264</v>
      </c>
      <c r="F73" s="118" t="s">
        <v>271</v>
      </c>
      <c r="G73" s="118" t="s">
        <v>229</v>
      </c>
      <c r="H73" s="121" t="s">
        <v>272</v>
      </c>
      <c r="I73" s="118" t="s">
        <v>273</v>
      </c>
      <c r="J73" s="118" t="s">
        <v>210</v>
      </c>
      <c r="K73" s="121" t="s">
        <v>233</v>
      </c>
      <c r="L73" s="118" t="s">
        <v>220</v>
      </c>
      <c r="M73" s="149">
        <v>2</v>
      </c>
      <c r="N73" s="149">
        <v>1</v>
      </c>
      <c r="O73" s="150">
        <f t="shared" si="1085"/>
        <v>2</v>
      </c>
      <c r="P73" s="150" t="str">
        <f t="shared" si="1086"/>
        <v>Bajo</v>
      </c>
      <c r="Q73" s="149">
        <v>10</v>
      </c>
      <c r="R73" s="150">
        <f t="shared" si="1087"/>
        <v>20</v>
      </c>
      <c r="S73" s="150" t="str">
        <f t="shared" si="1062"/>
        <v>IV</v>
      </c>
      <c r="T73" s="150" t="str">
        <f t="shared" si="1088"/>
        <v>Aceptable</v>
      </c>
      <c r="U73" s="90">
        <v>4</v>
      </c>
      <c r="V73" s="90">
        <v>0</v>
      </c>
      <c r="W73" s="90">
        <v>0</v>
      </c>
      <c r="X73" s="98">
        <f t="shared" ref="X73:X75" si="1089">SUM(U73:W73)</f>
        <v>4</v>
      </c>
      <c r="Y73" s="121" t="s">
        <v>378</v>
      </c>
      <c r="Z73" s="121" t="s">
        <v>691</v>
      </c>
      <c r="AA73" s="121" t="s">
        <v>223</v>
      </c>
      <c r="AB73" s="121" t="s">
        <v>223</v>
      </c>
      <c r="AC73" s="121" t="s">
        <v>242</v>
      </c>
      <c r="AD73" s="121" t="s">
        <v>350</v>
      </c>
      <c r="AE73" s="152" t="s">
        <v>223</v>
      </c>
      <c r="AF73" s="96"/>
    </row>
    <row r="74" spans="1:32" s="97" customFormat="1" ht="140.25" customHeight="1">
      <c r="A74" s="391"/>
      <c r="B74" s="317"/>
      <c r="C74" s="345"/>
      <c r="D74" s="320"/>
      <c r="E74" s="122" t="s">
        <v>371</v>
      </c>
      <c r="F74" s="118" t="s">
        <v>271</v>
      </c>
      <c r="G74" s="118" t="s">
        <v>372</v>
      </c>
      <c r="H74" s="121" t="s">
        <v>373</v>
      </c>
      <c r="I74" s="118" t="s">
        <v>374</v>
      </c>
      <c r="J74" s="118" t="s">
        <v>375</v>
      </c>
      <c r="K74" s="121" t="s">
        <v>233</v>
      </c>
      <c r="L74" s="118" t="s">
        <v>220</v>
      </c>
      <c r="M74" s="149">
        <v>2</v>
      </c>
      <c r="N74" s="149">
        <v>1</v>
      </c>
      <c r="O74" s="150">
        <v>2</v>
      </c>
      <c r="P74" s="150" t="str">
        <f t="shared" si="1086"/>
        <v>Bajo</v>
      </c>
      <c r="Q74" s="149">
        <v>10</v>
      </c>
      <c r="R74" s="150">
        <f t="shared" si="1087"/>
        <v>20</v>
      </c>
      <c r="S74" s="150" t="str">
        <f t="shared" si="1062"/>
        <v>IV</v>
      </c>
      <c r="T74" s="150" t="str">
        <f t="shared" si="1088"/>
        <v>Aceptable</v>
      </c>
      <c r="U74" s="90">
        <v>4</v>
      </c>
      <c r="V74" s="90">
        <v>0</v>
      </c>
      <c r="W74" s="90">
        <v>0</v>
      </c>
      <c r="X74" s="98">
        <f t="shared" si="1089"/>
        <v>4</v>
      </c>
      <c r="Y74" s="121" t="s">
        <v>240</v>
      </c>
      <c r="Z74" s="121" t="s">
        <v>676</v>
      </c>
      <c r="AA74" s="121" t="s">
        <v>223</v>
      </c>
      <c r="AB74" s="121" t="s">
        <v>223</v>
      </c>
      <c r="AC74" s="121" t="s">
        <v>379</v>
      </c>
      <c r="AD74" s="121" t="s">
        <v>380</v>
      </c>
      <c r="AE74" s="152" t="s">
        <v>223</v>
      </c>
      <c r="AF74" s="96"/>
    </row>
    <row r="75" spans="1:32" s="97" customFormat="1" ht="140.25" customHeight="1">
      <c r="A75" s="391"/>
      <c r="B75" s="317"/>
      <c r="C75" s="345"/>
      <c r="D75" s="320"/>
      <c r="E75" s="122" t="s">
        <v>264</v>
      </c>
      <c r="F75" s="118" t="s">
        <v>271</v>
      </c>
      <c r="G75" s="118" t="s">
        <v>234</v>
      </c>
      <c r="H75" s="121" t="s">
        <v>376</v>
      </c>
      <c r="I75" s="118" t="s">
        <v>377</v>
      </c>
      <c r="J75" s="118" t="s">
        <v>210</v>
      </c>
      <c r="K75" s="121" t="s">
        <v>233</v>
      </c>
      <c r="L75" s="118" t="s">
        <v>220</v>
      </c>
      <c r="M75" s="149">
        <v>2</v>
      </c>
      <c r="N75" s="149">
        <v>1</v>
      </c>
      <c r="O75" s="150">
        <f t="shared" si="1085"/>
        <v>2</v>
      </c>
      <c r="P75" s="150" t="str">
        <f t="shared" si="1086"/>
        <v>Bajo</v>
      </c>
      <c r="Q75" s="149">
        <v>10</v>
      </c>
      <c r="R75" s="150">
        <f t="shared" si="1087"/>
        <v>20</v>
      </c>
      <c r="S75" s="150" t="str">
        <f t="shared" si="1062"/>
        <v>IV</v>
      </c>
      <c r="T75" s="150" t="str">
        <f t="shared" si="1088"/>
        <v>Aceptable</v>
      </c>
      <c r="U75" s="90">
        <v>4</v>
      </c>
      <c r="V75" s="90">
        <v>0</v>
      </c>
      <c r="W75" s="90">
        <v>0</v>
      </c>
      <c r="X75" s="98">
        <f t="shared" si="1089"/>
        <v>4</v>
      </c>
      <c r="Y75" s="121" t="s">
        <v>240</v>
      </c>
      <c r="Z75" s="121" t="s">
        <v>676</v>
      </c>
      <c r="AA75" s="121" t="s">
        <v>223</v>
      </c>
      <c r="AB75" s="121" t="s">
        <v>223</v>
      </c>
      <c r="AC75" s="121" t="s">
        <v>242</v>
      </c>
      <c r="AD75" s="121" t="s">
        <v>349</v>
      </c>
      <c r="AE75" s="152" t="s">
        <v>223</v>
      </c>
      <c r="AF75" s="96"/>
    </row>
    <row r="76" spans="1:32" s="97" customFormat="1" ht="117" customHeight="1">
      <c r="A76" s="391"/>
      <c r="B76" s="317"/>
      <c r="C76" s="345"/>
      <c r="D76" s="320"/>
      <c r="E76" s="122" t="s">
        <v>264</v>
      </c>
      <c r="F76" s="118" t="s">
        <v>274</v>
      </c>
      <c r="G76" s="118" t="s">
        <v>381</v>
      </c>
      <c r="H76" s="121" t="s">
        <v>382</v>
      </c>
      <c r="I76" s="118" t="s">
        <v>383</v>
      </c>
      <c r="J76" s="118" t="s">
        <v>210</v>
      </c>
      <c r="K76" s="121" t="s">
        <v>210</v>
      </c>
      <c r="L76" s="118" t="s">
        <v>210</v>
      </c>
      <c r="M76" s="149">
        <v>2</v>
      </c>
      <c r="N76" s="149">
        <v>1</v>
      </c>
      <c r="O76" s="150">
        <f t="shared" si="1085"/>
        <v>2</v>
      </c>
      <c r="P76" s="150" t="str">
        <f t="shared" si="1086"/>
        <v>Bajo</v>
      </c>
      <c r="Q76" s="149">
        <v>10</v>
      </c>
      <c r="R76" s="150">
        <f t="shared" si="1087"/>
        <v>20</v>
      </c>
      <c r="S76" s="150" t="str">
        <f t="shared" si="1062"/>
        <v>IV</v>
      </c>
      <c r="T76" s="150" t="str">
        <f t="shared" si="1088"/>
        <v>Aceptable</v>
      </c>
      <c r="U76" s="90">
        <v>4</v>
      </c>
      <c r="V76" s="90">
        <v>0</v>
      </c>
      <c r="W76" s="90">
        <v>0</v>
      </c>
      <c r="X76" s="98">
        <f t="shared" ref="X76:X78" si="1090">SUM(U76:W76)</f>
        <v>4</v>
      </c>
      <c r="Y76" s="121" t="s">
        <v>384</v>
      </c>
      <c r="Z76" s="121" t="s">
        <v>385</v>
      </c>
      <c r="AA76" s="121" t="s">
        <v>223</v>
      </c>
      <c r="AB76" s="121" t="s">
        <v>223</v>
      </c>
      <c r="AC76" s="121" t="s">
        <v>223</v>
      </c>
      <c r="AD76" s="121" t="s">
        <v>386</v>
      </c>
      <c r="AE76" s="152" t="s">
        <v>223</v>
      </c>
      <c r="AF76" s="96"/>
    </row>
    <row r="77" spans="1:32" s="97" customFormat="1" ht="117" customHeight="1">
      <c r="A77" s="391"/>
      <c r="B77" s="317"/>
      <c r="C77" s="345"/>
      <c r="D77" s="320"/>
      <c r="E77" s="122" t="s">
        <v>264</v>
      </c>
      <c r="F77" s="118" t="s">
        <v>274</v>
      </c>
      <c r="G77" s="118" t="s">
        <v>275</v>
      </c>
      <c r="H77" s="121" t="s">
        <v>276</v>
      </c>
      <c r="I77" s="118" t="s">
        <v>263</v>
      </c>
      <c r="J77" s="118" t="s">
        <v>277</v>
      </c>
      <c r="K77" s="121" t="s">
        <v>278</v>
      </c>
      <c r="L77" s="118" t="s">
        <v>279</v>
      </c>
      <c r="M77" s="149">
        <v>2</v>
      </c>
      <c r="N77" s="149">
        <v>3</v>
      </c>
      <c r="O77" s="150">
        <f t="shared" si="1085"/>
        <v>6</v>
      </c>
      <c r="P77" s="150" t="str">
        <f t="shared" si="1086"/>
        <v>Medio</v>
      </c>
      <c r="Q77" s="149">
        <v>60</v>
      </c>
      <c r="R77" s="150">
        <f t="shared" si="1087"/>
        <v>360</v>
      </c>
      <c r="S77" s="150" t="str">
        <f t="shared" si="1062"/>
        <v>II</v>
      </c>
      <c r="T77" s="150" t="str">
        <f t="shared" si="1088"/>
        <v>No Aceptable o Aceptable con controles</v>
      </c>
      <c r="U77" s="90">
        <v>4</v>
      </c>
      <c r="V77" s="90">
        <v>0</v>
      </c>
      <c r="W77" s="90">
        <v>0</v>
      </c>
      <c r="X77" s="98">
        <f t="shared" si="1090"/>
        <v>4</v>
      </c>
      <c r="Y77" s="121" t="s">
        <v>387</v>
      </c>
      <c r="Z77" s="121" t="s">
        <v>299</v>
      </c>
      <c r="AA77" s="121" t="s">
        <v>223</v>
      </c>
      <c r="AB77" s="121" t="s">
        <v>223</v>
      </c>
      <c r="AC77" s="121" t="s">
        <v>300</v>
      </c>
      <c r="AD77" s="121" t="s">
        <v>301</v>
      </c>
      <c r="AE77" s="152" t="s">
        <v>223</v>
      </c>
      <c r="AF77" s="96"/>
    </row>
    <row r="78" spans="1:32" s="97" customFormat="1" ht="119.25" customHeight="1">
      <c r="A78" s="391"/>
      <c r="B78" s="317"/>
      <c r="C78" s="345"/>
      <c r="D78" s="320"/>
      <c r="E78" s="122" t="s">
        <v>264</v>
      </c>
      <c r="F78" s="118" t="s">
        <v>274</v>
      </c>
      <c r="G78" s="118" t="s">
        <v>280</v>
      </c>
      <c r="H78" s="121" t="s">
        <v>281</v>
      </c>
      <c r="I78" s="118" t="s">
        <v>263</v>
      </c>
      <c r="J78" s="118" t="s">
        <v>210</v>
      </c>
      <c r="K78" s="121" t="s">
        <v>210</v>
      </c>
      <c r="L78" s="118" t="s">
        <v>262</v>
      </c>
      <c r="M78" s="149">
        <v>2</v>
      </c>
      <c r="N78" s="149">
        <v>3</v>
      </c>
      <c r="O78" s="150">
        <f t="shared" si="1085"/>
        <v>6</v>
      </c>
      <c r="P78" s="150" t="str">
        <f t="shared" si="1086"/>
        <v>Medio</v>
      </c>
      <c r="Q78" s="149">
        <v>60</v>
      </c>
      <c r="R78" s="150">
        <f t="shared" si="1087"/>
        <v>360</v>
      </c>
      <c r="S78" s="150" t="str">
        <f t="shared" si="1062"/>
        <v>II</v>
      </c>
      <c r="T78" s="150" t="str">
        <f t="shared" si="1088"/>
        <v>No Aceptable o Aceptable con controles</v>
      </c>
      <c r="U78" s="90">
        <v>4</v>
      </c>
      <c r="V78" s="90">
        <v>0</v>
      </c>
      <c r="W78" s="90">
        <v>0</v>
      </c>
      <c r="X78" s="98">
        <f t="shared" si="1090"/>
        <v>4</v>
      </c>
      <c r="Y78" s="121" t="s">
        <v>388</v>
      </c>
      <c r="Z78" s="121" t="s">
        <v>303</v>
      </c>
      <c r="AA78" s="121" t="s">
        <v>223</v>
      </c>
      <c r="AB78" s="121" t="s">
        <v>223</v>
      </c>
      <c r="AC78" s="121" t="s">
        <v>223</v>
      </c>
      <c r="AD78" s="121" t="s">
        <v>305</v>
      </c>
      <c r="AE78" s="152" t="s">
        <v>223</v>
      </c>
      <c r="AF78" s="96"/>
    </row>
    <row r="79" spans="1:32" s="97" customFormat="1" ht="132.75" customHeight="1">
      <c r="A79" s="391"/>
      <c r="B79" s="317"/>
      <c r="C79" s="345"/>
      <c r="D79" s="320"/>
      <c r="E79" s="114" t="s">
        <v>398</v>
      </c>
      <c r="F79" s="118" t="s">
        <v>150</v>
      </c>
      <c r="G79" s="118" t="s">
        <v>408</v>
      </c>
      <c r="H79" s="121" t="s">
        <v>400</v>
      </c>
      <c r="I79" s="118" t="s">
        <v>401</v>
      </c>
      <c r="J79" s="118" t="s">
        <v>210</v>
      </c>
      <c r="K79" s="121" t="s">
        <v>402</v>
      </c>
      <c r="L79" s="118" t="s">
        <v>403</v>
      </c>
      <c r="M79" s="149">
        <v>2</v>
      </c>
      <c r="N79" s="149">
        <v>1</v>
      </c>
      <c r="O79" s="150">
        <f t="shared" si="1085"/>
        <v>2</v>
      </c>
      <c r="P79" s="150" t="str">
        <f t="shared" si="1086"/>
        <v>Bajo</v>
      </c>
      <c r="Q79" s="149">
        <v>10</v>
      </c>
      <c r="R79" s="150">
        <v>20</v>
      </c>
      <c r="S79" s="150" t="str">
        <f t="shared" si="1062"/>
        <v>IV</v>
      </c>
      <c r="T79" s="150" t="s">
        <v>144</v>
      </c>
      <c r="U79" s="90">
        <v>4</v>
      </c>
      <c r="V79" s="90">
        <v>0</v>
      </c>
      <c r="W79" s="90">
        <v>0</v>
      </c>
      <c r="X79" s="98">
        <f t="shared" ref="X79" si="1091">SUM(U79:W79)</f>
        <v>4</v>
      </c>
      <c r="Y79" s="122" t="s">
        <v>404</v>
      </c>
      <c r="Z79" s="121" t="s">
        <v>405</v>
      </c>
      <c r="AA79" s="121" t="s">
        <v>223</v>
      </c>
      <c r="AB79" s="121" t="s">
        <v>223</v>
      </c>
      <c r="AC79" s="118" t="s">
        <v>406</v>
      </c>
      <c r="AD79" s="121" t="s">
        <v>407</v>
      </c>
      <c r="AE79" s="152" t="s">
        <v>223</v>
      </c>
      <c r="AF79" s="96"/>
    </row>
    <row r="80" spans="1:32" s="97" customFormat="1" ht="132.75" customHeight="1">
      <c r="A80" s="391"/>
      <c r="B80" s="317"/>
      <c r="C80" s="345"/>
      <c r="D80" s="320"/>
      <c r="E80" s="122" t="s">
        <v>264</v>
      </c>
      <c r="F80" s="118" t="s">
        <v>152</v>
      </c>
      <c r="G80" s="118" t="s">
        <v>207</v>
      </c>
      <c r="H80" s="121" t="s">
        <v>389</v>
      </c>
      <c r="I80" s="118" t="s">
        <v>390</v>
      </c>
      <c r="J80" s="118" t="s">
        <v>210</v>
      </c>
      <c r="K80" s="121" t="s">
        <v>211</v>
      </c>
      <c r="L80" s="118" t="s">
        <v>219</v>
      </c>
      <c r="M80" s="149">
        <v>2</v>
      </c>
      <c r="N80" s="149">
        <v>3</v>
      </c>
      <c r="O80" s="150">
        <f t="shared" ref="O80:O125" si="1092">IF(OR(M80="",N80=""),"",IF((M80*N80=0),"N/A",M80*N80))</f>
        <v>6</v>
      </c>
      <c r="P80" s="150" t="str">
        <f t="shared" ref="P80:P91" si="1093">IF(O80="","",IF(ISTEXT(O80),"N/A",IF(OR(O80=2,O80=4),"Bajo",IF(OR(O80=6,O80=8),"Medio",IF(OR(O80=10,O80=12,O80=18,O80=20),"Alto",IF(OR(O80=24,O80=30,O80=40),"Muy Alto","Error"))))))</f>
        <v>Medio</v>
      </c>
      <c r="Q80" s="149">
        <v>10</v>
      </c>
      <c r="R80" s="150">
        <f t="shared" ref="R80:R125" si="1094">IF(OR(Q80="",O80=""),"",IF(ISTEXT(O80),"N/A",O80*Q80))</f>
        <v>60</v>
      </c>
      <c r="S80" s="150" t="str">
        <f t="shared" ref="S80:S125" si="1095">IF(R80="","",IF(ISTEXT(R80),"IV",IF(R80=20,"IV",IF(AND(R80&gt;=40,R80&lt;=120),"III",IF(AND(R80&gt;=150,R80&lt;=500),"II",IF(AND(R80&gt;=600,R80&lt;=4000),"I","Error"))))))</f>
        <v>III</v>
      </c>
      <c r="T80" s="150" t="s">
        <v>142</v>
      </c>
      <c r="U80" s="90">
        <v>4</v>
      </c>
      <c r="V80" s="90">
        <v>0</v>
      </c>
      <c r="W80" s="90">
        <v>0</v>
      </c>
      <c r="X80" s="98">
        <f t="shared" ref="X80:X83" si="1096">SUM(U80:W80)</f>
        <v>4</v>
      </c>
      <c r="Y80" s="202" t="s">
        <v>221</v>
      </c>
      <c r="Z80" s="121" t="s">
        <v>672</v>
      </c>
      <c r="AA80" s="202" t="s">
        <v>223</v>
      </c>
      <c r="AB80" s="202" t="s">
        <v>223</v>
      </c>
      <c r="AC80" s="121" t="s">
        <v>223</v>
      </c>
      <c r="AD80" s="121" t="s">
        <v>224</v>
      </c>
      <c r="AE80" s="152" t="s">
        <v>223</v>
      </c>
      <c r="AF80" s="96"/>
    </row>
    <row r="81" spans="1:32" s="97" customFormat="1" ht="188.25" customHeight="1">
      <c r="A81" s="391"/>
      <c r="B81" s="317"/>
      <c r="C81" s="345"/>
      <c r="D81" s="320"/>
      <c r="E81" s="122" t="s">
        <v>264</v>
      </c>
      <c r="F81" s="118" t="s">
        <v>152</v>
      </c>
      <c r="G81" s="118" t="s">
        <v>212</v>
      </c>
      <c r="H81" s="121" t="s">
        <v>213</v>
      </c>
      <c r="I81" s="118" t="s">
        <v>286</v>
      </c>
      <c r="J81" s="118" t="s">
        <v>210</v>
      </c>
      <c r="K81" s="121" t="s">
        <v>211</v>
      </c>
      <c r="L81" s="118" t="s">
        <v>219</v>
      </c>
      <c r="M81" s="149">
        <v>2</v>
      </c>
      <c r="N81" s="149">
        <v>3</v>
      </c>
      <c r="O81" s="150">
        <f t="shared" si="1092"/>
        <v>6</v>
      </c>
      <c r="P81" s="150" t="str">
        <f t="shared" si="1093"/>
        <v>Medio</v>
      </c>
      <c r="Q81" s="149">
        <v>10</v>
      </c>
      <c r="R81" s="150">
        <f t="shared" si="1094"/>
        <v>60</v>
      </c>
      <c r="S81" s="150" t="str">
        <f t="shared" si="1095"/>
        <v>III</v>
      </c>
      <c r="T81" s="150" t="s">
        <v>142</v>
      </c>
      <c r="U81" s="90">
        <v>4</v>
      </c>
      <c r="V81" s="90">
        <v>0</v>
      </c>
      <c r="W81" s="90">
        <v>0</v>
      </c>
      <c r="X81" s="98">
        <f t="shared" si="1096"/>
        <v>4</v>
      </c>
      <c r="Y81" s="121" t="s">
        <v>391</v>
      </c>
      <c r="Z81" s="121" t="s">
        <v>672</v>
      </c>
      <c r="AA81" s="121" t="s">
        <v>223</v>
      </c>
      <c r="AB81" s="121" t="s">
        <v>223</v>
      </c>
      <c r="AC81" s="121" t="s">
        <v>223</v>
      </c>
      <c r="AD81" s="121" t="s">
        <v>224</v>
      </c>
      <c r="AE81" s="152" t="s">
        <v>223</v>
      </c>
      <c r="AF81" s="96"/>
    </row>
    <row r="82" spans="1:32" s="97" customFormat="1" ht="188.25" customHeight="1">
      <c r="A82" s="391"/>
      <c r="B82" s="317"/>
      <c r="C82" s="346"/>
      <c r="D82" s="321"/>
      <c r="E82" s="121" t="s">
        <v>264</v>
      </c>
      <c r="F82" s="118" t="s">
        <v>274</v>
      </c>
      <c r="G82" s="118" t="s">
        <v>284</v>
      </c>
      <c r="H82" s="121" t="s">
        <v>285</v>
      </c>
      <c r="I82" s="118" t="s">
        <v>261</v>
      </c>
      <c r="J82" s="118" t="s">
        <v>210</v>
      </c>
      <c r="K82" s="121" t="s">
        <v>260</v>
      </c>
      <c r="L82" s="118" t="s">
        <v>262</v>
      </c>
      <c r="M82" s="149">
        <v>6</v>
      </c>
      <c r="N82" s="149">
        <v>3</v>
      </c>
      <c r="O82" s="150">
        <f t="shared" si="1092"/>
        <v>18</v>
      </c>
      <c r="P82" s="150" t="str">
        <f t="shared" si="1093"/>
        <v>Alto</v>
      </c>
      <c r="Q82" s="149">
        <v>25</v>
      </c>
      <c r="R82" s="150">
        <f t="shared" si="1094"/>
        <v>450</v>
      </c>
      <c r="S82" s="150" t="str">
        <f t="shared" si="1095"/>
        <v>II</v>
      </c>
      <c r="T82" s="150" t="str">
        <f t="shared" ref="T82" si="1097">IF(S82="","",IF(OR(S82="IV",S82="III"),"Aceptable",IF(S82="II","No Aceptable o Aceptable con controles",IF(S82="I","No Aceptable","Error"))))</f>
        <v>No Aceptable o Aceptable con controles</v>
      </c>
      <c r="U82" s="90">
        <v>4</v>
      </c>
      <c r="V82" s="90">
        <v>0</v>
      </c>
      <c r="W82" s="90">
        <v>0</v>
      </c>
      <c r="X82" s="98">
        <f t="shared" ref="X82" si="1098">SUM(U82:W82)</f>
        <v>4</v>
      </c>
      <c r="Y82" s="122" t="s">
        <v>290</v>
      </c>
      <c r="Z82" s="121" t="s">
        <v>291</v>
      </c>
      <c r="AA82" s="121" t="s">
        <v>223</v>
      </c>
      <c r="AB82" s="121" t="s">
        <v>223</v>
      </c>
      <c r="AC82" s="121" t="s">
        <v>292</v>
      </c>
      <c r="AD82" s="151" t="s">
        <v>293</v>
      </c>
      <c r="AE82" s="121" t="s">
        <v>223</v>
      </c>
      <c r="AF82" s="96"/>
    </row>
    <row r="83" spans="1:32" s="97" customFormat="1" ht="191.25" customHeight="1" thickBot="1">
      <c r="A83" s="391"/>
      <c r="B83" s="317"/>
      <c r="C83" s="347"/>
      <c r="D83" s="321"/>
      <c r="E83" s="203" t="s">
        <v>264</v>
      </c>
      <c r="F83" s="171" t="s">
        <v>150</v>
      </c>
      <c r="G83" s="171" t="s">
        <v>269</v>
      </c>
      <c r="H83" s="191" t="s">
        <v>270</v>
      </c>
      <c r="I83" s="171" t="s">
        <v>252</v>
      </c>
      <c r="J83" s="171" t="s">
        <v>210</v>
      </c>
      <c r="K83" s="191" t="s">
        <v>218</v>
      </c>
      <c r="L83" s="171" t="s">
        <v>210</v>
      </c>
      <c r="M83" s="192">
        <v>2</v>
      </c>
      <c r="N83" s="192">
        <v>1</v>
      </c>
      <c r="O83" s="193">
        <f t="shared" si="1092"/>
        <v>2</v>
      </c>
      <c r="P83" s="193" t="str">
        <f t="shared" si="1093"/>
        <v>Bajo</v>
      </c>
      <c r="Q83" s="192">
        <v>10</v>
      </c>
      <c r="R83" s="193">
        <f t="shared" si="1094"/>
        <v>20</v>
      </c>
      <c r="S83" s="193" t="str">
        <f t="shared" si="1095"/>
        <v>IV</v>
      </c>
      <c r="T83" s="193" t="str">
        <f t="shared" ref="T83:T91" si="1099">IF(S83="","",IF(OR(S83="IV",S83="III"),"Aceptable",IF(S83="II","No Aceptable o Aceptable con controles",IF(S83="I","No Aceptable","Error"))))</f>
        <v>Aceptable</v>
      </c>
      <c r="U83" s="91">
        <v>4</v>
      </c>
      <c r="V83" s="91">
        <v>0</v>
      </c>
      <c r="W83" s="91">
        <v>0</v>
      </c>
      <c r="X83" s="103">
        <f t="shared" si="1096"/>
        <v>4</v>
      </c>
      <c r="Y83" s="191" t="s">
        <v>312</v>
      </c>
      <c r="Z83" s="191" t="s">
        <v>694</v>
      </c>
      <c r="AA83" s="191" t="s">
        <v>223</v>
      </c>
      <c r="AB83" s="191" t="s">
        <v>314</v>
      </c>
      <c r="AC83" s="191" t="s">
        <v>223</v>
      </c>
      <c r="AD83" s="191" t="s">
        <v>315</v>
      </c>
      <c r="AE83" s="195" t="s">
        <v>392</v>
      </c>
      <c r="AF83" s="96"/>
    </row>
    <row r="84" spans="1:32" s="97" customFormat="1" ht="148.5" customHeight="1">
      <c r="A84" s="391"/>
      <c r="B84" s="317"/>
      <c r="C84" s="311" t="s">
        <v>206</v>
      </c>
      <c r="D84" s="349" t="s">
        <v>409</v>
      </c>
      <c r="E84" s="196" t="s">
        <v>264</v>
      </c>
      <c r="F84" s="125" t="s">
        <v>274</v>
      </c>
      <c r="G84" s="125" t="s">
        <v>284</v>
      </c>
      <c r="H84" s="196" t="s">
        <v>410</v>
      </c>
      <c r="I84" s="125" t="s">
        <v>411</v>
      </c>
      <c r="J84" s="125" t="s">
        <v>375</v>
      </c>
      <c r="K84" s="196" t="s">
        <v>260</v>
      </c>
      <c r="L84" s="125" t="s">
        <v>262</v>
      </c>
      <c r="M84" s="197">
        <v>2</v>
      </c>
      <c r="N84" s="197">
        <v>1</v>
      </c>
      <c r="O84" s="198">
        <f t="shared" si="1092"/>
        <v>2</v>
      </c>
      <c r="P84" s="198" t="str">
        <f t="shared" si="1093"/>
        <v>Bajo</v>
      </c>
      <c r="Q84" s="197">
        <v>10</v>
      </c>
      <c r="R84" s="198">
        <f t="shared" si="1094"/>
        <v>20</v>
      </c>
      <c r="S84" s="198" t="str">
        <f t="shared" si="1095"/>
        <v>IV</v>
      </c>
      <c r="T84" s="198" t="str">
        <f t="shared" si="1099"/>
        <v>Aceptable</v>
      </c>
      <c r="U84" s="99">
        <v>5</v>
      </c>
      <c r="V84" s="99">
        <v>0</v>
      </c>
      <c r="W84" s="99">
        <v>0</v>
      </c>
      <c r="X84" s="100">
        <f t="shared" ref="X84:X86" si="1100">SUM(U84:W84)</f>
        <v>5</v>
      </c>
      <c r="Y84" s="196" t="s">
        <v>412</v>
      </c>
      <c r="Z84" s="196" t="s">
        <v>291</v>
      </c>
      <c r="AA84" s="196" t="s">
        <v>296</v>
      </c>
      <c r="AB84" s="196" t="s">
        <v>296</v>
      </c>
      <c r="AC84" s="196" t="s">
        <v>292</v>
      </c>
      <c r="AD84" s="196" t="s">
        <v>293</v>
      </c>
      <c r="AE84" s="199" t="s">
        <v>223</v>
      </c>
      <c r="AF84" s="96"/>
    </row>
    <row r="85" spans="1:32" s="97" customFormat="1" ht="138.75" customHeight="1">
      <c r="A85" s="391"/>
      <c r="B85" s="317"/>
      <c r="C85" s="312"/>
      <c r="D85" s="350"/>
      <c r="E85" s="121" t="s">
        <v>264</v>
      </c>
      <c r="F85" s="118" t="s">
        <v>152</v>
      </c>
      <c r="G85" s="118" t="s">
        <v>341</v>
      </c>
      <c r="H85" s="121" t="s">
        <v>342</v>
      </c>
      <c r="I85" s="118" t="s">
        <v>413</v>
      </c>
      <c r="J85" s="118" t="s">
        <v>210</v>
      </c>
      <c r="K85" s="121" t="s">
        <v>211</v>
      </c>
      <c r="L85" s="118" t="s">
        <v>219</v>
      </c>
      <c r="M85" s="149">
        <v>2</v>
      </c>
      <c r="N85" s="149">
        <v>3</v>
      </c>
      <c r="O85" s="150">
        <f t="shared" si="1092"/>
        <v>6</v>
      </c>
      <c r="P85" s="150" t="str">
        <f t="shared" si="1093"/>
        <v>Medio</v>
      </c>
      <c r="Q85" s="149">
        <v>60</v>
      </c>
      <c r="R85" s="150">
        <f t="shared" si="1094"/>
        <v>360</v>
      </c>
      <c r="S85" s="150" t="str">
        <f t="shared" si="1095"/>
        <v>II</v>
      </c>
      <c r="T85" s="150" t="str">
        <f t="shared" si="1099"/>
        <v>No Aceptable o Aceptable con controles</v>
      </c>
      <c r="U85" s="90">
        <v>5</v>
      </c>
      <c r="V85" s="90">
        <v>0</v>
      </c>
      <c r="W85" s="90">
        <v>0</v>
      </c>
      <c r="X85" s="98">
        <f t="shared" si="1100"/>
        <v>5</v>
      </c>
      <c r="Y85" s="121" t="s">
        <v>414</v>
      </c>
      <c r="Z85" s="121" t="s">
        <v>672</v>
      </c>
      <c r="AA85" s="121" t="s">
        <v>223</v>
      </c>
      <c r="AB85" s="121" t="s">
        <v>223</v>
      </c>
      <c r="AC85" s="121" t="s">
        <v>223</v>
      </c>
      <c r="AD85" s="121" t="s">
        <v>415</v>
      </c>
      <c r="AE85" s="108" t="s">
        <v>511</v>
      </c>
      <c r="AF85" s="96"/>
    </row>
    <row r="86" spans="1:32" s="97" customFormat="1" ht="138.75" customHeight="1">
      <c r="A86" s="391"/>
      <c r="B86" s="317"/>
      <c r="C86" s="312"/>
      <c r="D86" s="350"/>
      <c r="E86" s="121" t="s">
        <v>264</v>
      </c>
      <c r="F86" s="118" t="s">
        <v>152</v>
      </c>
      <c r="G86" s="118" t="s">
        <v>416</v>
      </c>
      <c r="H86" s="121" t="s">
        <v>417</v>
      </c>
      <c r="I86" s="118" t="s">
        <v>418</v>
      </c>
      <c r="J86" s="118" t="s">
        <v>210</v>
      </c>
      <c r="K86" s="121" t="s">
        <v>211</v>
      </c>
      <c r="L86" s="118" t="s">
        <v>219</v>
      </c>
      <c r="M86" s="149">
        <v>2</v>
      </c>
      <c r="N86" s="149">
        <v>3</v>
      </c>
      <c r="O86" s="150">
        <f t="shared" si="1092"/>
        <v>6</v>
      </c>
      <c r="P86" s="150" t="str">
        <f t="shared" si="1093"/>
        <v>Medio</v>
      </c>
      <c r="Q86" s="149">
        <v>60</v>
      </c>
      <c r="R86" s="150">
        <f t="shared" si="1094"/>
        <v>360</v>
      </c>
      <c r="S86" s="150" t="str">
        <f t="shared" si="1095"/>
        <v>II</v>
      </c>
      <c r="T86" s="150" t="str">
        <f t="shared" si="1099"/>
        <v>No Aceptable o Aceptable con controles</v>
      </c>
      <c r="U86" s="90">
        <v>5</v>
      </c>
      <c r="V86" s="90">
        <v>0</v>
      </c>
      <c r="W86" s="90">
        <v>0</v>
      </c>
      <c r="X86" s="98">
        <f t="shared" si="1100"/>
        <v>5</v>
      </c>
      <c r="Y86" s="121" t="s">
        <v>419</v>
      </c>
      <c r="Z86" s="121" t="s">
        <v>672</v>
      </c>
      <c r="AA86" s="121" t="s">
        <v>223</v>
      </c>
      <c r="AB86" s="121" t="s">
        <v>223</v>
      </c>
      <c r="AC86" s="121" t="s">
        <v>223</v>
      </c>
      <c r="AD86" s="121" t="s">
        <v>415</v>
      </c>
      <c r="AE86" s="108" t="s">
        <v>511</v>
      </c>
      <c r="AF86" s="96"/>
    </row>
    <row r="87" spans="1:32" s="97" customFormat="1" ht="142.5" customHeight="1">
      <c r="A87" s="391"/>
      <c r="B87" s="317"/>
      <c r="C87" s="312"/>
      <c r="D87" s="350"/>
      <c r="E87" s="121" t="s">
        <v>264</v>
      </c>
      <c r="F87" s="118" t="s">
        <v>271</v>
      </c>
      <c r="G87" s="118" t="s">
        <v>229</v>
      </c>
      <c r="H87" s="121" t="s">
        <v>272</v>
      </c>
      <c r="I87" s="118" t="s">
        <v>273</v>
      </c>
      <c r="J87" s="118" t="s">
        <v>210</v>
      </c>
      <c r="K87" s="121" t="s">
        <v>233</v>
      </c>
      <c r="L87" s="118" t="s">
        <v>220</v>
      </c>
      <c r="M87" s="149">
        <v>2</v>
      </c>
      <c r="N87" s="149">
        <v>1</v>
      </c>
      <c r="O87" s="150">
        <f t="shared" si="1092"/>
        <v>2</v>
      </c>
      <c r="P87" s="150" t="str">
        <f t="shared" si="1093"/>
        <v>Bajo</v>
      </c>
      <c r="Q87" s="149">
        <v>10</v>
      </c>
      <c r="R87" s="150">
        <f t="shared" si="1094"/>
        <v>20</v>
      </c>
      <c r="S87" s="150" t="str">
        <f t="shared" si="1095"/>
        <v>IV</v>
      </c>
      <c r="T87" s="150" t="str">
        <f t="shared" si="1099"/>
        <v>Aceptable</v>
      </c>
      <c r="U87" s="90">
        <v>5</v>
      </c>
      <c r="V87" s="90">
        <v>0</v>
      </c>
      <c r="W87" s="90">
        <v>0</v>
      </c>
      <c r="X87" s="98">
        <f t="shared" ref="X87:X90" si="1101">SUM(U87:W87)</f>
        <v>5</v>
      </c>
      <c r="Y87" s="121" t="s">
        <v>378</v>
      </c>
      <c r="Z87" s="121" t="s">
        <v>676</v>
      </c>
      <c r="AA87" s="121" t="s">
        <v>223</v>
      </c>
      <c r="AB87" s="121" t="s">
        <v>223</v>
      </c>
      <c r="AC87" s="121" t="s">
        <v>242</v>
      </c>
      <c r="AD87" s="121" t="s">
        <v>350</v>
      </c>
      <c r="AE87" s="152" t="s">
        <v>223</v>
      </c>
      <c r="AF87" s="96"/>
    </row>
    <row r="88" spans="1:32" s="97" customFormat="1" ht="147" customHeight="1">
      <c r="A88" s="391"/>
      <c r="B88" s="317"/>
      <c r="C88" s="312"/>
      <c r="D88" s="350"/>
      <c r="E88" s="121" t="s">
        <v>264</v>
      </c>
      <c r="F88" s="118" t="s">
        <v>274</v>
      </c>
      <c r="G88" s="118" t="s">
        <v>284</v>
      </c>
      <c r="H88" s="121" t="s">
        <v>285</v>
      </c>
      <c r="I88" s="118" t="s">
        <v>261</v>
      </c>
      <c r="J88" s="118" t="s">
        <v>210</v>
      </c>
      <c r="K88" s="121" t="s">
        <v>260</v>
      </c>
      <c r="L88" s="118" t="s">
        <v>262</v>
      </c>
      <c r="M88" s="149">
        <v>6</v>
      </c>
      <c r="N88" s="149">
        <v>3</v>
      </c>
      <c r="O88" s="150">
        <f t="shared" si="1092"/>
        <v>18</v>
      </c>
      <c r="P88" s="150" t="str">
        <f t="shared" si="1093"/>
        <v>Alto</v>
      </c>
      <c r="Q88" s="149">
        <v>25</v>
      </c>
      <c r="R88" s="150">
        <f t="shared" si="1094"/>
        <v>450</v>
      </c>
      <c r="S88" s="150" t="str">
        <f t="shared" si="1095"/>
        <v>II</v>
      </c>
      <c r="T88" s="150" t="str">
        <f t="shared" si="1099"/>
        <v>No Aceptable o Aceptable con controles</v>
      </c>
      <c r="U88" s="90">
        <v>5</v>
      </c>
      <c r="V88" s="90">
        <v>0</v>
      </c>
      <c r="W88" s="90">
        <v>0</v>
      </c>
      <c r="X88" s="98">
        <f t="shared" si="1101"/>
        <v>5</v>
      </c>
      <c r="Y88" s="121" t="s">
        <v>290</v>
      </c>
      <c r="Z88" s="121" t="s">
        <v>291</v>
      </c>
      <c r="AA88" s="121" t="s">
        <v>223</v>
      </c>
      <c r="AB88" s="121" t="s">
        <v>223</v>
      </c>
      <c r="AC88" s="121" t="s">
        <v>292</v>
      </c>
      <c r="AD88" s="151" t="s">
        <v>293</v>
      </c>
      <c r="AE88" s="152" t="s">
        <v>223</v>
      </c>
      <c r="AF88" s="96"/>
    </row>
    <row r="89" spans="1:32" s="97" customFormat="1" ht="186.75" customHeight="1">
      <c r="A89" s="391"/>
      <c r="B89" s="317"/>
      <c r="C89" s="312"/>
      <c r="D89" s="350"/>
      <c r="E89" s="107" t="s">
        <v>264</v>
      </c>
      <c r="F89" s="145" t="s">
        <v>514</v>
      </c>
      <c r="G89" s="145" t="s">
        <v>317</v>
      </c>
      <c r="H89" s="121" t="s">
        <v>318</v>
      </c>
      <c r="I89" s="118" t="s">
        <v>368</v>
      </c>
      <c r="J89" s="118" t="s">
        <v>210</v>
      </c>
      <c r="K89" s="121" t="s">
        <v>260</v>
      </c>
      <c r="L89" s="118" t="s">
        <v>268</v>
      </c>
      <c r="M89" s="149">
        <v>2</v>
      </c>
      <c r="N89" s="149">
        <v>1</v>
      </c>
      <c r="O89" s="150">
        <f t="shared" si="1092"/>
        <v>2</v>
      </c>
      <c r="P89" s="150" t="str">
        <f t="shared" si="1093"/>
        <v>Bajo</v>
      </c>
      <c r="Q89" s="149">
        <v>10</v>
      </c>
      <c r="R89" s="150">
        <f>IF(OR(Q89="",O89=""),"",IF(ISTEXT(O89),"N/A",O89*Q89))</f>
        <v>20</v>
      </c>
      <c r="S89" s="150" t="str">
        <f t="shared" si="1095"/>
        <v>IV</v>
      </c>
      <c r="T89" s="150" t="str">
        <f>IF(S89="","",IF(OR(S89="IV",S89="III"),"Aceptable",IF(S89="II","No Aceptable o Aceptable con controles",IF(S89="I","No Aceptable","Error"))))</f>
        <v>Aceptable</v>
      </c>
      <c r="U89" s="90">
        <v>5</v>
      </c>
      <c r="V89" s="90">
        <v>0</v>
      </c>
      <c r="W89" s="90">
        <v>0</v>
      </c>
      <c r="X89" s="98">
        <f t="shared" si="1101"/>
        <v>5</v>
      </c>
      <c r="Y89" s="121" t="s">
        <v>369</v>
      </c>
      <c r="Z89" s="121" t="s">
        <v>288</v>
      </c>
      <c r="AA89" s="121" t="s">
        <v>296</v>
      </c>
      <c r="AB89" s="121" t="s">
        <v>296</v>
      </c>
      <c r="AC89" s="121" t="s">
        <v>459</v>
      </c>
      <c r="AD89" s="151" t="s">
        <v>370</v>
      </c>
      <c r="AE89" s="152" t="s">
        <v>210</v>
      </c>
      <c r="AF89" s="96"/>
    </row>
    <row r="90" spans="1:32" s="97" customFormat="1" ht="130.5" customHeight="1">
      <c r="A90" s="391"/>
      <c r="B90" s="317"/>
      <c r="C90" s="312"/>
      <c r="D90" s="350"/>
      <c r="E90" s="121" t="s">
        <v>264</v>
      </c>
      <c r="F90" s="118" t="s">
        <v>271</v>
      </c>
      <c r="G90" s="118" t="s">
        <v>234</v>
      </c>
      <c r="H90" s="121" t="s">
        <v>376</v>
      </c>
      <c r="I90" s="118" t="s">
        <v>377</v>
      </c>
      <c r="J90" s="118" t="s">
        <v>210</v>
      </c>
      <c r="K90" s="121" t="s">
        <v>233</v>
      </c>
      <c r="L90" s="118" t="s">
        <v>220</v>
      </c>
      <c r="M90" s="149">
        <v>2</v>
      </c>
      <c r="N90" s="149">
        <v>1</v>
      </c>
      <c r="O90" s="150">
        <f t="shared" si="1092"/>
        <v>2</v>
      </c>
      <c r="P90" s="150" t="str">
        <f t="shared" si="1093"/>
        <v>Bajo</v>
      </c>
      <c r="Q90" s="149">
        <v>10</v>
      </c>
      <c r="R90" s="150">
        <f t="shared" si="1094"/>
        <v>20</v>
      </c>
      <c r="S90" s="150" t="str">
        <f t="shared" si="1095"/>
        <v>IV</v>
      </c>
      <c r="T90" s="150" t="str">
        <f t="shared" si="1099"/>
        <v>Aceptable</v>
      </c>
      <c r="U90" s="90">
        <v>5</v>
      </c>
      <c r="V90" s="90">
        <v>0</v>
      </c>
      <c r="W90" s="90">
        <v>0</v>
      </c>
      <c r="X90" s="98">
        <f t="shared" si="1101"/>
        <v>5</v>
      </c>
      <c r="Y90" s="121" t="s">
        <v>240</v>
      </c>
      <c r="Z90" s="121" t="s">
        <v>691</v>
      </c>
      <c r="AA90" s="121" t="s">
        <v>223</v>
      </c>
      <c r="AB90" s="121" t="s">
        <v>223</v>
      </c>
      <c r="AC90" s="121" t="s">
        <v>242</v>
      </c>
      <c r="AD90" s="121" t="s">
        <v>349</v>
      </c>
      <c r="AE90" s="152" t="s">
        <v>223</v>
      </c>
      <c r="AF90" s="96"/>
    </row>
    <row r="91" spans="1:32" s="97" customFormat="1" ht="167.25" customHeight="1" thickBot="1">
      <c r="A91" s="391"/>
      <c r="B91" s="318"/>
      <c r="C91" s="348"/>
      <c r="D91" s="351"/>
      <c r="E91" s="178" t="s">
        <v>420</v>
      </c>
      <c r="F91" s="157" t="s">
        <v>421</v>
      </c>
      <c r="G91" s="157" t="s">
        <v>422</v>
      </c>
      <c r="H91" s="178" t="s">
        <v>426</v>
      </c>
      <c r="I91" s="157" t="s">
        <v>423</v>
      </c>
      <c r="J91" s="157" t="s">
        <v>375</v>
      </c>
      <c r="K91" s="178" t="s">
        <v>424</v>
      </c>
      <c r="L91" s="157" t="s">
        <v>425</v>
      </c>
      <c r="M91" s="179">
        <v>2</v>
      </c>
      <c r="N91" s="179">
        <v>1</v>
      </c>
      <c r="O91" s="180">
        <f t="shared" si="1092"/>
        <v>2</v>
      </c>
      <c r="P91" s="180" t="str">
        <f t="shared" si="1093"/>
        <v>Bajo</v>
      </c>
      <c r="Q91" s="179">
        <v>10</v>
      </c>
      <c r="R91" s="180">
        <f t="shared" si="1094"/>
        <v>20</v>
      </c>
      <c r="S91" s="180" t="str">
        <f t="shared" si="1095"/>
        <v>IV</v>
      </c>
      <c r="T91" s="180" t="str">
        <f t="shared" si="1099"/>
        <v>Aceptable</v>
      </c>
      <c r="U91" s="92">
        <v>5</v>
      </c>
      <c r="V91" s="92">
        <v>0</v>
      </c>
      <c r="W91" s="92">
        <v>0</v>
      </c>
      <c r="X91" s="101">
        <f t="shared" ref="X91" si="1102">SUM(U91:W91)</f>
        <v>5</v>
      </c>
      <c r="Y91" s="178" t="s">
        <v>427</v>
      </c>
      <c r="Z91" s="178" t="s">
        <v>428</v>
      </c>
      <c r="AA91" s="178" t="s">
        <v>296</v>
      </c>
      <c r="AB91" s="178" t="s">
        <v>296</v>
      </c>
      <c r="AC91" s="178" t="s">
        <v>429</v>
      </c>
      <c r="AD91" s="178" t="s">
        <v>430</v>
      </c>
      <c r="AE91" s="200" t="s">
        <v>223</v>
      </c>
      <c r="AF91" s="96"/>
    </row>
    <row r="92" spans="1:32" ht="126.75" customHeight="1">
      <c r="A92" s="391"/>
      <c r="B92" s="316" t="s">
        <v>431</v>
      </c>
      <c r="C92" s="326" t="s">
        <v>205</v>
      </c>
      <c r="D92" s="319" t="s">
        <v>432</v>
      </c>
      <c r="E92" s="204" t="s">
        <v>264</v>
      </c>
      <c r="F92" s="164" t="s">
        <v>265</v>
      </c>
      <c r="G92" s="164" t="s">
        <v>317</v>
      </c>
      <c r="H92" s="163" t="s">
        <v>318</v>
      </c>
      <c r="I92" s="124" t="s">
        <v>319</v>
      </c>
      <c r="J92" s="124" t="s">
        <v>320</v>
      </c>
      <c r="K92" s="163" t="s">
        <v>260</v>
      </c>
      <c r="L92" s="124" t="s">
        <v>268</v>
      </c>
      <c r="M92" s="205">
        <v>2</v>
      </c>
      <c r="N92" s="205">
        <v>1</v>
      </c>
      <c r="O92" s="206">
        <f t="shared" si="1092"/>
        <v>2</v>
      </c>
      <c r="P92" s="206" t="str">
        <f>IF(O92="","",IF(ISTEXT(O92),"N/A",IF(OR(O92=2,O92=4),"Bajo",IF(OR(O92=6,O92=8),"Medio",IF(OR(O92=10,O92=12,O92=18,O92=20),"Alto",IF(OR(O92=24,O92=30,O92=40),"Muy Alto","Error"))))))</f>
        <v>Bajo</v>
      </c>
      <c r="Q92" s="205">
        <v>10</v>
      </c>
      <c r="R92" s="206">
        <f t="shared" si="1094"/>
        <v>20</v>
      </c>
      <c r="S92" s="206" t="str">
        <f t="shared" si="1095"/>
        <v>IV</v>
      </c>
      <c r="T92" s="206" t="str">
        <f>IF(S92="","",IF(OR(S92="IV",S92="III"),"Aceptable",IF(S92="II","No Aceptable o Aceptable con controles",IF(S92="I","No Aceptable","Error"))))</f>
        <v>Aceptable</v>
      </c>
      <c r="U92" s="95">
        <v>6</v>
      </c>
      <c r="V92" s="95">
        <v>0</v>
      </c>
      <c r="W92" s="95">
        <v>0</v>
      </c>
      <c r="X92" s="95">
        <f t="shared" ref="X92" si="1103">SUM(U92:W92)</f>
        <v>6</v>
      </c>
      <c r="Y92" s="163" t="s">
        <v>369</v>
      </c>
      <c r="Z92" s="163" t="s">
        <v>288</v>
      </c>
      <c r="AA92" s="163" t="s">
        <v>223</v>
      </c>
      <c r="AB92" s="163" t="s">
        <v>223</v>
      </c>
      <c r="AC92" s="163" t="s">
        <v>223</v>
      </c>
      <c r="AD92" s="163" t="s">
        <v>370</v>
      </c>
      <c r="AE92" s="207" t="s">
        <v>210</v>
      </c>
    </row>
    <row r="93" spans="1:32" ht="204.75" customHeight="1">
      <c r="A93" s="391"/>
      <c r="B93" s="317"/>
      <c r="C93" s="327"/>
      <c r="D93" s="320"/>
      <c r="E93" s="122" t="s">
        <v>264</v>
      </c>
      <c r="F93" s="118" t="s">
        <v>152</v>
      </c>
      <c r="G93" s="118" t="s">
        <v>212</v>
      </c>
      <c r="H93" s="121" t="s">
        <v>213</v>
      </c>
      <c r="I93" s="118" t="s">
        <v>286</v>
      </c>
      <c r="J93" s="118" t="s">
        <v>210</v>
      </c>
      <c r="K93" s="121" t="s">
        <v>211</v>
      </c>
      <c r="L93" s="118" t="s">
        <v>219</v>
      </c>
      <c r="M93" s="149">
        <v>2</v>
      </c>
      <c r="N93" s="149">
        <v>3</v>
      </c>
      <c r="O93" s="150">
        <f t="shared" si="1092"/>
        <v>6</v>
      </c>
      <c r="P93" s="150" t="str">
        <f>IF(O93="","",IF(ISTEXT(O93),"N/A",IF(OR(O93=2,O93=4),"Bajo",IF(OR(O93=6,O93=8),"Medio",IF(OR(O93=10,O93=12,O93=18,O93=20),"Alto",IF(OR(O93=24,O93=30,O93=40),"Muy Alto","Error"))))))</f>
        <v>Medio</v>
      </c>
      <c r="Q93" s="149">
        <v>10</v>
      </c>
      <c r="R93" s="150">
        <f t="shared" si="1094"/>
        <v>60</v>
      </c>
      <c r="S93" s="150" t="str">
        <f t="shared" si="1095"/>
        <v>III</v>
      </c>
      <c r="T93" s="150" t="s">
        <v>142</v>
      </c>
      <c r="U93" s="98">
        <v>6</v>
      </c>
      <c r="V93" s="98">
        <v>0</v>
      </c>
      <c r="W93" s="98">
        <v>0</v>
      </c>
      <c r="X93" s="98">
        <f t="shared" ref="X93:X101" si="1104">SUM(U93:W93)</f>
        <v>6</v>
      </c>
      <c r="Y93" s="121" t="s">
        <v>221</v>
      </c>
      <c r="Z93" s="121" t="s">
        <v>672</v>
      </c>
      <c r="AA93" s="121" t="s">
        <v>223</v>
      </c>
      <c r="AB93" s="121" t="s">
        <v>223</v>
      </c>
      <c r="AC93" s="121" t="s">
        <v>223</v>
      </c>
      <c r="AD93" s="121" t="s">
        <v>224</v>
      </c>
      <c r="AE93" s="152" t="s">
        <v>223</v>
      </c>
    </row>
    <row r="94" spans="1:32" ht="168.75" customHeight="1">
      <c r="A94" s="391"/>
      <c r="B94" s="317"/>
      <c r="C94" s="327"/>
      <c r="D94" s="320"/>
      <c r="E94" s="122" t="s">
        <v>264</v>
      </c>
      <c r="F94" s="118" t="s">
        <v>152</v>
      </c>
      <c r="G94" s="118" t="s">
        <v>341</v>
      </c>
      <c r="H94" s="121" t="s">
        <v>342</v>
      </c>
      <c r="I94" s="118" t="s">
        <v>343</v>
      </c>
      <c r="J94" s="118" t="s">
        <v>210</v>
      </c>
      <c r="K94" s="121" t="s">
        <v>211</v>
      </c>
      <c r="L94" s="118" t="s">
        <v>219</v>
      </c>
      <c r="M94" s="149">
        <v>2</v>
      </c>
      <c r="N94" s="149">
        <v>3</v>
      </c>
      <c r="O94" s="150">
        <f t="shared" si="1092"/>
        <v>6</v>
      </c>
      <c r="P94" s="150" t="str">
        <f>IF(O94="","",IF(ISTEXT(O94),"N/A",IF(OR(O94=2,O94=4),"Bajo",IF(OR(O94=6,O94=8),"Medio",IF(OR(O94=10,O94=12,O94=18,O94=20),"Alto",IF(OR(O94=24,O94=30,O94=40),"Muy Alto","Error"))))))</f>
        <v>Medio</v>
      </c>
      <c r="Q94" s="149">
        <v>10</v>
      </c>
      <c r="R94" s="150">
        <f t="shared" si="1094"/>
        <v>60</v>
      </c>
      <c r="S94" s="150" t="str">
        <f t="shared" si="1095"/>
        <v>III</v>
      </c>
      <c r="T94" s="150" t="s">
        <v>142</v>
      </c>
      <c r="U94" s="98">
        <v>6</v>
      </c>
      <c r="V94" s="98">
        <v>0</v>
      </c>
      <c r="W94" s="98">
        <v>0</v>
      </c>
      <c r="X94" s="98">
        <f t="shared" si="1104"/>
        <v>6</v>
      </c>
      <c r="Y94" s="121" t="s">
        <v>221</v>
      </c>
      <c r="Z94" s="121" t="s">
        <v>672</v>
      </c>
      <c r="AA94" s="121" t="s">
        <v>223</v>
      </c>
      <c r="AB94" s="121" t="s">
        <v>223</v>
      </c>
      <c r="AC94" s="121" t="s">
        <v>223</v>
      </c>
      <c r="AD94" s="121" t="s">
        <v>224</v>
      </c>
      <c r="AE94" s="152" t="s">
        <v>223</v>
      </c>
    </row>
    <row r="95" spans="1:32" ht="201.75" customHeight="1">
      <c r="A95" s="391"/>
      <c r="B95" s="317"/>
      <c r="C95" s="327"/>
      <c r="D95" s="320"/>
      <c r="E95" s="122" t="s">
        <v>264</v>
      </c>
      <c r="F95" s="118" t="s">
        <v>152</v>
      </c>
      <c r="G95" s="118" t="s">
        <v>416</v>
      </c>
      <c r="H95" s="121" t="s">
        <v>417</v>
      </c>
      <c r="I95" s="118" t="s">
        <v>433</v>
      </c>
      <c r="J95" s="118" t="s">
        <v>210</v>
      </c>
      <c r="K95" s="121" t="s">
        <v>211</v>
      </c>
      <c r="L95" s="118" t="s">
        <v>219</v>
      </c>
      <c r="M95" s="149">
        <v>2</v>
      </c>
      <c r="N95" s="149">
        <v>3</v>
      </c>
      <c r="O95" s="150">
        <f t="shared" si="1092"/>
        <v>6</v>
      </c>
      <c r="P95" s="150" t="str">
        <f>IF(O95="","",IF(ISTEXT(O95),"N/A",IF(OR(O95=2,O95=4),"Bajo",IF(OR(O95=6,O95=8),"Medio",IF(OR(O95=10,O95=12,O95=18,O95=20),"Alto",IF(OR(O95=24,O95=30,O95=40),"Muy Alto","Error"))))))</f>
        <v>Medio</v>
      </c>
      <c r="Q95" s="149">
        <v>10</v>
      </c>
      <c r="R95" s="150">
        <f t="shared" si="1094"/>
        <v>60</v>
      </c>
      <c r="S95" s="150" t="str">
        <f t="shared" si="1095"/>
        <v>III</v>
      </c>
      <c r="T95" s="150" t="s">
        <v>142</v>
      </c>
      <c r="U95" s="98">
        <v>6</v>
      </c>
      <c r="V95" s="98">
        <v>0</v>
      </c>
      <c r="W95" s="98">
        <v>0</v>
      </c>
      <c r="X95" s="98">
        <f t="shared" si="1104"/>
        <v>6</v>
      </c>
      <c r="Y95" s="121" t="s">
        <v>221</v>
      </c>
      <c r="Z95" s="121" t="s">
        <v>672</v>
      </c>
      <c r="AA95" s="121" t="s">
        <v>223</v>
      </c>
      <c r="AB95" s="121" t="s">
        <v>223</v>
      </c>
      <c r="AC95" s="121" t="s">
        <v>223</v>
      </c>
      <c r="AD95" s="121" t="s">
        <v>224</v>
      </c>
      <c r="AE95" s="152" t="s">
        <v>223</v>
      </c>
    </row>
    <row r="96" spans="1:32" ht="126.75" customHeight="1">
      <c r="A96" s="391"/>
      <c r="B96" s="317"/>
      <c r="C96" s="327"/>
      <c r="D96" s="320"/>
      <c r="E96" s="122" t="s">
        <v>264</v>
      </c>
      <c r="F96" s="118" t="s">
        <v>150</v>
      </c>
      <c r="G96" s="118" t="s">
        <v>215</v>
      </c>
      <c r="H96" s="121" t="s">
        <v>351</v>
      </c>
      <c r="I96" s="118" t="s">
        <v>217</v>
      </c>
      <c r="J96" s="118" t="s">
        <v>210</v>
      </c>
      <c r="K96" s="121" t="s">
        <v>218</v>
      </c>
      <c r="L96" s="118" t="s">
        <v>220</v>
      </c>
      <c r="M96" s="149">
        <v>2</v>
      </c>
      <c r="N96" s="149">
        <v>2</v>
      </c>
      <c r="O96" s="150">
        <f t="shared" si="1092"/>
        <v>4</v>
      </c>
      <c r="P96" s="150" t="str">
        <f>IF(O96="","",IF(ISTEXT(O96),"N/A",IF(OR(O96=2,O96=4),"Bajo",IF(OR(O96=6,O96=8),"Medio",IF(OR(O96=10,O96=12,O96=18,O96=20),"Alto",IF(OR(O96=24,O96=30,O96=40),"Muy Alto","Error"))))))</f>
        <v>Bajo</v>
      </c>
      <c r="Q96" s="149">
        <v>25</v>
      </c>
      <c r="R96" s="150">
        <f t="shared" si="1094"/>
        <v>100</v>
      </c>
      <c r="S96" s="150" t="str">
        <f t="shared" si="1095"/>
        <v>III</v>
      </c>
      <c r="T96" s="150" t="s">
        <v>142</v>
      </c>
      <c r="U96" s="98">
        <v>6</v>
      </c>
      <c r="V96" s="98">
        <v>0</v>
      </c>
      <c r="W96" s="98">
        <v>0</v>
      </c>
      <c r="X96" s="98">
        <f t="shared" si="1104"/>
        <v>6</v>
      </c>
      <c r="Y96" s="121" t="s">
        <v>225</v>
      </c>
      <c r="Z96" s="121" t="s">
        <v>226</v>
      </c>
      <c r="AA96" s="121" t="s">
        <v>223</v>
      </c>
      <c r="AB96" s="121" t="s">
        <v>223</v>
      </c>
      <c r="AC96" s="121" t="s">
        <v>227</v>
      </c>
      <c r="AD96" s="121" t="s">
        <v>228</v>
      </c>
      <c r="AE96" s="152" t="s">
        <v>223</v>
      </c>
    </row>
    <row r="97" spans="1:31" ht="126.75" customHeight="1">
      <c r="A97" s="391"/>
      <c r="B97" s="317"/>
      <c r="C97" s="327"/>
      <c r="D97" s="320"/>
      <c r="E97" s="122" t="s">
        <v>264</v>
      </c>
      <c r="F97" s="118" t="s">
        <v>150</v>
      </c>
      <c r="G97" s="118" t="s">
        <v>269</v>
      </c>
      <c r="H97" s="121" t="s">
        <v>309</v>
      </c>
      <c r="I97" s="118" t="s">
        <v>250</v>
      </c>
      <c r="J97" s="118" t="s">
        <v>251</v>
      </c>
      <c r="K97" s="121" t="s">
        <v>218</v>
      </c>
      <c r="L97" s="118" t="s">
        <v>220</v>
      </c>
      <c r="M97" s="149">
        <v>2</v>
      </c>
      <c r="N97" s="149">
        <v>1</v>
      </c>
      <c r="O97" s="150">
        <f t="shared" si="1092"/>
        <v>2</v>
      </c>
      <c r="P97" s="150"/>
      <c r="Q97" s="149">
        <v>10</v>
      </c>
      <c r="R97" s="150">
        <f t="shared" si="1094"/>
        <v>20</v>
      </c>
      <c r="S97" s="150" t="str">
        <f t="shared" si="1095"/>
        <v>IV</v>
      </c>
      <c r="T97" s="150" t="str">
        <f>IF(S97="","",IF(OR(S97="IV",S97="III"),"Aceptable",IF(S97="II","No Aceptable o Aceptable con controles",IF(S97="I","No Aceptable","Error"))))</f>
        <v>Aceptable</v>
      </c>
      <c r="U97" s="98">
        <v>6</v>
      </c>
      <c r="V97" s="98">
        <v>0</v>
      </c>
      <c r="W97" s="98">
        <v>0</v>
      </c>
      <c r="X97" s="98">
        <f t="shared" si="1104"/>
        <v>6</v>
      </c>
      <c r="Y97" s="121" t="s">
        <v>225</v>
      </c>
      <c r="Z97" s="121" t="s">
        <v>253</v>
      </c>
      <c r="AA97" s="121" t="s">
        <v>223</v>
      </c>
      <c r="AB97" s="121" t="s">
        <v>223</v>
      </c>
      <c r="AC97" s="121" t="s">
        <v>227</v>
      </c>
      <c r="AD97" s="121" t="s">
        <v>228</v>
      </c>
      <c r="AE97" s="152" t="s">
        <v>223</v>
      </c>
    </row>
    <row r="98" spans="1:31" ht="170.25" customHeight="1">
      <c r="A98" s="391"/>
      <c r="B98" s="317"/>
      <c r="C98" s="327"/>
      <c r="D98" s="320"/>
      <c r="E98" s="122" t="s">
        <v>264</v>
      </c>
      <c r="F98" s="118" t="s">
        <v>271</v>
      </c>
      <c r="G98" s="118" t="s">
        <v>229</v>
      </c>
      <c r="H98" s="121" t="s">
        <v>230</v>
      </c>
      <c r="I98" s="118" t="s">
        <v>231</v>
      </c>
      <c r="J98" s="118" t="s">
        <v>232</v>
      </c>
      <c r="K98" s="121" t="s">
        <v>233</v>
      </c>
      <c r="L98" s="118" t="s">
        <v>220</v>
      </c>
      <c r="M98" s="149">
        <v>2</v>
      </c>
      <c r="N98" s="149">
        <v>2</v>
      </c>
      <c r="O98" s="150">
        <f t="shared" si="1092"/>
        <v>4</v>
      </c>
      <c r="P98" s="150" t="str">
        <f>IF(O98="","",IF(ISTEXT(O98),"N/A",IF(OR(O98=2,O98=4),"Bajo",IF(OR(O98=6,O98=8),"Medio",IF(OR(O98=10,O98=12,O98=18,O98=20),"Alto",IF(OR(O98=24,O98=30,O98=40),"Muy Alto","Error"))))))</f>
        <v>Bajo</v>
      </c>
      <c r="Q98" s="149">
        <v>25</v>
      </c>
      <c r="R98" s="150">
        <f t="shared" si="1094"/>
        <v>100</v>
      </c>
      <c r="S98" s="150" t="str">
        <f t="shared" si="1095"/>
        <v>III</v>
      </c>
      <c r="T98" s="150" t="s">
        <v>142</v>
      </c>
      <c r="U98" s="98">
        <v>6</v>
      </c>
      <c r="V98" s="98">
        <v>0</v>
      </c>
      <c r="W98" s="98">
        <v>0</v>
      </c>
      <c r="X98" s="98">
        <f t="shared" si="1104"/>
        <v>6</v>
      </c>
      <c r="Y98" s="121" t="s">
        <v>240</v>
      </c>
      <c r="Z98" s="121" t="s">
        <v>676</v>
      </c>
      <c r="AA98" s="121" t="s">
        <v>223</v>
      </c>
      <c r="AB98" s="121" t="s">
        <v>223</v>
      </c>
      <c r="AC98" s="121" t="s">
        <v>242</v>
      </c>
      <c r="AD98" s="121" t="s">
        <v>349</v>
      </c>
      <c r="AE98" s="152" t="s">
        <v>223</v>
      </c>
    </row>
    <row r="99" spans="1:31" ht="126.75" customHeight="1">
      <c r="A99" s="391"/>
      <c r="B99" s="317"/>
      <c r="C99" s="327"/>
      <c r="D99" s="320"/>
      <c r="E99" s="122" t="s">
        <v>264</v>
      </c>
      <c r="F99" s="118" t="s">
        <v>271</v>
      </c>
      <c r="G99" s="118" t="s">
        <v>234</v>
      </c>
      <c r="H99" s="121" t="s">
        <v>347</v>
      </c>
      <c r="I99" s="118" t="s">
        <v>348</v>
      </c>
      <c r="J99" s="118" t="s">
        <v>237</v>
      </c>
      <c r="K99" s="121" t="s">
        <v>233</v>
      </c>
      <c r="L99" s="118" t="s">
        <v>220</v>
      </c>
      <c r="M99" s="149">
        <v>2</v>
      </c>
      <c r="N99" s="149">
        <v>2</v>
      </c>
      <c r="O99" s="150">
        <f t="shared" si="1092"/>
        <v>4</v>
      </c>
      <c r="P99" s="150" t="str">
        <f>IF(O99="","",IF(ISTEXT(O99),"N/A",IF(OR(O99=2,O99=4),"Bajo",IF(OR(O99=6,O99=8),"Medio",IF(OR(O99=10,O99=12,O99=18,O99=20),"Alto",IF(OR(O99=24,O99=30,O99=40),"Muy Alto","Error"))))))</f>
        <v>Bajo</v>
      </c>
      <c r="Q99" s="149">
        <v>25</v>
      </c>
      <c r="R99" s="150">
        <f t="shared" si="1094"/>
        <v>100</v>
      </c>
      <c r="S99" s="150" t="str">
        <f t="shared" si="1095"/>
        <v>III</v>
      </c>
      <c r="T99" s="150" t="s">
        <v>142</v>
      </c>
      <c r="U99" s="98">
        <v>6</v>
      </c>
      <c r="V99" s="98">
        <v>0</v>
      </c>
      <c r="W99" s="98">
        <v>0</v>
      </c>
      <c r="X99" s="98">
        <f t="shared" si="1104"/>
        <v>6</v>
      </c>
      <c r="Y99" s="121" t="s">
        <v>244</v>
      </c>
      <c r="Z99" s="121" t="s">
        <v>241</v>
      </c>
      <c r="AA99" s="121" t="s">
        <v>223</v>
      </c>
      <c r="AB99" s="121" t="s">
        <v>223</v>
      </c>
      <c r="AC99" s="121" t="s">
        <v>242</v>
      </c>
      <c r="AD99" s="121" t="s">
        <v>350</v>
      </c>
      <c r="AE99" s="152" t="s">
        <v>223</v>
      </c>
    </row>
    <row r="100" spans="1:31" ht="126.75" customHeight="1" thickBot="1">
      <c r="A100" s="391"/>
      <c r="B100" s="318"/>
      <c r="C100" s="336"/>
      <c r="D100" s="321"/>
      <c r="E100" s="203" t="s">
        <v>264</v>
      </c>
      <c r="F100" s="171" t="s">
        <v>274</v>
      </c>
      <c r="G100" s="171" t="s">
        <v>284</v>
      </c>
      <c r="H100" s="191" t="s">
        <v>285</v>
      </c>
      <c r="I100" s="171" t="s">
        <v>261</v>
      </c>
      <c r="J100" s="171" t="s">
        <v>210</v>
      </c>
      <c r="K100" s="191" t="s">
        <v>260</v>
      </c>
      <c r="L100" s="171" t="s">
        <v>262</v>
      </c>
      <c r="M100" s="192">
        <v>6</v>
      </c>
      <c r="N100" s="192">
        <v>3</v>
      </c>
      <c r="O100" s="193">
        <f t="shared" si="1092"/>
        <v>18</v>
      </c>
      <c r="P100" s="193" t="str">
        <f>IF(O100="","",IF(ISTEXT(O100),"N/A",IF(OR(O100=2,O100=4),"Bajo",IF(OR(O100=6,O100=8),"Medio",IF(OR(O100=10,O100=12,O100=18,O100=20),"Alto",IF(OR(O100=24,O100=30,O100=40),"Muy Alto","Error"))))))</f>
        <v>Alto</v>
      </c>
      <c r="Q100" s="192">
        <v>25</v>
      </c>
      <c r="R100" s="193">
        <f t="shared" si="1094"/>
        <v>450</v>
      </c>
      <c r="S100" s="193" t="str">
        <f t="shared" si="1095"/>
        <v>II</v>
      </c>
      <c r="T100" s="193" t="str">
        <f>IF(S100="","",IF(OR(S100="IV",S100="III"),"Aceptable",IF(S100="II","No Aceptable o Aceptable con controles",IF(S100="I","No Aceptable","Error"))))</f>
        <v>No Aceptable o Aceptable con controles</v>
      </c>
      <c r="U100" s="103">
        <v>6</v>
      </c>
      <c r="V100" s="103">
        <v>0</v>
      </c>
      <c r="W100" s="103">
        <v>0</v>
      </c>
      <c r="X100" s="103">
        <f t="shared" si="1104"/>
        <v>6</v>
      </c>
      <c r="Y100" s="191" t="s">
        <v>290</v>
      </c>
      <c r="Z100" s="191" t="s">
        <v>291</v>
      </c>
      <c r="AA100" s="191" t="s">
        <v>223</v>
      </c>
      <c r="AB100" s="191" t="s">
        <v>223</v>
      </c>
      <c r="AC100" s="191" t="s">
        <v>292</v>
      </c>
      <c r="AD100" s="191" t="s">
        <v>293</v>
      </c>
      <c r="AE100" s="195" t="s">
        <v>223</v>
      </c>
    </row>
    <row r="101" spans="1:31" ht="145.5" customHeight="1">
      <c r="A101" s="391"/>
      <c r="B101" s="316" t="s">
        <v>434</v>
      </c>
      <c r="C101" s="322" t="s">
        <v>205</v>
      </c>
      <c r="D101" s="325" t="s">
        <v>435</v>
      </c>
      <c r="E101" s="126" t="s">
        <v>264</v>
      </c>
      <c r="F101" s="125" t="s">
        <v>152</v>
      </c>
      <c r="G101" s="125" t="s">
        <v>212</v>
      </c>
      <c r="H101" s="196" t="s">
        <v>213</v>
      </c>
      <c r="I101" s="125" t="s">
        <v>286</v>
      </c>
      <c r="J101" s="125" t="s">
        <v>210</v>
      </c>
      <c r="K101" s="196" t="s">
        <v>211</v>
      </c>
      <c r="L101" s="125" t="s">
        <v>219</v>
      </c>
      <c r="M101" s="197">
        <v>6</v>
      </c>
      <c r="N101" s="197">
        <v>3</v>
      </c>
      <c r="O101" s="198">
        <f t="shared" ref="O101" si="1105">IF(OR(M101="",N101=""),"",IF((M101*N101=0),"N/A",M101*N101))</f>
        <v>18</v>
      </c>
      <c r="P101" s="198" t="str">
        <f>IF(O101="","",IF(ISTEXT(O101),"N/A",IF(OR(O101=2,O101=4),"Bajo",IF(OR(O101=6,O101=8),"Medio",IF(OR(O101=10,O101=12,O101=18,O101=20),"Alto",IF(OR(O101=24,O101=30,O101=40),"Muy Alto","Error"))))))</f>
        <v>Alto</v>
      </c>
      <c r="Q101" s="197">
        <v>25</v>
      </c>
      <c r="R101" s="198">
        <f t="shared" ref="R101" si="1106">IF(OR(Q101="",O101=""),"",IF(ISTEXT(O101),"N/A",O101*Q101))</f>
        <v>450</v>
      </c>
      <c r="S101" s="198" t="str">
        <f t="shared" ref="S101" si="1107">IF(R101="","",IF(ISTEXT(R101),"IV",IF(R101=20,"IV",IF(AND(R101&gt;=40,R101&lt;=120),"III",IF(AND(R101&gt;=150,R101&lt;=500),"II",IF(AND(R101&gt;=600,R101&lt;=4000),"I","Error"))))))</f>
        <v>II</v>
      </c>
      <c r="T101" s="198" t="str">
        <f>IF(S101="","",IF(OR(S101="IV",S101="III"),"Aceptable",IF(S101="II","No Aceptable o Aceptable con controles",IF(S101="I","No Aceptable","Error"))))</f>
        <v>No Aceptable o Aceptable con controles</v>
      </c>
      <c r="U101" s="100">
        <v>3</v>
      </c>
      <c r="V101" s="100">
        <v>0</v>
      </c>
      <c r="W101" s="100">
        <v>0</v>
      </c>
      <c r="X101" s="100">
        <f t="shared" si="1104"/>
        <v>3</v>
      </c>
      <c r="Y101" s="196" t="s">
        <v>221</v>
      </c>
      <c r="Z101" s="196" t="s">
        <v>672</v>
      </c>
      <c r="AA101" s="196" t="s">
        <v>223</v>
      </c>
      <c r="AB101" s="196" t="s">
        <v>223</v>
      </c>
      <c r="AC101" s="196" t="s">
        <v>223</v>
      </c>
      <c r="AD101" s="196" t="s">
        <v>224</v>
      </c>
      <c r="AE101" s="199" t="s">
        <v>223</v>
      </c>
    </row>
    <row r="102" spans="1:31" ht="145.5" customHeight="1">
      <c r="A102" s="391"/>
      <c r="B102" s="317"/>
      <c r="C102" s="323"/>
      <c r="D102" s="320"/>
      <c r="E102" s="122" t="s">
        <v>264</v>
      </c>
      <c r="F102" s="118" t="s">
        <v>152</v>
      </c>
      <c r="G102" s="118" t="s">
        <v>416</v>
      </c>
      <c r="H102" s="121" t="s">
        <v>417</v>
      </c>
      <c r="I102" s="118" t="s">
        <v>433</v>
      </c>
      <c r="J102" s="118" t="s">
        <v>210</v>
      </c>
      <c r="K102" s="121" t="s">
        <v>211</v>
      </c>
      <c r="L102" s="118" t="s">
        <v>219</v>
      </c>
      <c r="M102" s="149">
        <v>2</v>
      </c>
      <c r="N102" s="149">
        <v>3</v>
      </c>
      <c r="O102" s="150">
        <f t="shared" si="1092"/>
        <v>6</v>
      </c>
      <c r="P102" s="150" t="str">
        <f t="shared" ref="P102:P124" si="1108">IF(O102="","",IF(ISTEXT(O102),"N/A",IF(OR(O102=2,O102=4),"Bajo",IF(OR(O102=6,O102=8),"Medio",IF(OR(O102=10,O102=12,O102=18,O102=20),"Alto",IF(OR(O102=24,O102=30,O102=40),"Muy Alto","Error"))))))</f>
        <v>Medio</v>
      </c>
      <c r="Q102" s="149">
        <v>10</v>
      </c>
      <c r="R102" s="150">
        <f t="shared" si="1094"/>
        <v>60</v>
      </c>
      <c r="S102" s="150" t="str">
        <f t="shared" si="1095"/>
        <v>III</v>
      </c>
      <c r="T102" s="150" t="s">
        <v>142</v>
      </c>
      <c r="U102" s="98">
        <v>3</v>
      </c>
      <c r="V102" s="98">
        <v>0</v>
      </c>
      <c r="W102" s="98">
        <v>0</v>
      </c>
      <c r="X102" s="98">
        <f t="shared" ref="X102:X106" si="1109">SUM(U102:W102)</f>
        <v>3</v>
      </c>
      <c r="Y102" s="121" t="s">
        <v>225</v>
      </c>
      <c r="Z102" s="121" t="s">
        <v>672</v>
      </c>
      <c r="AA102" s="121" t="s">
        <v>223</v>
      </c>
      <c r="AB102" s="121" t="s">
        <v>223</v>
      </c>
      <c r="AC102" s="121" t="s">
        <v>227</v>
      </c>
      <c r="AD102" s="121" t="s">
        <v>228</v>
      </c>
      <c r="AE102" s="152" t="s">
        <v>223</v>
      </c>
    </row>
    <row r="103" spans="1:31" ht="145.5" customHeight="1">
      <c r="A103" s="391"/>
      <c r="B103" s="317"/>
      <c r="C103" s="323"/>
      <c r="D103" s="320"/>
      <c r="E103" s="107" t="s">
        <v>264</v>
      </c>
      <c r="F103" s="145" t="s">
        <v>265</v>
      </c>
      <c r="G103" s="145" t="s">
        <v>367</v>
      </c>
      <c r="H103" s="121" t="s">
        <v>318</v>
      </c>
      <c r="I103" s="118" t="s">
        <v>368</v>
      </c>
      <c r="J103" s="118" t="s">
        <v>210</v>
      </c>
      <c r="K103" s="121" t="s">
        <v>260</v>
      </c>
      <c r="L103" s="118" t="s">
        <v>268</v>
      </c>
      <c r="M103" s="149">
        <v>2</v>
      </c>
      <c r="N103" s="149">
        <v>1</v>
      </c>
      <c r="O103" s="150">
        <f t="shared" si="1092"/>
        <v>2</v>
      </c>
      <c r="P103" s="150" t="str">
        <f t="shared" si="1108"/>
        <v>Bajo</v>
      </c>
      <c r="Q103" s="149">
        <v>10</v>
      </c>
      <c r="R103" s="150">
        <f>IF(OR(Q103="",O103=""),"",IF(ISTEXT(O103),"N/A",O103*Q103))</f>
        <v>20</v>
      </c>
      <c r="S103" s="150" t="str">
        <f t="shared" si="1095"/>
        <v>IV</v>
      </c>
      <c r="T103" s="150" t="str">
        <f>IF(S103="","",IF(OR(S103="IV",S103="III"),"Aceptable",IF(S103="II","No Aceptable o Aceptable con controles",IF(S103="I","No Aceptable","Error"))))</f>
        <v>Aceptable</v>
      </c>
      <c r="U103" s="98">
        <v>3</v>
      </c>
      <c r="V103" s="98">
        <v>0</v>
      </c>
      <c r="W103" s="98">
        <v>0</v>
      </c>
      <c r="X103" s="98">
        <f t="shared" ref="X103" si="1110">SUM(U103:W103)</f>
        <v>3</v>
      </c>
      <c r="Y103" s="122" t="s">
        <v>369</v>
      </c>
      <c r="Z103" s="121" t="s">
        <v>288</v>
      </c>
      <c r="AA103" s="121" t="s">
        <v>296</v>
      </c>
      <c r="AB103" s="121" t="s">
        <v>296</v>
      </c>
      <c r="AC103" s="121" t="s">
        <v>459</v>
      </c>
      <c r="AD103" s="151" t="s">
        <v>370</v>
      </c>
      <c r="AE103" s="152" t="s">
        <v>210</v>
      </c>
    </row>
    <row r="104" spans="1:31" ht="145.5" customHeight="1">
      <c r="A104" s="391"/>
      <c r="B104" s="317"/>
      <c r="C104" s="323"/>
      <c r="D104" s="320"/>
      <c r="E104" s="121" t="s">
        <v>264</v>
      </c>
      <c r="F104" s="118" t="s">
        <v>274</v>
      </c>
      <c r="G104" s="118" t="s">
        <v>284</v>
      </c>
      <c r="H104" s="121" t="s">
        <v>285</v>
      </c>
      <c r="I104" s="118" t="s">
        <v>261</v>
      </c>
      <c r="J104" s="118" t="s">
        <v>210</v>
      </c>
      <c r="K104" s="121" t="s">
        <v>260</v>
      </c>
      <c r="L104" s="118" t="s">
        <v>262</v>
      </c>
      <c r="M104" s="149">
        <v>6</v>
      </c>
      <c r="N104" s="149">
        <v>3</v>
      </c>
      <c r="O104" s="150">
        <f t="shared" si="1092"/>
        <v>18</v>
      </c>
      <c r="P104" s="150" t="str">
        <f t="shared" si="1108"/>
        <v>Alto</v>
      </c>
      <c r="Q104" s="149">
        <v>25</v>
      </c>
      <c r="R104" s="150">
        <f t="shared" ref="R104:R105" si="1111">IF(OR(Q104="",O104=""),"",IF(ISTEXT(O104),"N/A",O104*Q104))</f>
        <v>450</v>
      </c>
      <c r="S104" s="150" t="str">
        <f t="shared" si="1095"/>
        <v>II</v>
      </c>
      <c r="T104" s="150" t="str">
        <f t="shared" ref="T104" si="1112">IF(S104="","",IF(OR(S104="IV",S104="III"),"Aceptable",IF(S104="II","No Aceptable o Aceptable con controles",IF(S104="I","No Aceptable","Error"))))</f>
        <v>No Aceptable o Aceptable con controles</v>
      </c>
      <c r="U104" s="98">
        <v>3</v>
      </c>
      <c r="V104" s="98">
        <v>0</v>
      </c>
      <c r="W104" s="98">
        <v>0</v>
      </c>
      <c r="X104" s="98">
        <f t="shared" ref="X104" si="1113">SUM(U104:W104)</f>
        <v>3</v>
      </c>
      <c r="Y104" s="122" t="s">
        <v>290</v>
      </c>
      <c r="Z104" s="121" t="s">
        <v>291</v>
      </c>
      <c r="AA104" s="121" t="s">
        <v>223</v>
      </c>
      <c r="AB104" s="121" t="s">
        <v>223</v>
      </c>
      <c r="AC104" s="121" t="s">
        <v>292</v>
      </c>
      <c r="AD104" s="151" t="s">
        <v>293</v>
      </c>
      <c r="AE104" s="121" t="s">
        <v>223</v>
      </c>
    </row>
    <row r="105" spans="1:31" ht="145.5" customHeight="1">
      <c r="A105" s="391"/>
      <c r="B105" s="317"/>
      <c r="C105" s="323"/>
      <c r="D105" s="320"/>
      <c r="E105" s="132" t="s">
        <v>264</v>
      </c>
      <c r="F105" s="118" t="s">
        <v>150</v>
      </c>
      <c r="G105" s="118" t="s">
        <v>269</v>
      </c>
      <c r="H105" s="121" t="s">
        <v>309</v>
      </c>
      <c r="I105" s="118" t="s">
        <v>250</v>
      </c>
      <c r="J105" s="118" t="s">
        <v>251</v>
      </c>
      <c r="K105" s="121" t="s">
        <v>218</v>
      </c>
      <c r="L105" s="118" t="s">
        <v>220</v>
      </c>
      <c r="M105" s="149">
        <v>2</v>
      </c>
      <c r="N105" s="149">
        <v>1</v>
      </c>
      <c r="O105" s="150">
        <f t="shared" si="1092"/>
        <v>2</v>
      </c>
      <c r="P105" s="150"/>
      <c r="Q105" s="149">
        <v>10</v>
      </c>
      <c r="R105" s="150">
        <f t="shared" si="1111"/>
        <v>20</v>
      </c>
      <c r="S105" s="150" t="str">
        <f t="shared" si="1095"/>
        <v>IV</v>
      </c>
      <c r="T105" s="169" t="str">
        <f>IF(S105="","",IF(OR(S105="IV",S105="III"),"Aceptable",IF(S105="II","No Aceptable o Aceptable con controles",IF(S105="I","No Aceptable","Error"))))</f>
        <v>Aceptable</v>
      </c>
      <c r="U105" s="98">
        <v>3</v>
      </c>
      <c r="V105" s="98">
        <v>0</v>
      </c>
      <c r="W105" s="98">
        <v>0</v>
      </c>
      <c r="X105" s="98">
        <f t="shared" ref="X105" si="1114">SUM(U105:W105)</f>
        <v>3</v>
      </c>
      <c r="Y105" s="132" t="s">
        <v>225</v>
      </c>
      <c r="Z105" s="121" t="s">
        <v>253</v>
      </c>
      <c r="AA105" s="121" t="s">
        <v>223</v>
      </c>
      <c r="AB105" s="121" t="s">
        <v>223</v>
      </c>
      <c r="AC105" s="121" t="s">
        <v>227</v>
      </c>
      <c r="AD105" s="121" t="s">
        <v>228</v>
      </c>
      <c r="AE105" s="152" t="s">
        <v>223</v>
      </c>
    </row>
    <row r="106" spans="1:31" ht="145.5" customHeight="1">
      <c r="A106" s="391"/>
      <c r="B106" s="317"/>
      <c r="C106" s="323"/>
      <c r="D106" s="320"/>
      <c r="E106" s="122" t="s">
        <v>264</v>
      </c>
      <c r="F106" s="118" t="s">
        <v>150</v>
      </c>
      <c r="G106" s="118" t="s">
        <v>215</v>
      </c>
      <c r="H106" s="121" t="s">
        <v>351</v>
      </c>
      <c r="I106" s="118" t="s">
        <v>217</v>
      </c>
      <c r="J106" s="118" t="s">
        <v>210</v>
      </c>
      <c r="K106" s="121" t="s">
        <v>218</v>
      </c>
      <c r="L106" s="118" t="s">
        <v>220</v>
      </c>
      <c r="M106" s="149">
        <v>2</v>
      </c>
      <c r="N106" s="149">
        <v>2</v>
      </c>
      <c r="O106" s="150">
        <f t="shared" si="1092"/>
        <v>4</v>
      </c>
      <c r="P106" s="150" t="str">
        <f t="shared" si="1108"/>
        <v>Bajo</v>
      </c>
      <c r="Q106" s="149">
        <v>25</v>
      </c>
      <c r="R106" s="150">
        <f t="shared" si="1094"/>
        <v>100</v>
      </c>
      <c r="S106" s="150" t="str">
        <f t="shared" si="1095"/>
        <v>III</v>
      </c>
      <c r="T106" s="150" t="s">
        <v>142</v>
      </c>
      <c r="U106" s="98">
        <v>3</v>
      </c>
      <c r="V106" s="98">
        <v>0</v>
      </c>
      <c r="W106" s="98">
        <v>0</v>
      </c>
      <c r="X106" s="98">
        <f t="shared" si="1109"/>
        <v>3</v>
      </c>
      <c r="Y106" s="121" t="s">
        <v>225</v>
      </c>
      <c r="Z106" s="121" t="s">
        <v>692</v>
      </c>
      <c r="AA106" s="121" t="s">
        <v>223</v>
      </c>
      <c r="AB106" s="121" t="s">
        <v>223</v>
      </c>
      <c r="AC106" s="121" t="s">
        <v>227</v>
      </c>
      <c r="AD106" s="121" t="s">
        <v>228</v>
      </c>
      <c r="AE106" s="152" t="s">
        <v>223</v>
      </c>
    </row>
    <row r="107" spans="1:31" ht="120" customHeight="1">
      <c r="A107" s="391"/>
      <c r="B107" s="317"/>
      <c r="C107" s="323"/>
      <c r="D107" s="320"/>
      <c r="E107" s="122" t="s">
        <v>264</v>
      </c>
      <c r="F107" s="118" t="s">
        <v>271</v>
      </c>
      <c r="G107" s="118" t="s">
        <v>229</v>
      </c>
      <c r="H107" s="121" t="s">
        <v>230</v>
      </c>
      <c r="I107" s="118" t="s">
        <v>231</v>
      </c>
      <c r="J107" s="118" t="s">
        <v>232</v>
      </c>
      <c r="K107" s="121" t="s">
        <v>233</v>
      </c>
      <c r="L107" s="118" t="s">
        <v>220</v>
      </c>
      <c r="M107" s="149">
        <v>2</v>
      </c>
      <c r="N107" s="149">
        <v>2</v>
      </c>
      <c r="O107" s="150">
        <f t="shared" si="1092"/>
        <v>4</v>
      </c>
      <c r="P107" s="150" t="str">
        <f t="shared" si="1108"/>
        <v>Bajo</v>
      </c>
      <c r="Q107" s="149">
        <v>25</v>
      </c>
      <c r="R107" s="150">
        <f t="shared" si="1094"/>
        <v>100</v>
      </c>
      <c r="S107" s="150" t="str">
        <f t="shared" si="1095"/>
        <v>III</v>
      </c>
      <c r="T107" s="150" t="s">
        <v>142</v>
      </c>
      <c r="U107" s="98">
        <v>3</v>
      </c>
      <c r="V107" s="98">
        <v>0</v>
      </c>
      <c r="W107" s="98">
        <v>0</v>
      </c>
      <c r="X107" s="98">
        <f t="shared" ref="X107:X109" si="1115">SUM(U107:W107)</f>
        <v>3</v>
      </c>
      <c r="Y107" s="121" t="s">
        <v>240</v>
      </c>
      <c r="Z107" s="121" t="s">
        <v>676</v>
      </c>
      <c r="AA107" s="121" t="s">
        <v>223</v>
      </c>
      <c r="AB107" s="121" t="s">
        <v>223</v>
      </c>
      <c r="AC107" s="121" t="s">
        <v>242</v>
      </c>
      <c r="AD107" s="121" t="s">
        <v>349</v>
      </c>
      <c r="AE107" s="152" t="s">
        <v>223</v>
      </c>
    </row>
    <row r="108" spans="1:31" ht="120" customHeight="1">
      <c r="A108" s="391"/>
      <c r="B108" s="317"/>
      <c r="C108" s="323"/>
      <c r="D108" s="320"/>
      <c r="E108" s="122" t="s">
        <v>264</v>
      </c>
      <c r="F108" s="118" t="s">
        <v>271</v>
      </c>
      <c r="G108" s="118" t="s">
        <v>234</v>
      </c>
      <c r="H108" s="121" t="s">
        <v>347</v>
      </c>
      <c r="I108" s="118" t="s">
        <v>436</v>
      </c>
      <c r="J108" s="118" t="s">
        <v>237</v>
      </c>
      <c r="K108" s="121" t="s">
        <v>233</v>
      </c>
      <c r="L108" s="118" t="s">
        <v>220</v>
      </c>
      <c r="M108" s="149">
        <v>2</v>
      </c>
      <c r="N108" s="149">
        <v>2</v>
      </c>
      <c r="O108" s="150">
        <f t="shared" si="1092"/>
        <v>4</v>
      </c>
      <c r="P108" s="150" t="str">
        <f t="shared" si="1108"/>
        <v>Bajo</v>
      </c>
      <c r="Q108" s="149">
        <v>25</v>
      </c>
      <c r="R108" s="150">
        <f t="shared" si="1094"/>
        <v>100</v>
      </c>
      <c r="S108" s="150" t="str">
        <f t="shared" si="1095"/>
        <v>III</v>
      </c>
      <c r="T108" s="150" t="s">
        <v>142</v>
      </c>
      <c r="U108" s="98">
        <v>3</v>
      </c>
      <c r="V108" s="98">
        <v>0</v>
      </c>
      <c r="W108" s="98">
        <v>0</v>
      </c>
      <c r="X108" s="98">
        <f t="shared" si="1115"/>
        <v>3</v>
      </c>
      <c r="Y108" s="121" t="s">
        <v>244</v>
      </c>
      <c r="Z108" s="121" t="s">
        <v>676</v>
      </c>
      <c r="AA108" s="121" t="s">
        <v>223</v>
      </c>
      <c r="AB108" s="121" t="s">
        <v>223</v>
      </c>
      <c r="AC108" s="121" t="s">
        <v>242</v>
      </c>
      <c r="AD108" s="121" t="s">
        <v>350</v>
      </c>
      <c r="AE108" s="152" t="s">
        <v>223</v>
      </c>
    </row>
    <row r="109" spans="1:31" ht="120" customHeight="1" thickBot="1">
      <c r="A109" s="391"/>
      <c r="B109" s="317"/>
      <c r="C109" s="324"/>
      <c r="D109" s="321"/>
      <c r="E109" s="203" t="s">
        <v>264</v>
      </c>
      <c r="F109" s="171" t="s">
        <v>274</v>
      </c>
      <c r="G109" s="171" t="s">
        <v>284</v>
      </c>
      <c r="H109" s="191" t="s">
        <v>285</v>
      </c>
      <c r="I109" s="171" t="s">
        <v>261</v>
      </c>
      <c r="J109" s="171" t="s">
        <v>210</v>
      </c>
      <c r="K109" s="191" t="s">
        <v>260</v>
      </c>
      <c r="L109" s="171" t="s">
        <v>262</v>
      </c>
      <c r="M109" s="192">
        <v>6</v>
      </c>
      <c r="N109" s="192">
        <v>3</v>
      </c>
      <c r="O109" s="193">
        <f t="shared" si="1092"/>
        <v>18</v>
      </c>
      <c r="P109" s="193" t="str">
        <f t="shared" si="1108"/>
        <v>Alto</v>
      </c>
      <c r="Q109" s="192">
        <v>25</v>
      </c>
      <c r="R109" s="193">
        <f t="shared" si="1094"/>
        <v>450</v>
      </c>
      <c r="S109" s="193" t="str">
        <f t="shared" si="1095"/>
        <v>II</v>
      </c>
      <c r="T109" s="193" t="str">
        <f>IF(S109="","",IF(OR(S109="IV",S109="III"),"Aceptable",IF(S109="II","No Aceptable o Aceptable con controles",IF(S109="I","No Aceptable","Error"))))</f>
        <v>No Aceptable o Aceptable con controles</v>
      </c>
      <c r="U109" s="103">
        <v>3</v>
      </c>
      <c r="V109" s="103">
        <v>0</v>
      </c>
      <c r="W109" s="103">
        <v>0</v>
      </c>
      <c r="X109" s="103">
        <f t="shared" si="1115"/>
        <v>3</v>
      </c>
      <c r="Y109" s="191" t="s">
        <v>290</v>
      </c>
      <c r="Z109" s="191" t="s">
        <v>291</v>
      </c>
      <c r="AA109" s="191" t="s">
        <v>223</v>
      </c>
      <c r="AB109" s="191" t="s">
        <v>223</v>
      </c>
      <c r="AC109" s="191" t="s">
        <v>292</v>
      </c>
      <c r="AD109" s="191" t="s">
        <v>293</v>
      </c>
      <c r="AE109" s="195" t="s">
        <v>223</v>
      </c>
    </row>
    <row r="110" spans="1:31" ht="114.75" customHeight="1">
      <c r="A110" s="391"/>
      <c r="B110" s="317"/>
      <c r="C110" s="326" t="s">
        <v>310</v>
      </c>
      <c r="D110" s="325" t="s">
        <v>437</v>
      </c>
      <c r="E110" s="126" t="s">
        <v>264</v>
      </c>
      <c r="F110" s="142" t="s">
        <v>265</v>
      </c>
      <c r="G110" s="142" t="s">
        <v>367</v>
      </c>
      <c r="H110" s="196" t="s">
        <v>318</v>
      </c>
      <c r="I110" s="125" t="s">
        <v>368</v>
      </c>
      <c r="J110" s="125" t="s">
        <v>210</v>
      </c>
      <c r="K110" s="196" t="s">
        <v>260</v>
      </c>
      <c r="L110" s="125" t="s">
        <v>268</v>
      </c>
      <c r="M110" s="197">
        <v>2</v>
      </c>
      <c r="N110" s="197">
        <v>1</v>
      </c>
      <c r="O110" s="198">
        <f t="shared" si="1092"/>
        <v>2</v>
      </c>
      <c r="P110" s="198" t="str">
        <f t="shared" si="1108"/>
        <v>Bajo</v>
      </c>
      <c r="Q110" s="197">
        <v>10</v>
      </c>
      <c r="R110" s="198">
        <f t="shared" si="1094"/>
        <v>20</v>
      </c>
      <c r="S110" s="198" t="str">
        <f t="shared" si="1095"/>
        <v>IV</v>
      </c>
      <c r="T110" s="198" t="str">
        <f t="shared" ref="T110:T124" si="1116">IF(S110="","",IF(OR(S110="IV",S110="III"),"Aceptable",IF(S110="II","No Aceptable o Aceptable con controles",IF(S110="I","No Aceptable","Error"))))</f>
        <v>Aceptable</v>
      </c>
      <c r="U110" s="100">
        <v>23</v>
      </c>
      <c r="V110" s="100">
        <v>0</v>
      </c>
      <c r="W110" s="100">
        <v>0</v>
      </c>
      <c r="X110" s="100">
        <v>23</v>
      </c>
      <c r="Y110" s="196" t="s">
        <v>369</v>
      </c>
      <c r="Z110" s="196" t="s">
        <v>288</v>
      </c>
      <c r="AA110" s="196" t="s">
        <v>223</v>
      </c>
      <c r="AB110" s="196" t="s">
        <v>223</v>
      </c>
      <c r="AC110" s="196" t="s">
        <v>223</v>
      </c>
      <c r="AD110" s="196" t="s">
        <v>370</v>
      </c>
      <c r="AE110" s="199" t="s">
        <v>210</v>
      </c>
    </row>
    <row r="111" spans="1:31" ht="114.75" customHeight="1">
      <c r="A111" s="391"/>
      <c r="B111" s="317"/>
      <c r="C111" s="327"/>
      <c r="D111" s="320"/>
      <c r="E111" s="122" t="s">
        <v>264</v>
      </c>
      <c r="F111" s="118" t="s">
        <v>265</v>
      </c>
      <c r="G111" s="118" t="s">
        <v>266</v>
      </c>
      <c r="H111" s="121" t="s">
        <v>267</v>
      </c>
      <c r="I111" s="118" t="s">
        <v>257</v>
      </c>
      <c r="J111" s="118" t="s">
        <v>210</v>
      </c>
      <c r="K111" s="121" t="s">
        <v>210</v>
      </c>
      <c r="L111" s="118" t="s">
        <v>268</v>
      </c>
      <c r="M111" s="149">
        <v>2</v>
      </c>
      <c r="N111" s="149">
        <v>1</v>
      </c>
      <c r="O111" s="150">
        <f t="shared" si="1092"/>
        <v>2</v>
      </c>
      <c r="P111" s="150" t="str">
        <f t="shared" si="1108"/>
        <v>Bajo</v>
      </c>
      <c r="Q111" s="149">
        <v>10</v>
      </c>
      <c r="R111" s="150">
        <f t="shared" si="1094"/>
        <v>20</v>
      </c>
      <c r="S111" s="150" t="str">
        <f t="shared" si="1095"/>
        <v>IV</v>
      </c>
      <c r="T111" s="150" t="str">
        <f t="shared" si="1116"/>
        <v>Aceptable</v>
      </c>
      <c r="U111" s="98">
        <v>23</v>
      </c>
      <c r="V111" s="98">
        <v>0</v>
      </c>
      <c r="W111" s="98">
        <v>0</v>
      </c>
      <c r="X111" s="98">
        <v>23</v>
      </c>
      <c r="Y111" s="121" t="s">
        <v>287</v>
      </c>
      <c r="Z111" s="121" t="s">
        <v>288</v>
      </c>
      <c r="AA111" s="121" t="s">
        <v>223</v>
      </c>
      <c r="AB111" s="121" t="s">
        <v>223</v>
      </c>
      <c r="AC111" s="121" t="s">
        <v>223</v>
      </c>
      <c r="AD111" s="121" t="s">
        <v>289</v>
      </c>
      <c r="AE111" s="152" t="s">
        <v>210</v>
      </c>
    </row>
    <row r="112" spans="1:31" ht="114.75" customHeight="1">
      <c r="A112" s="391"/>
      <c r="B112" s="317"/>
      <c r="C112" s="327"/>
      <c r="D112" s="320"/>
      <c r="E112" s="114" t="s">
        <v>398</v>
      </c>
      <c r="F112" s="118" t="s">
        <v>150</v>
      </c>
      <c r="G112" s="118" t="s">
        <v>408</v>
      </c>
      <c r="H112" s="121" t="s">
        <v>400</v>
      </c>
      <c r="I112" s="118" t="s">
        <v>401</v>
      </c>
      <c r="J112" s="118" t="s">
        <v>210</v>
      </c>
      <c r="K112" s="121" t="s">
        <v>402</v>
      </c>
      <c r="L112" s="118" t="s">
        <v>403</v>
      </c>
      <c r="M112" s="149">
        <v>2</v>
      </c>
      <c r="N112" s="149">
        <v>1</v>
      </c>
      <c r="O112" s="150">
        <f t="shared" si="1092"/>
        <v>2</v>
      </c>
      <c r="P112" s="150" t="str">
        <f t="shared" si="1108"/>
        <v>Bajo</v>
      </c>
      <c r="Q112" s="149">
        <v>10</v>
      </c>
      <c r="R112" s="150">
        <v>20</v>
      </c>
      <c r="S112" s="150" t="str">
        <f t="shared" si="1095"/>
        <v>IV</v>
      </c>
      <c r="T112" s="150" t="str">
        <f t="shared" si="1116"/>
        <v>Aceptable</v>
      </c>
      <c r="U112" s="98">
        <v>23</v>
      </c>
      <c r="V112" s="98">
        <v>0</v>
      </c>
      <c r="W112" s="98">
        <v>0</v>
      </c>
      <c r="X112" s="98">
        <v>23</v>
      </c>
      <c r="Y112" s="121" t="s">
        <v>312</v>
      </c>
      <c r="Z112" s="121" t="s">
        <v>313</v>
      </c>
      <c r="AA112" s="121" t="s">
        <v>223</v>
      </c>
      <c r="AB112" s="121" t="s">
        <v>314</v>
      </c>
      <c r="AC112" s="121" t="s">
        <v>223</v>
      </c>
      <c r="AD112" s="121" t="s">
        <v>315</v>
      </c>
      <c r="AE112" s="152" t="s">
        <v>223</v>
      </c>
    </row>
    <row r="113" spans="1:31" ht="114.75" customHeight="1">
      <c r="A113" s="391"/>
      <c r="B113" s="317"/>
      <c r="C113" s="327"/>
      <c r="D113" s="320"/>
      <c r="E113" s="122" t="s">
        <v>264</v>
      </c>
      <c r="F113" s="118" t="s">
        <v>150</v>
      </c>
      <c r="G113" s="118" t="s">
        <v>269</v>
      </c>
      <c r="H113" s="121" t="s">
        <v>270</v>
      </c>
      <c r="I113" s="118" t="s">
        <v>252</v>
      </c>
      <c r="J113" s="118" t="s">
        <v>210</v>
      </c>
      <c r="K113" s="121" t="s">
        <v>218</v>
      </c>
      <c r="L113" s="118" t="s">
        <v>210</v>
      </c>
      <c r="M113" s="149">
        <v>2</v>
      </c>
      <c r="N113" s="149">
        <v>1</v>
      </c>
      <c r="O113" s="150">
        <f t="shared" si="1092"/>
        <v>2</v>
      </c>
      <c r="P113" s="150" t="str">
        <f t="shared" si="1108"/>
        <v>Bajo</v>
      </c>
      <c r="Q113" s="149">
        <v>10</v>
      </c>
      <c r="R113" s="150">
        <f t="shared" si="1094"/>
        <v>20</v>
      </c>
      <c r="S113" s="150" t="str">
        <f t="shared" si="1095"/>
        <v>IV</v>
      </c>
      <c r="T113" s="150" t="str">
        <f t="shared" si="1116"/>
        <v>Aceptable</v>
      </c>
      <c r="U113" s="98">
        <v>23</v>
      </c>
      <c r="V113" s="98">
        <v>0</v>
      </c>
      <c r="W113" s="98">
        <v>0</v>
      </c>
      <c r="X113" s="98">
        <v>23</v>
      </c>
      <c r="Y113" s="122" t="s">
        <v>312</v>
      </c>
      <c r="Z113" s="121" t="s">
        <v>677</v>
      </c>
      <c r="AA113" s="121" t="s">
        <v>223</v>
      </c>
      <c r="AB113" s="121" t="s">
        <v>314</v>
      </c>
      <c r="AC113" s="121" t="s">
        <v>223</v>
      </c>
      <c r="AD113" s="121" t="s">
        <v>315</v>
      </c>
      <c r="AE113" s="152" t="s">
        <v>223</v>
      </c>
    </row>
    <row r="114" spans="1:31" ht="114.75" customHeight="1">
      <c r="A114" s="391"/>
      <c r="B114" s="317"/>
      <c r="C114" s="327"/>
      <c r="D114" s="320"/>
      <c r="E114" s="122" t="s">
        <v>264</v>
      </c>
      <c r="F114" s="118" t="s">
        <v>271</v>
      </c>
      <c r="G114" s="118" t="s">
        <v>229</v>
      </c>
      <c r="H114" s="121" t="s">
        <v>272</v>
      </c>
      <c r="I114" s="118" t="s">
        <v>273</v>
      </c>
      <c r="J114" s="118" t="s">
        <v>210</v>
      </c>
      <c r="K114" s="121" t="s">
        <v>233</v>
      </c>
      <c r="L114" s="118" t="s">
        <v>220</v>
      </c>
      <c r="M114" s="149">
        <v>2</v>
      </c>
      <c r="N114" s="149">
        <v>1</v>
      </c>
      <c r="O114" s="150">
        <f t="shared" si="1092"/>
        <v>2</v>
      </c>
      <c r="P114" s="150" t="str">
        <f t="shared" si="1108"/>
        <v>Bajo</v>
      </c>
      <c r="Q114" s="149">
        <v>10</v>
      </c>
      <c r="R114" s="150">
        <f t="shared" si="1094"/>
        <v>20</v>
      </c>
      <c r="S114" s="150" t="str">
        <f t="shared" si="1095"/>
        <v>IV</v>
      </c>
      <c r="T114" s="150" t="str">
        <f t="shared" si="1116"/>
        <v>Aceptable</v>
      </c>
      <c r="U114" s="98">
        <v>23</v>
      </c>
      <c r="V114" s="98">
        <v>0</v>
      </c>
      <c r="W114" s="98">
        <v>0</v>
      </c>
      <c r="X114" s="98">
        <v>23</v>
      </c>
      <c r="Y114" s="121" t="s">
        <v>378</v>
      </c>
      <c r="Z114" s="121" t="s">
        <v>676</v>
      </c>
      <c r="AA114" s="121" t="s">
        <v>223</v>
      </c>
      <c r="AB114" s="121" t="s">
        <v>223</v>
      </c>
      <c r="AC114" s="121" t="s">
        <v>242</v>
      </c>
      <c r="AD114" s="121" t="s">
        <v>350</v>
      </c>
      <c r="AE114" s="152" t="s">
        <v>223</v>
      </c>
    </row>
    <row r="115" spans="1:31" ht="114.75" customHeight="1">
      <c r="A115" s="391"/>
      <c r="B115" s="317"/>
      <c r="C115" s="327"/>
      <c r="D115" s="320"/>
      <c r="E115" s="122" t="s">
        <v>371</v>
      </c>
      <c r="F115" s="118" t="s">
        <v>271</v>
      </c>
      <c r="G115" s="118" t="s">
        <v>372</v>
      </c>
      <c r="H115" s="121" t="s">
        <v>373</v>
      </c>
      <c r="I115" s="118" t="s">
        <v>374</v>
      </c>
      <c r="J115" s="118" t="s">
        <v>375</v>
      </c>
      <c r="K115" s="121" t="s">
        <v>233</v>
      </c>
      <c r="L115" s="118" t="s">
        <v>220</v>
      </c>
      <c r="M115" s="149">
        <v>2</v>
      </c>
      <c r="N115" s="149">
        <v>1</v>
      </c>
      <c r="O115" s="150">
        <v>2</v>
      </c>
      <c r="P115" s="150" t="str">
        <f t="shared" si="1108"/>
        <v>Bajo</v>
      </c>
      <c r="Q115" s="149">
        <v>10</v>
      </c>
      <c r="R115" s="150">
        <f t="shared" si="1094"/>
        <v>20</v>
      </c>
      <c r="S115" s="150" t="str">
        <f t="shared" si="1095"/>
        <v>IV</v>
      </c>
      <c r="T115" s="150" t="str">
        <f t="shared" si="1116"/>
        <v>Aceptable</v>
      </c>
      <c r="U115" s="98">
        <v>23</v>
      </c>
      <c r="V115" s="98">
        <v>0</v>
      </c>
      <c r="W115" s="98">
        <v>0</v>
      </c>
      <c r="X115" s="98">
        <v>23</v>
      </c>
      <c r="Y115" s="121" t="s">
        <v>240</v>
      </c>
      <c r="Z115" s="121" t="s">
        <v>676</v>
      </c>
      <c r="AA115" s="121" t="s">
        <v>223</v>
      </c>
      <c r="AB115" s="121" t="s">
        <v>223</v>
      </c>
      <c r="AC115" s="121" t="s">
        <v>379</v>
      </c>
      <c r="AD115" s="121" t="s">
        <v>380</v>
      </c>
      <c r="AE115" s="152" t="s">
        <v>223</v>
      </c>
    </row>
    <row r="116" spans="1:31" ht="114.75" customHeight="1">
      <c r="A116" s="391"/>
      <c r="B116" s="317"/>
      <c r="C116" s="327"/>
      <c r="D116" s="320"/>
      <c r="E116" s="122" t="s">
        <v>264</v>
      </c>
      <c r="F116" s="118" t="s">
        <v>271</v>
      </c>
      <c r="G116" s="118" t="s">
        <v>234</v>
      </c>
      <c r="H116" s="121" t="s">
        <v>376</v>
      </c>
      <c r="I116" s="118" t="s">
        <v>377</v>
      </c>
      <c r="J116" s="118" t="s">
        <v>210</v>
      </c>
      <c r="K116" s="121" t="s">
        <v>233</v>
      </c>
      <c r="L116" s="118" t="s">
        <v>220</v>
      </c>
      <c r="M116" s="149">
        <v>2</v>
      </c>
      <c r="N116" s="149">
        <v>1</v>
      </c>
      <c r="O116" s="150">
        <f t="shared" si="1092"/>
        <v>2</v>
      </c>
      <c r="P116" s="150" t="str">
        <f t="shared" si="1108"/>
        <v>Bajo</v>
      </c>
      <c r="Q116" s="149">
        <v>10</v>
      </c>
      <c r="R116" s="150">
        <f t="shared" si="1094"/>
        <v>20</v>
      </c>
      <c r="S116" s="150" t="str">
        <f t="shared" si="1095"/>
        <v>IV</v>
      </c>
      <c r="T116" s="150" t="str">
        <f t="shared" si="1116"/>
        <v>Aceptable</v>
      </c>
      <c r="U116" s="98">
        <v>23</v>
      </c>
      <c r="V116" s="98">
        <v>0</v>
      </c>
      <c r="W116" s="98">
        <v>0</v>
      </c>
      <c r="X116" s="98">
        <v>23</v>
      </c>
      <c r="Y116" s="121" t="s">
        <v>240</v>
      </c>
      <c r="Z116" s="121" t="s">
        <v>676</v>
      </c>
      <c r="AA116" s="121" t="s">
        <v>223</v>
      </c>
      <c r="AB116" s="121" t="s">
        <v>223</v>
      </c>
      <c r="AC116" s="121" t="s">
        <v>242</v>
      </c>
      <c r="AD116" s="121" t="s">
        <v>349</v>
      </c>
      <c r="AE116" s="152" t="s">
        <v>223</v>
      </c>
    </row>
    <row r="117" spans="1:31" ht="114.75" customHeight="1">
      <c r="A117" s="391"/>
      <c r="B117" s="317"/>
      <c r="C117" s="327"/>
      <c r="D117" s="320"/>
      <c r="E117" s="122" t="s">
        <v>264</v>
      </c>
      <c r="F117" s="118" t="s">
        <v>274</v>
      </c>
      <c r="G117" s="118" t="s">
        <v>381</v>
      </c>
      <c r="H117" s="121" t="s">
        <v>382</v>
      </c>
      <c r="I117" s="118" t="s">
        <v>383</v>
      </c>
      <c r="J117" s="118" t="s">
        <v>210</v>
      </c>
      <c r="K117" s="121" t="s">
        <v>210</v>
      </c>
      <c r="L117" s="118" t="s">
        <v>210</v>
      </c>
      <c r="M117" s="149">
        <v>2</v>
      </c>
      <c r="N117" s="149">
        <v>1</v>
      </c>
      <c r="O117" s="150">
        <f t="shared" si="1092"/>
        <v>2</v>
      </c>
      <c r="P117" s="150" t="str">
        <f t="shared" si="1108"/>
        <v>Bajo</v>
      </c>
      <c r="Q117" s="149">
        <v>10</v>
      </c>
      <c r="R117" s="150">
        <f t="shared" si="1094"/>
        <v>20</v>
      </c>
      <c r="S117" s="150" t="str">
        <f t="shared" si="1095"/>
        <v>IV</v>
      </c>
      <c r="T117" s="150" t="str">
        <f t="shared" si="1116"/>
        <v>Aceptable</v>
      </c>
      <c r="U117" s="98">
        <v>23</v>
      </c>
      <c r="V117" s="98">
        <v>0</v>
      </c>
      <c r="W117" s="98">
        <v>0</v>
      </c>
      <c r="X117" s="98">
        <v>23</v>
      </c>
      <c r="Y117" s="121" t="s">
        <v>384</v>
      </c>
      <c r="Z117" s="121" t="s">
        <v>385</v>
      </c>
      <c r="AA117" s="121" t="s">
        <v>223</v>
      </c>
      <c r="AB117" s="121" t="s">
        <v>223</v>
      </c>
      <c r="AC117" s="121" t="s">
        <v>223</v>
      </c>
      <c r="AD117" s="121" t="s">
        <v>386</v>
      </c>
      <c r="AE117" s="152" t="s">
        <v>223</v>
      </c>
    </row>
    <row r="118" spans="1:31" ht="114.75" customHeight="1">
      <c r="A118" s="391"/>
      <c r="B118" s="317"/>
      <c r="C118" s="327"/>
      <c r="D118" s="320"/>
      <c r="E118" s="122" t="s">
        <v>264</v>
      </c>
      <c r="F118" s="118" t="s">
        <v>274</v>
      </c>
      <c r="G118" s="118" t="s">
        <v>275</v>
      </c>
      <c r="H118" s="121" t="s">
        <v>276</v>
      </c>
      <c r="I118" s="118" t="s">
        <v>263</v>
      </c>
      <c r="J118" s="118" t="s">
        <v>277</v>
      </c>
      <c r="K118" s="121" t="s">
        <v>278</v>
      </c>
      <c r="L118" s="118" t="s">
        <v>279</v>
      </c>
      <c r="M118" s="149">
        <v>2</v>
      </c>
      <c r="N118" s="149">
        <v>3</v>
      </c>
      <c r="O118" s="150">
        <f t="shared" si="1092"/>
        <v>6</v>
      </c>
      <c r="P118" s="150" t="str">
        <f t="shared" si="1108"/>
        <v>Medio</v>
      </c>
      <c r="Q118" s="149">
        <v>60</v>
      </c>
      <c r="R118" s="150">
        <f t="shared" si="1094"/>
        <v>360</v>
      </c>
      <c r="S118" s="150" t="str">
        <f t="shared" si="1095"/>
        <v>II</v>
      </c>
      <c r="T118" s="150" t="str">
        <f t="shared" si="1116"/>
        <v>No Aceptable o Aceptable con controles</v>
      </c>
      <c r="U118" s="98">
        <v>23</v>
      </c>
      <c r="V118" s="98">
        <v>0</v>
      </c>
      <c r="W118" s="98">
        <v>0</v>
      </c>
      <c r="X118" s="98">
        <v>23</v>
      </c>
      <c r="Y118" s="121" t="s">
        <v>387</v>
      </c>
      <c r="Z118" s="121" t="s">
        <v>299</v>
      </c>
      <c r="AA118" s="121" t="s">
        <v>223</v>
      </c>
      <c r="AB118" s="121" t="s">
        <v>223</v>
      </c>
      <c r="AC118" s="121" t="s">
        <v>300</v>
      </c>
      <c r="AD118" s="121" t="s">
        <v>301</v>
      </c>
      <c r="AE118" s="152" t="s">
        <v>223</v>
      </c>
    </row>
    <row r="119" spans="1:31" ht="114.75" customHeight="1">
      <c r="A119" s="391"/>
      <c r="B119" s="317"/>
      <c r="C119" s="327"/>
      <c r="D119" s="320"/>
      <c r="E119" s="122" t="s">
        <v>264</v>
      </c>
      <c r="F119" s="118" t="s">
        <v>274</v>
      </c>
      <c r="G119" s="118" t="s">
        <v>280</v>
      </c>
      <c r="H119" s="121" t="s">
        <v>281</v>
      </c>
      <c r="I119" s="118" t="s">
        <v>263</v>
      </c>
      <c r="J119" s="118" t="s">
        <v>210</v>
      </c>
      <c r="K119" s="121" t="s">
        <v>210</v>
      </c>
      <c r="L119" s="118" t="s">
        <v>262</v>
      </c>
      <c r="M119" s="149">
        <v>2</v>
      </c>
      <c r="N119" s="149">
        <v>3</v>
      </c>
      <c r="O119" s="150">
        <f t="shared" si="1092"/>
        <v>6</v>
      </c>
      <c r="P119" s="150" t="str">
        <f t="shared" si="1108"/>
        <v>Medio</v>
      </c>
      <c r="Q119" s="149">
        <v>60</v>
      </c>
      <c r="R119" s="150">
        <f t="shared" si="1094"/>
        <v>360</v>
      </c>
      <c r="S119" s="150" t="str">
        <f t="shared" si="1095"/>
        <v>II</v>
      </c>
      <c r="T119" s="150" t="str">
        <f t="shared" si="1116"/>
        <v>No Aceptable o Aceptable con controles</v>
      </c>
      <c r="U119" s="98">
        <v>23</v>
      </c>
      <c r="V119" s="98">
        <v>0</v>
      </c>
      <c r="W119" s="98">
        <v>0</v>
      </c>
      <c r="X119" s="98">
        <v>23</v>
      </c>
      <c r="Y119" s="121" t="s">
        <v>388</v>
      </c>
      <c r="Z119" s="121" t="s">
        <v>303</v>
      </c>
      <c r="AA119" s="121" t="s">
        <v>223</v>
      </c>
      <c r="AB119" s="121" t="s">
        <v>223</v>
      </c>
      <c r="AC119" s="121" t="s">
        <v>223</v>
      </c>
      <c r="AD119" s="121" t="s">
        <v>305</v>
      </c>
      <c r="AE119" s="152" t="s">
        <v>223</v>
      </c>
    </row>
    <row r="120" spans="1:31" ht="114.75" customHeight="1">
      <c r="A120" s="391"/>
      <c r="B120" s="317"/>
      <c r="C120" s="327"/>
      <c r="D120" s="320"/>
      <c r="E120" s="122" t="s">
        <v>264</v>
      </c>
      <c r="F120" s="118" t="s">
        <v>152</v>
      </c>
      <c r="G120" s="118" t="s">
        <v>207</v>
      </c>
      <c r="H120" s="121" t="s">
        <v>389</v>
      </c>
      <c r="I120" s="118" t="s">
        <v>390</v>
      </c>
      <c r="J120" s="118" t="s">
        <v>210</v>
      </c>
      <c r="K120" s="121" t="s">
        <v>211</v>
      </c>
      <c r="L120" s="118" t="s">
        <v>219</v>
      </c>
      <c r="M120" s="149">
        <v>2</v>
      </c>
      <c r="N120" s="149">
        <v>3</v>
      </c>
      <c r="O120" s="150">
        <f t="shared" si="1092"/>
        <v>6</v>
      </c>
      <c r="P120" s="150" t="str">
        <f t="shared" si="1108"/>
        <v>Medio</v>
      </c>
      <c r="Q120" s="149">
        <v>10</v>
      </c>
      <c r="R120" s="150">
        <f t="shared" si="1094"/>
        <v>60</v>
      </c>
      <c r="S120" s="150" t="str">
        <f t="shared" si="1095"/>
        <v>III</v>
      </c>
      <c r="T120" s="150" t="s">
        <v>142</v>
      </c>
      <c r="U120" s="98">
        <v>23</v>
      </c>
      <c r="V120" s="98">
        <v>0</v>
      </c>
      <c r="W120" s="98">
        <v>0</v>
      </c>
      <c r="X120" s="98">
        <v>23</v>
      </c>
      <c r="Y120" s="202" t="s">
        <v>221</v>
      </c>
      <c r="Z120" s="121" t="s">
        <v>672</v>
      </c>
      <c r="AA120" s="202" t="s">
        <v>223</v>
      </c>
      <c r="AB120" s="202" t="s">
        <v>223</v>
      </c>
      <c r="AC120" s="121" t="s">
        <v>223</v>
      </c>
      <c r="AD120" s="121" t="s">
        <v>224</v>
      </c>
      <c r="AE120" s="152" t="s">
        <v>223</v>
      </c>
    </row>
    <row r="121" spans="1:31" ht="114.75" customHeight="1">
      <c r="A121" s="391"/>
      <c r="B121" s="317"/>
      <c r="C121" s="327"/>
      <c r="D121" s="320"/>
      <c r="E121" s="122" t="s">
        <v>264</v>
      </c>
      <c r="F121" s="118" t="s">
        <v>152</v>
      </c>
      <c r="G121" s="118" t="s">
        <v>212</v>
      </c>
      <c r="H121" s="121" t="s">
        <v>213</v>
      </c>
      <c r="I121" s="118" t="s">
        <v>286</v>
      </c>
      <c r="J121" s="118" t="s">
        <v>210</v>
      </c>
      <c r="K121" s="121" t="s">
        <v>211</v>
      </c>
      <c r="L121" s="118" t="s">
        <v>219</v>
      </c>
      <c r="M121" s="149">
        <v>2</v>
      </c>
      <c r="N121" s="149">
        <v>3</v>
      </c>
      <c r="O121" s="150">
        <f t="shared" si="1092"/>
        <v>6</v>
      </c>
      <c r="P121" s="150" t="str">
        <f t="shared" si="1108"/>
        <v>Medio</v>
      </c>
      <c r="Q121" s="149">
        <v>10</v>
      </c>
      <c r="R121" s="150">
        <f t="shared" si="1094"/>
        <v>60</v>
      </c>
      <c r="S121" s="150" t="str">
        <f t="shared" si="1095"/>
        <v>III</v>
      </c>
      <c r="T121" s="150" t="s">
        <v>142</v>
      </c>
      <c r="U121" s="98">
        <v>23</v>
      </c>
      <c r="V121" s="98">
        <v>0</v>
      </c>
      <c r="W121" s="98">
        <v>0</v>
      </c>
      <c r="X121" s="98">
        <v>23</v>
      </c>
      <c r="Y121" s="121" t="s">
        <v>391</v>
      </c>
      <c r="Z121" s="121" t="s">
        <v>672</v>
      </c>
      <c r="AA121" s="121" t="s">
        <v>223</v>
      </c>
      <c r="AB121" s="121" t="s">
        <v>223</v>
      </c>
      <c r="AC121" s="121" t="s">
        <v>223</v>
      </c>
      <c r="AD121" s="121" t="s">
        <v>224</v>
      </c>
      <c r="AE121" s="152" t="s">
        <v>223</v>
      </c>
    </row>
    <row r="122" spans="1:31" ht="114.75" customHeight="1">
      <c r="A122" s="391"/>
      <c r="B122" s="317"/>
      <c r="C122" s="327"/>
      <c r="D122" s="320"/>
      <c r="E122" s="122" t="s">
        <v>264</v>
      </c>
      <c r="F122" s="118" t="s">
        <v>152</v>
      </c>
      <c r="G122" s="118" t="s">
        <v>341</v>
      </c>
      <c r="H122" s="121" t="s">
        <v>342</v>
      </c>
      <c r="I122" s="118" t="s">
        <v>343</v>
      </c>
      <c r="J122" s="118" t="s">
        <v>210</v>
      </c>
      <c r="K122" s="121" t="s">
        <v>211</v>
      </c>
      <c r="L122" s="118" t="s">
        <v>219</v>
      </c>
      <c r="M122" s="149">
        <v>6</v>
      </c>
      <c r="N122" s="149">
        <v>3</v>
      </c>
      <c r="O122" s="150">
        <f t="shared" si="1092"/>
        <v>18</v>
      </c>
      <c r="P122" s="150" t="str">
        <f t="shared" si="1108"/>
        <v>Alto</v>
      </c>
      <c r="Q122" s="149">
        <v>10</v>
      </c>
      <c r="R122" s="150">
        <f t="shared" si="1094"/>
        <v>180</v>
      </c>
      <c r="S122" s="150" t="str">
        <f t="shared" si="1095"/>
        <v>II</v>
      </c>
      <c r="T122" s="150" t="str">
        <f t="shared" si="1116"/>
        <v>No Aceptable o Aceptable con controles</v>
      </c>
      <c r="U122" s="98">
        <v>23</v>
      </c>
      <c r="V122" s="98">
        <v>0</v>
      </c>
      <c r="W122" s="98">
        <v>0</v>
      </c>
      <c r="X122" s="98">
        <v>23</v>
      </c>
      <c r="Y122" s="121" t="s">
        <v>391</v>
      </c>
      <c r="Z122" s="121" t="s">
        <v>672</v>
      </c>
      <c r="AA122" s="121" t="s">
        <v>223</v>
      </c>
      <c r="AB122" s="121" t="s">
        <v>223</v>
      </c>
      <c r="AC122" s="121" t="s">
        <v>223</v>
      </c>
      <c r="AD122" s="121" t="s">
        <v>224</v>
      </c>
      <c r="AE122" s="152" t="s">
        <v>223</v>
      </c>
    </row>
    <row r="123" spans="1:31" ht="120" customHeight="1">
      <c r="A123" s="391"/>
      <c r="B123" s="317"/>
      <c r="C123" s="327"/>
      <c r="D123" s="321"/>
      <c r="E123" s="203" t="s">
        <v>264</v>
      </c>
      <c r="F123" s="171" t="s">
        <v>274</v>
      </c>
      <c r="G123" s="171" t="s">
        <v>284</v>
      </c>
      <c r="H123" s="191" t="s">
        <v>285</v>
      </c>
      <c r="I123" s="171" t="s">
        <v>261</v>
      </c>
      <c r="J123" s="171" t="s">
        <v>210</v>
      </c>
      <c r="K123" s="191" t="s">
        <v>260</v>
      </c>
      <c r="L123" s="171" t="s">
        <v>262</v>
      </c>
      <c r="M123" s="192">
        <v>6</v>
      </c>
      <c r="N123" s="192">
        <v>3</v>
      </c>
      <c r="O123" s="193">
        <f t="shared" ref="O123" si="1117">IF(OR(M123="",N123=""),"",IF((M123*N123=0),"N/A",M123*N123))</f>
        <v>18</v>
      </c>
      <c r="P123" s="193" t="str">
        <f t="shared" ref="P123" si="1118">IF(O123="","",IF(ISTEXT(O123),"N/A",IF(OR(O123=2,O123=4),"Bajo",IF(OR(O123=6,O123=8),"Medio",IF(OR(O123=10,O123=12,O123=18,O123=20),"Alto",IF(OR(O123=24,O123=30,O123=40),"Muy Alto","Error"))))))</f>
        <v>Alto</v>
      </c>
      <c r="Q123" s="192">
        <v>25</v>
      </c>
      <c r="R123" s="193">
        <f t="shared" ref="R123" si="1119">IF(OR(Q123="",O123=""),"",IF(ISTEXT(O123),"N/A",O123*Q123))</f>
        <v>450</v>
      </c>
      <c r="S123" s="193" t="str">
        <f t="shared" ref="S123" si="1120">IF(R123="","",IF(ISTEXT(R123),"IV",IF(R123=20,"IV",IF(AND(R123&gt;=40,R123&lt;=120),"III",IF(AND(R123&gt;=150,R123&lt;=500),"II",IF(AND(R123&gt;=600,R123&lt;=4000),"I","Error"))))))</f>
        <v>II</v>
      </c>
      <c r="T123" s="193" t="str">
        <f>IF(S123="","",IF(OR(S123="IV",S123="III"),"Aceptable",IF(S123="II","No Aceptable o Aceptable con controles",IF(S123="I","No Aceptable","Error"))))</f>
        <v>No Aceptable o Aceptable con controles</v>
      </c>
      <c r="U123" s="98">
        <v>23</v>
      </c>
      <c r="V123" s="98">
        <v>0</v>
      </c>
      <c r="W123" s="98">
        <v>0</v>
      </c>
      <c r="X123" s="98">
        <v>23</v>
      </c>
      <c r="Y123" s="191" t="s">
        <v>290</v>
      </c>
      <c r="Z123" s="191" t="s">
        <v>291</v>
      </c>
      <c r="AA123" s="191" t="s">
        <v>223</v>
      </c>
      <c r="AB123" s="191" t="s">
        <v>223</v>
      </c>
      <c r="AC123" s="191" t="s">
        <v>292</v>
      </c>
      <c r="AD123" s="191" t="s">
        <v>293</v>
      </c>
      <c r="AE123" s="195" t="s">
        <v>223</v>
      </c>
    </row>
    <row r="124" spans="1:31" ht="112.5" customHeight="1" thickBot="1">
      <c r="A124" s="391"/>
      <c r="B124" s="318"/>
      <c r="C124" s="336"/>
      <c r="D124" s="328"/>
      <c r="E124" s="156" t="s">
        <v>264</v>
      </c>
      <c r="F124" s="157" t="s">
        <v>152</v>
      </c>
      <c r="G124" s="157" t="s">
        <v>416</v>
      </c>
      <c r="H124" s="178" t="s">
        <v>417</v>
      </c>
      <c r="I124" s="157" t="s">
        <v>433</v>
      </c>
      <c r="J124" s="157" t="s">
        <v>210</v>
      </c>
      <c r="K124" s="178" t="s">
        <v>211</v>
      </c>
      <c r="L124" s="157" t="s">
        <v>219</v>
      </c>
      <c r="M124" s="179">
        <v>6</v>
      </c>
      <c r="N124" s="179">
        <v>4</v>
      </c>
      <c r="O124" s="180">
        <f t="shared" si="1092"/>
        <v>24</v>
      </c>
      <c r="P124" s="180" t="str">
        <f t="shared" si="1108"/>
        <v>Muy Alto</v>
      </c>
      <c r="Q124" s="179">
        <v>10</v>
      </c>
      <c r="R124" s="180">
        <f t="shared" si="1094"/>
        <v>240</v>
      </c>
      <c r="S124" s="180" t="str">
        <f t="shared" si="1095"/>
        <v>II</v>
      </c>
      <c r="T124" s="150" t="str">
        <f t="shared" si="1116"/>
        <v>No Aceptable o Aceptable con controles</v>
      </c>
      <c r="U124" s="101">
        <v>23</v>
      </c>
      <c r="V124" s="101">
        <v>0</v>
      </c>
      <c r="W124" s="101">
        <v>0</v>
      </c>
      <c r="X124" s="101">
        <v>23</v>
      </c>
      <c r="Y124" s="178" t="s">
        <v>391</v>
      </c>
      <c r="Z124" s="178" t="s">
        <v>672</v>
      </c>
      <c r="AA124" s="178" t="s">
        <v>223</v>
      </c>
      <c r="AB124" s="178" t="s">
        <v>223</v>
      </c>
      <c r="AC124" s="178" t="s">
        <v>223</v>
      </c>
      <c r="AD124" s="178" t="s">
        <v>224</v>
      </c>
      <c r="AE124" s="200" t="s">
        <v>223</v>
      </c>
    </row>
    <row r="125" spans="1:31" ht="150" customHeight="1">
      <c r="A125" s="391"/>
      <c r="B125" s="316" t="s">
        <v>438</v>
      </c>
      <c r="C125" s="322" t="s">
        <v>205</v>
      </c>
      <c r="D125" s="334" t="s">
        <v>439</v>
      </c>
      <c r="E125" s="126" t="s">
        <v>264</v>
      </c>
      <c r="F125" s="125" t="s">
        <v>152</v>
      </c>
      <c r="G125" s="125" t="s">
        <v>212</v>
      </c>
      <c r="H125" s="196" t="s">
        <v>213</v>
      </c>
      <c r="I125" s="125" t="s">
        <v>286</v>
      </c>
      <c r="J125" s="125" t="s">
        <v>210</v>
      </c>
      <c r="K125" s="196" t="s">
        <v>211</v>
      </c>
      <c r="L125" s="125" t="s">
        <v>219</v>
      </c>
      <c r="M125" s="197">
        <v>2</v>
      </c>
      <c r="N125" s="197">
        <v>2</v>
      </c>
      <c r="O125" s="198">
        <f t="shared" si="1092"/>
        <v>4</v>
      </c>
      <c r="P125" s="198" t="str">
        <f>IF(O125="","",IF(ISTEXT(O125),"N/A",IF(OR(O125=2,O125=4),"Bajo",IF(OR(O125=6,O125=8),"Medio",IF(OR(O125=10,O125=12,O125=18,O125=20),"Alto",IF(OR(O125=24,O125=30,O125=40),"Muy Alto","Error"))))))</f>
        <v>Bajo</v>
      </c>
      <c r="Q125" s="197">
        <v>25</v>
      </c>
      <c r="R125" s="198">
        <f t="shared" si="1094"/>
        <v>100</v>
      </c>
      <c r="S125" s="198" t="str">
        <f t="shared" si="1095"/>
        <v>III</v>
      </c>
      <c r="T125" s="198" t="str">
        <f>IF(S125="","",IF(OR(S125="IV",S125="III"),"Aceptable",IF(S125="II","No Aceptable o Aceptable con controles",IF(S125="I","No Aceptable","Error"))))</f>
        <v>Aceptable</v>
      </c>
      <c r="U125" s="100">
        <v>4</v>
      </c>
      <c r="V125" s="100">
        <v>0</v>
      </c>
      <c r="W125" s="100">
        <v>0</v>
      </c>
      <c r="X125" s="100">
        <f t="shared" ref="X125:X132" si="1121">SUM(U125:W125)</f>
        <v>4</v>
      </c>
      <c r="Y125" s="196" t="s">
        <v>221</v>
      </c>
      <c r="Z125" s="196" t="s">
        <v>672</v>
      </c>
      <c r="AA125" s="196" t="s">
        <v>223</v>
      </c>
      <c r="AB125" s="196" t="s">
        <v>223</v>
      </c>
      <c r="AC125" s="196" t="s">
        <v>223</v>
      </c>
      <c r="AD125" s="196" t="s">
        <v>224</v>
      </c>
      <c r="AE125" s="199" t="s">
        <v>223</v>
      </c>
    </row>
    <row r="126" spans="1:31" ht="139.5" customHeight="1">
      <c r="A126" s="391"/>
      <c r="B126" s="317"/>
      <c r="C126" s="323"/>
      <c r="D126" s="335"/>
      <c r="E126" s="122" t="s">
        <v>264</v>
      </c>
      <c r="F126" s="118" t="s">
        <v>152</v>
      </c>
      <c r="G126" s="118" t="s">
        <v>416</v>
      </c>
      <c r="H126" s="121" t="s">
        <v>417</v>
      </c>
      <c r="I126" s="118" t="s">
        <v>433</v>
      </c>
      <c r="J126" s="118" t="s">
        <v>210</v>
      </c>
      <c r="K126" s="121" t="s">
        <v>211</v>
      </c>
      <c r="L126" s="118" t="s">
        <v>219</v>
      </c>
      <c r="M126" s="149">
        <v>2</v>
      </c>
      <c r="N126" s="149">
        <v>3</v>
      </c>
      <c r="O126" s="150">
        <f t="shared" ref="O126:O151" si="1122">IF(OR(M126="",N126=""),"",IF((M126*N126=0),"N/A",M126*N126))</f>
        <v>6</v>
      </c>
      <c r="P126" s="150" t="str">
        <f t="shared" ref="P126:P151" si="1123">IF(O126="","",IF(ISTEXT(O126),"N/A",IF(OR(O126=2,O126=4),"Bajo",IF(OR(O126=6,O126=8),"Medio",IF(OR(O126=10,O126=12,O126=18,O126=20),"Alto",IF(OR(O126=24,O126=30,O126=40),"Muy Alto","Error"))))))</f>
        <v>Medio</v>
      </c>
      <c r="Q126" s="149">
        <v>10</v>
      </c>
      <c r="R126" s="150">
        <f t="shared" ref="R126:R151" si="1124">IF(OR(Q126="",O126=""),"",IF(ISTEXT(O126),"N/A",O126*Q126))</f>
        <v>60</v>
      </c>
      <c r="S126" s="150" t="str">
        <f t="shared" ref="S126:S151" si="1125">IF(R126="","",IF(ISTEXT(R126),"IV",IF(R126=20,"IV",IF(AND(R126&gt;=40,R126&lt;=120),"III",IF(AND(R126&gt;=150,R126&lt;=500),"II",IF(AND(R126&gt;=600,R126&lt;=4000),"I","Error"))))))</f>
        <v>III</v>
      </c>
      <c r="T126" s="150" t="s">
        <v>142</v>
      </c>
      <c r="U126" s="98">
        <v>4</v>
      </c>
      <c r="V126" s="98">
        <v>0</v>
      </c>
      <c r="W126" s="98">
        <v>0</v>
      </c>
      <c r="X126" s="98">
        <f t="shared" si="1121"/>
        <v>4</v>
      </c>
      <c r="Y126" s="121" t="s">
        <v>225</v>
      </c>
      <c r="Z126" s="121" t="s">
        <v>672</v>
      </c>
      <c r="AA126" s="121" t="s">
        <v>223</v>
      </c>
      <c r="AB126" s="121" t="s">
        <v>223</v>
      </c>
      <c r="AC126" s="121" t="s">
        <v>227</v>
      </c>
      <c r="AD126" s="121" t="s">
        <v>228</v>
      </c>
      <c r="AE126" s="152" t="s">
        <v>223</v>
      </c>
    </row>
    <row r="127" spans="1:31" ht="114.75" customHeight="1">
      <c r="A127" s="391"/>
      <c r="B127" s="317"/>
      <c r="C127" s="323"/>
      <c r="D127" s="335"/>
      <c r="E127" s="122" t="s">
        <v>264</v>
      </c>
      <c r="F127" s="118" t="s">
        <v>150</v>
      </c>
      <c r="G127" s="118" t="s">
        <v>269</v>
      </c>
      <c r="H127" s="121" t="s">
        <v>270</v>
      </c>
      <c r="I127" s="118" t="s">
        <v>252</v>
      </c>
      <c r="J127" s="118" t="s">
        <v>210</v>
      </c>
      <c r="K127" s="121" t="s">
        <v>218</v>
      </c>
      <c r="L127" s="118" t="s">
        <v>210</v>
      </c>
      <c r="M127" s="149">
        <v>2</v>
      </c>
      <c r="N127" s="149">
        <v>1</v>
      </c>
      <c r="O127" s="150">
        <f t="shared" si="1122"/>
        <v>2</v>
      </c>
      <c r="P127" s="150" t="str">
        <f t="shared" si="1123"/>
        <v>Bajo</v>
      </c>
      <c r="Q127" s="149">
        <v>10</v>
      </c>
      <c r="R127" s="150">
        <f t="shared" si="1124"/>
        <v>20</v>
      </c>
      <c r="S127" s="150" t="str">
        <f t="shared" si="1125"/>
        <v>IV</v>
      </c>
      <c r="T127" s="150" t="str">
        <f t="shared" ref="T127" si="1126">IF(S127="","",IF(OR(S127="IV",S127="III"),"Aceptable",IF(S127="II","No Aceptable o Aceptable con controles",IF(S127="I","No Aceptable","Error"))))</f>
        <v>Aceptable</v>
      </c>
      <c r="U127" s="98">
        <v>4</v>
      </c>
      <c r="V127" s="98">
        <v>0</v>
      </c>
      <c r="W127" s="98">
        <v>0</v>
      </c>
      <c r="X127" s="98">
        <f t="shared" ref="X127" si="1127">SUM(U127:W127)</f>
        <v>4</v>
      </c>
      <c r="Y127" s="122" t="s">
        <v>312</v>
      </c>
      <c r="Z127" s="121" t="s">
        <v>677</v>
      </c>
      <c r="AA127" s="121" t="s">
        <v>223</v>
      </c>
      <c r="AB127" s="121" t="s">
        <v>314</v>
      </c>
      <c r="AC127" s="121" t="s">
        <v>223</v>
      </c>
      <c r="AD127" s="121" t="s">
        <v>315</v>
      </c>
      <c r="AE127" s="152" t="s">
        <v>223</v>
      </c>
    </row>
    <row r="128" spans="1:31" ht="139.5" customHeight="1" thickBot="1">
      <c r="A128" s="391"/>
      <c r="B128" s="317"/>
      <c r="C128" s="323"/>
      <c r="D128" s="335"/>
      <c r="E128" s="122" t="s">
        <v>264</v>
      </c>
      <c r="F128" s="118" t="s">
        <v>150</v>
      </c>
      <c r="G128" s="118" t="s">
        <v>215</v>
      </c>
      <c r="H128" s="121" t="s">
        <v>351</v>
      </c>
      <c r="I128" s="118" t="s">
        <v>217</v>
      </c>
      <c r="J128" s="118" t="s">
        <v>210</v>
      </c>
      <c r="K128" s="121" t="s">
        <v>218</v>
      </c>
      <c r="L128" s="118" t="s">
        <v>220</v>
      </c>
      <c r="M128" s="149">
        <v>2</v>
      </c>
      <c r="N128" s="149">
        <v>2</v>
      </c>
      <c r="O128" s="150">
        <f t="shared" si="1122"/>
        <v>4</v>
      </c>
      <c r="P128" s="150" t="str">
        <f t="shared" si="1123"/>
        <v>Bajo</v>
      </c>
      <c r="Q128" s="149">
        <v>25</v>
      </c>
      <c r="R128" s="150">
        <f t="shared" si="1124"/>
        <v>100</v>
      </c>
      <c r="S128" s="150" t="str">
        <f t="shared" si="1125"/>
        <v>III</v>
      </c>
      <c r="T128" s="150" t="s">
        <v>142</v>
      </c>
      <c r="U128" s="98">
        <v>4</v>
      </c>
      <c r="V128" s="98">
        <v>0</v>
      </c>
      <c r="W128" s="98">
        <v>0</v>
      </c>
      <c r="X128" s="98">
        <f t="shared" si="1121"/>
        <v>4</v>
      </c>
      <c r="Y128" s="121" t="s">
        <v>225</v>
      </c>
      <c r="Z128" s="121" t="s">
        <v>695</v>
      </c>
      <c r="AA128" s="121" t="s">
        <v>223</v>
      </c>
      <c r="AB128" s="121" t="s">
        <v>223</v>
      </c>
      <c r="AC128" s="121" t="s">
        <v>227</v>
      </c>
      <c r="AD128" s="121" t="s">
        <v>228</v>
      </c>
      <c r="AE128" s="152" t="s">
        <v>223</v>
      </c>
    </row>
    <row r="129" spans="1:31" ht="111" customHeight="1">
      <c r="A129" s="391"/>
      <c r="B129" s="317"/>
      <c r="C129" s="323"/>
      <c r="D129" s="335"/>
      <c r="E129" s="126" t="s">
        <v>264</v>
      </c>
      <c r="F129" s="142" t="s">
        <v>265</v>
      </c>
      <c r="G129" s="142" t="s">
        <v>317</v>
      </c>
      <c r="H129" s="196" t="s">
        <v>318</v>
      </c>
      <c r="I129" s="125" t="s">
        <v>319</v>
      </c>
      <c r="J129" s="125" t="s">
        <v>320</v>
      </c>
      <c r="K129" s="196" t="s">
        <v>260</v>
      </c>
      <c r="L129" s="125" t="s">
        <v>268</v>
      </c>
      <c r="M129" s="197">
        <v>2</v>
      </c>
      <c r="N129" s="197">
        <v>2</v>
      </c>
      <c r="O129" s="198">
        <f t="shared" ref="O129" si="1128">IF(OR(M129="",N129=""),"",IF((M129*N129=0),"N/A",M129*N129))</f>
        <v>4</v>
      </c>
      <c r="P129" s="198" t="str">
        <f t="shared" ref="P129" si="1129">IF(O129="","",IF(ISTEXT(O129),"N/A",IF(OR(O129=2,O129=4),"Bajo",IF(OR(O129=6,O129=8),"Medio",IF(OR(O129=10,O129=12,O129=18,O129=20),"Alto",IF(OR(O129=24,O129=30,O129=40),"Muy Alto","Error"))))))</f>
        <v>Bajo</v>
      </c>
      <c r="Q129" s="197">
        <v>10</v>
      </c>
      <c r="R129" s="198">
        <f t="shared" ref="R129" si="1130">IF(OR(Q129="",O129=""),"",IF(ISTEXT(O129),"N/A",O129*Q129))</f>
        <v>40</v>
      </c>
      <c r="S129" s="198" t="str">
        <f t="shared" ref="S129" si="1131">IF(R129="","",IF(ISTEXT(R129),"IV",IF(R129=20,"IV",IF(AND(R129&gt;=40,R129&lt;=120),"III",IF(AND(R129&gt;=150,R129&lt;=500),"II",IF(AND(R129&gt;=600,R129&lt;=4000),"I","Error"))))))</f>
        <v>III</v>
      </c>
      <c r="T129" s="198" t="s">
        <v>142</v>
      </c>
      <c r="U129" s="98">
        <v>4</v>
      </c>
      <c r="V129" s="98">
        <v>0</v>
      </c>
      <c r="W129" s="98">
        <v>0</v>
      </c>
      <c r="X129" s="98">
        <f t="shared" si="1121"/>
        <v>4</v>
      </c>
      <c r="Y129" s="196" t="s">
        <v>369</v>
      </c>
      <c r="Z129" s="196" t="s">
        <v>288</v>
      </c>
      <c r="AA129" s="196" t="s">
        <v>223</v>
      </c>
      <c r="AB129" s="196" t="s">
        <v>223</v>
      </c>
      <c r="AC129" s="196" t="s">
        <v>223</v>
      </c>
      <c r="AD129" s="196" t="s">
        <v>370</v>
      </c>
      <c r="AE129" s="199" t="s">
        <v>210</v>
      </c>
    </row>
    <row r="130" spans="1:31" ht="112.5" customHeight="1">
      <c r="A130" s="391"/>
      <c r="B130" s="317"/>
      <c r="C130" s="323"/>
      <c r="D130" s="335"/>
      <c r="E130" s="122" t="s">
        <v>264</v>
      </c>
      <c r="F130" s="118" t="s">
        <v>271</v>
      </c>
      <c r="G130" s="118" t="s">
        <v>229</v>
      </c>
      <c r="H130" s="121" t="s">
        <v>230</v>
      </c>
      <c r="I130" s="118" t="s">
        <v>231</v>
      </c>
      <c r="J130" s="118" t="s">
        <v>232</v>
      </c>
      <c r="K130" s="121" t="s">
        <v>233</v>
      </c>
      <c r="L130" s="118" t="s">
        <v>220</v>
      </c>
      <c r="M130" s="149">
        <v>2</v>
      </c>
      <c r="N130" s="149">
        <v>2</v>
      </c>
      <c r="O130" s="150">
        <f t="shared" si="1122"/>
        <v>4</v>
      </c>
      <c r="P130" s="150" t="str">
        <f t="shared" si="1123"/>
        <v>Bajo</v>
      </c>
      <c r="Q130" s="149">
        <v>25</v>
      </c>
      <c r="R130" s="150">
        <f t="shared" si="1124"/>
        <v>100</v>
      </c>
      <c r="S130" s="150" t="str">
        <f t="shared" si="1125"/>
        <v>III</v>
      </c>
      <c r="T130" s="150" t="s">
        <v>142</v>
      </c>
      <c r="U130" s="98">
        <v>4</v>
      </c>
      <c r="V130" s="98">
        <v>0</v>
      </c>
      <c r="W130" s="98">
        <v>0</v>
      </c>
      <c r="X130" s="98">
        <f t="shared" si="1121"/>
        <v>4</v>
      </c>
      <c r="Y130" s="121" t="s">
        <v>240</v>
      </c>
      <c r="Z130" s="121" t="s">
        <v>676</v>
      </c>
      <c r="AA130" s="121" t="s">
        <v>223</v>
      </c>
      <c r="AB130" s="121" t="s">
        <v>223</v>
      </c>
      <c r="AC130" s="121" t="s">
        <v>242</v>
      </c>
      <c r="AD130" s="121" t="s">
        <v>349</v>
      </c>
      <c r="AE130" s="152" t="s">
        <v>223</v>
      </c>
    </row>
    <row r="131" spans="1:31" ht="112.5" customHeight="1">
      <c r="A131" s="391"/>
      <c r="B131" s="317"/>
      <c r="C131" s="323"/>
      <c r="D131" s="335"/>
      <c r="E131" s="122" t="s">
        <v>264</v>
      </c>
      <c r="F131" s="118" t="s">
        <v>271</v>
      </c>
      <c r="G131" s="118" t="s">
        <v>234</v>
      </c>
      <c r="H131" s="121" t="s">
        <v>347</v>
      </c>
      <c r="I131" s="118" t="s">
        <v>436</v>
      </c>
      <c r="J131" s="118" t="s">
        <v>237</v>
      </c>
      <c r="K131" s="121" t="s">
        <v>233</v>
      </c>
      <c r="L131" s="118" t="s">
        <v>220</v>
      </c>
      <c r="M131" s="149">
        <v>2</v>
      </c>
      <c r="N131" s="149">
        <v>2</v>
      </c>
      <c r="O131" s="150">
        <f t="shared" si="1122"/>
        <v>4</v>
      </c>
      <c r="P131" s="150" t="str">
        <f t="shared" si="1123"/>
        <v>Bajo</v>
      </c>
      <c r="Q131" s="149">
        <v>25</v>
      </c>
      <c r="R131" s="150">
        <f t="shared" si="1124"/>
        <v>100</v>
      </c>
      <c r="S131" s="150" t="str">
        <f t="shared" si="1125"/>
        <v>III</v>
      </c>
      <c r="T131" s="150" t="s">
        <v>142</v>
      </c>
      <c r="U131" s="98">
        <v>4</v>
      </c>
      <c r="V131" s="98">
        <v>0</v>
      </c>
      <c r="W131" s="98">
        <v>0</v>
      </c>
      <c r="X131" s="98">
        <f t="shared" si="1121"/>
        <v>4</v>
      </c>
      <c r="Y131" s="121" t="s">
        <v>244</v>
      </c>
      <c r="Z131" s="121" t="s">
        <v>676</v>
      </c>
      <c r="AA131" s="121" t="s">
        <v>223</v>
      </c>
      <c r="AB131" s="121" t="s">
        <v>223</v>
      </c>
      <c r="AC131" s="121" t="s">
        <v>242</v>
      </c>
      <c r="AD131" s="121" t="s">
        <v>350</v>
      </c>
      <c r="AE131" s="152" t="s">
        <v>223</v>
      </c>
    </row>
    <row r="132" spans="1:31" ht="123.75" customHeight="1" thickBot="1">
      <c r="A132" s="391"/>
      <c r="B132" s="317"/>
      <c r="C132" s="324"/>
      <c r="D132" s="335"/>
      <c r="E132" s="203" t="s">
        <v>264</v>
      </c>
      <c r="F132" s="171" t="s">
        <v>274</v>
      </c>
      <c r="G132" s="171" t="s">
        <v>284</v>
      </c>
      <c r="H132" s="191" t="s">
        <v>285</v>
      </c>
      <c r="I132" s="171" t="s">
        <v>261</v>
      </c>
      <c r="J132" s="171" t="s">
        <v>210</v>
      </c>
      <c r="K132" s="191" t="s">
        <v>260</v>
      </c>
      <c r="L132" s="171" t="s">
        <v>262</v>
      </c>
      <c r="M132" s="192">
        <v>2</v>
      </c>
      <c r="N132" s="192">
        <v>1</v>
      </c>
      <c r="O132" s="193">
        <f t="shared" si="1122"/>
        <v>2</v>
      </c>
      <c r="P132" s="193" t="str">
        <f t="shared" si="1123"/>
        <v>Bajo</v>
      </c>
      <c r="Q132" s="192">
        <v>25</v>
      </c>
      <c r="R132" s="193">
        <f t="shared" si="1124"/>
        <v>50</v>
      </c>
      <c r="S132" s="193" t="str">
        <f t="shared" si="1125"/>
        <v>III</v>
      </c>
      <c r="T132" s="193" t="str">
        <f>IF(S132="","",IF(OR(S132="IV",S132="III"),"Aceptable",IF(S132="II","No Aceptable o Aceptable con controles",IF(S132="I","No Aceptable","Error"))))</f>
        <v>Aceptable</v>
      </c>
      <c r="U132" s="103">
        <v>4</v>
      </c>
      <c r="V132" s="103">
        <v>0</v>
      </c>
      <c r="W132" s="103">
        <v>0</v>
      </c>
      <c r="X132" s="103">
        <f t="shared" si="1121"/>
        <v>4</v>
      </c>
      <c r="Y132" s="191" t="s">
        <v>290</v>
      </c>
      <c r="Z132" s="191" t="s">
        <v>291</v>
      </c>
      <c r="AA132" s="191" t="s">
        <v>223</v>
      </c>
      <c r="AB132" s="191" t="s">
        <v>223</v>
      </c>
      <c r="AC132" s="191" t="s">
        <v>292</v>
      </c>
      <c r="AD132" s="191" t="s">
        <v>293</v>
      </c>
      <c r="AE132" s="195" t="s">
        <v>223</v>
      </c>
    </row>
    <row r="133" spans="1:31" ht="111" customHeight="1">
      <c r="A133" s="391"/>
      <c r="B133" s="317"/>
      <c r="C133" s="326" t="s">
        <v>310</v>
      </c>
      <c r="D133" s="325" t="s">
        <v>453</v>
      </c>
      <c r="E133" s="126" t="s">
        <v>264</v>
      </c>
      <c r="F133" s="142" t="s">
        <v>265</v>
      </c>
      <c r="G133" s="142" t="s">
        <v>317</v>
      </c>
      <c r="H133" s="196" t="s">
        <v>318</v>
      </c>
      <c r="I133" s="125" t="s">
        <v>319</v>
      </c>
      <c r="J133" s="125" t="s">
        <v>320</v>
      </c>
      <c r="K133" s="196" t="s">
        <v>260</v>
      </c>
      <c r="L133" s="125" t="s">
        <v>268</v>
      </c>
      <c r="M133" s="197">
        <v>2</v>
      </c>
      <c r="N133" s="197">
        <v>2</v>
      </c>
      <c r="O133" s="198">
        <f t="shared" si="1122"/>
        <v>4</v>
      </c>
      <c r="P133" s="198" t="str">
        <f t="shared" si="1123"/>
        <v>Bajo</v>
      </c>
      <c r="Q133" s="197">
        <v>10</v>
      </c>
      <c r="R133" s="198">
        <f t="shared" si="1124"/>
        <v>40</v>
      </c>
      <c r="S133" s="198" t="str">
        <f t="shared" si="1125"/>
        <v>III</v>
      </c>
      <c r="T133" s="198" t="s">
        <v>142</v>
      </c>
      <c r="U133" s="98">
        <v>4</v>
      </c>
      <c r="V133" s="98">
        <v>0</v>
      </c>
      <c r="W133" s="98">
        <v>0</v>
      </c>
      <c r="X133" s="98">
        <f t="shared" ref="X133:X143" si="1132">SUM(U133:W133)</f>
        <v>4</v>
      </c>
      <c r="Y133" s="196" t="s">
        <v>369</v>
      </c>
      <c r="Z133" s="196" t="s">
        <v>288</v>
      </c>
      <c r="AA133" s="196" t="s">
        <v>223</v>
      </c>
      <c r="AB133" s="196" t="s">
        <v>223</v>
      </c>
      <c r="AC133" s="196" t="s">
        <v>223</v>
      </c>
      <c r="AD133" s="196" t="s">
        <v>370</v>
      </c>
      <c r="AE133" s="199" t="s">
        <v>210</v>
      </c>
    </row>
    <row r="134" spans="1:31" ht="111" customHeight="1">
      <c r="A134" s="391"/>
      <c r="B134" s="317"/>
      <c r="C134" s="327"/>
      <c r="D134" s="320"/>
      <c r="E134" s="122" t="s">
        <v>264</v>
      </c>
      <c r="F134" s="118" t="s">
        <v>152</v>
      </c>
      <c r="G134" s="118" t="s">
        <v>212</v>
      </c>
      <c r="H134" s="121" t="s">
        <v>213</v>
      </c>
      <c r="I134" s="118" t="s">
        <v>286</v>
      </c>
      <c r="J134" s="118" t="s">
        <v>210</v>
      </c>
      <c r="K134" s="121" t="s">
        <v>211</v>
      </c>
      <c r="L134" s="118" t="s">
        <v>219</v>
      </c>
      <c r="M134" s="149">
        <v>2</v>
      </c>
      <c r="N134" s="149">
        <v>3</v>
      </c>
      <c r="O134" s="150">
        <f t="shared" si="1122"/>
        <v>6</v>
      </c>
      <c r="P134" s="150" t="str">
        <f t="shared" si="1123"/>
        <v>Medio</v>
      </c>
      <c r="Q134" s="149">
        <v>10</v>
      </c>
      <c r="R134" s="150">
        <f t="shared" si="1124"/>
        <v>60</v>
      </c>
      <c r="S134" s="150" t="str">
        <f t="shared" si="1125"/>
        <v>III</v>
      </c>
      <c r="T134" s="150" t="s">
        <v>142</v>
      </c>
      <c r="U134" s="103">
        <v>4</v>
      </c>
      <c r="V134" s="103">
        <v>0</v>
      </c>
      <c r="W134" s="103">
        <v>0</v>
      </c>
      <c r="X134" s="103">
        <f t="shared" si="1132"/>
        <v>4</v>
      </c>
      <c r="Y134" s="121" t="s">
        <v>221</v>
      </c>
      <c r="Z134" s="121" t="s">
        <v>672</v>
      </c>
      <c r="AA134" s="121" t="s">
        <v>223</v>
      </c>
      <c r="AB134" s="121" t="s">
        <v>223</v>
      </c>
      <c r="AC134" s="121" t="s">
        <v>223</v>
      </c>
      <c r="AD134" s="121" t="s">
        <v>224</v>
      </c>
      <c r="AE134" s="152" t="s">
        <v>223</v>
      </c>
    </row>
    <row r="135" spans="1:31" ht="111" customHeight="1">
      <c r="A135" s="391"/>
      <c r="B135" s="317"/>
      <c r="C135" s="327"/>
      <c r="D135" s="320"/>
      <c r="E135" s="122" t="s">
        <v>264</v>
      </c>
      <c r="F135" s="118" t="s">
        <v>152</v>
      </c>
      <c r="G135" s="118" t="s">
        <v>341</v>
      </c>
      <c r="H135" s="121" t="s">
        <v>342</v>
      </c>
      <c r="I135" s="118" t="s">
        <v>343</v>
      </c>
      <c r="J135" s="118" t="s">
        <v>210</v>
      </c>
      <c r="K135" s="121" t="s">
        <v>211</v>
      </c>
      <c r="L135" s="118" t="s">
        <v>219</v>
      </c>
      <c r="M135" s="149">
        <v>2</v>
      </c>
      <c r="N135" s="149">
        <v>3</v>
      </c>
      <c r="O135" s="150">
        <f t="shared" si="1122"/>
        <v>6</v>
      </c>
      <c r="P135" s="150" t="str">
        <f t="shared" si="1123"/>
        <v>Medio</v>
      </c>
      <c r="Q135" s="149">
        <v>10</v>
      </c>
      <c r="R135" s="150">
        <f t="shared" si="1124"/>
        <v>60</v>
      </c>
      <c r="S135" s="150" t="str">
        <f t="shared" si="1125"/>
        <v>III</v>
      </c>
      <c r="T135" s="150" t="s">
        <v>142</v>
      </c>
      <c r="U135" s="98">
        <v>4</v>
      </c>
      <c r="V135" s="98">
        <v>0</v>
      </c>
      <c r="W135" s="98">
        <v>0</v>
      </c>
      <c r="X135" s="98">
        <f t="shared" si="1132"/>
        <v>4</v>
      </c>
      <c r="Y135" s="121" t="s">
        <v>221</v>
      </c>
      <c r="Z135" s="121" t="s">
        <v>672</v>
      </c>
      <c r="AA135" s="121" t="s">
        <v>223</v>
      </c>
      <c r="AB135" s="121" t="s">
        <v>223</v>
      </c>
      <c r="AC135" s="121" t="s">
        <v>223</v>
      </c>
      <c r="AD135" s="121" t="s">
        <v>224</v>
      </c>
      <c r="AE135" s="152" t="s">
        <v>223</v>
      </c>
    </row>
    <row r="136" spans="1:31" ht="111" customHeight="1">
      <c r="A136" s="391"/>
      <c r="B136" s="317"/>
      <c r="C136" s="327"/>
      <c r="D136" s="320"/>
      <c r="E136" s="122" t="s">
        <v>264</v>
      </c>
      <c r="F136" s="118" t="s">
        <v>152</v>
      </c>
      <c r="G136" s="118" t="s">
        <v>416</v>
      </c>
      <c r="H136" s="121" t="s">
        <v>417</v>
      </c>
      <c r="I136" s="118" t="s">
        <v>433</v>
      </c>
      <c r="J136" s="118" t="s">
        <v>210</v>
      </c>
      <c r="K136" s="121" t="s">
        <v>211</v>
      </c>
      <c r="L136" s="118" t="s">
        <v>219</v>
      </c>
      <c r="M136" s="149">
        <v>2</v>
      </c>
      <c r="N136" s="149">
        <v>3</v>
      </c>
      <c r="O136" s="150">
        <f t="shared" si="1122"/>
        <v>6</v>
      </c>
      <c r="P136" s="150" t="str">
        <f t="shared" si="1123"/>
        <v>Medio</v>
      </c>
      <c r="Q136" s="149">
        <v>10</v>
      </c>
      <c r="R136" s="150">
        <f t="shared" si="1124"/>
        <v>60</v>
      </c>
      <c r="S136" s="150" t="str">
        <f t="shared" si="1125"/>
        <v>III</v>
      </c>
      <c r="T136" s="150" t="s">
        <v>142</v>
      </c>
      <c r="U136" s="103">
        <v>4</v>
      </c>
      <c r="V136" s="103">
        <v>0</v>
      </c>
      <c r="W136" s="103">
        <v>0</v>
      </c>
      <c r="X136" s="103">
        <f t="shared" si="1132"/>
        <v>4</v>
      </c>
      <c r="Y136" s="121" t="s">
        <v>221</v>
      </c>
      <c r="Z136" s="121" t="s">
        <v>672</v>
      </c>
      <c r="AA136" s="121" t="s">
        <v>223</v>
      </c>
      <c r="AB136" s="121" t="s">
        <v>223</v>
      </c>
      <c r="AC136" s="121" t="s">
        <v>223</v>
      </c>
      <c r="AD136" s="121" t="s">
        <v>224</v>
      </c>
      <c r="AE136" s="152" t="s">
        <v>223</v>
      </c>
    </row>
    <row r="137" spans="1:31" ht="111" customHeight="1">
      <c r="A137" s="391"/>
      <c r="B137" s="317"/>
      <c r="C137" s="327"/>
      <c r="D137" s="320"/>
      <c r="E137" s="122" t="s">
        <v>264</v>
      </c>
      <c r="F137" s="118" t="s">
        <v>150</v>
      </c>
      <c r="G137" s="118" t="s">
        <v>215</v>
      </c>
      <c r="H137" s="121" t="s">
        <v>351</v>
      </c>
      <c r="I137" s="118" t="s">
        <v>217</v>
      </c>
      <c r="J137" s="118" t="s">
        <v>210</v>
      </c>
      <c r="K137" s="121" t="s">
        <v>218</v>
      </c>
      <c r="L137" s="118" t="s">
        <v>220</v>
      </c>
      <c r="M137" s="149">
        <v>2</v>
      </c>
      <c r="N137" s="149">
        <v>2</v>
      </c>
      <c r="O137" s="150">
        <f t="shared" si="1122"/>
        <v>4</v>
      </c>
      <c r="P137" s="150" t="str">
        <f t="shared" si="1123"/>
        <v>Bajo</v>
      </c>
      <c r="Q137" s="149">
        <v>10</v>
      </c>
      <c r="R137" s="150">
        <f t="shared" si="1124"/>
        <v>40</v>
      </c>
      <c r="S137" s="150" t="str">
        <f t="shared" si="1125"/>
        <v>III</v>
      </c>
      <c r="T137" s="150" t="s">
        <v>142</v>
      </c>
      <c r="U137" s="98">
        <v>4</v>
      </c>
      <c r="V137" s="98">
        <v>0</v>
      </c>
      <c r="W137" s="98">
        <v>0</v>
      </c>
      <c r="X137" s="98">
        <f t="shared" si="1132"/>
        <v>4</v>
      </c>
      <c r="Y137" s="121" t="s">
        <v>225</v>
      </c>
      <c r="Z137" s="121" t="s">
        <v>693</v>
      </c>
      <c r="AA137" s="121" t="s">
        <v>223</v>
      </c>
      <c r="AB137" s="121" t="s">
        <v>223</v>
      </c>
      <c r="AC137" s="121" t="s">
        <v>227</v>
      </c>
      <c r="AD137" s="121" t="s">
        <v>228</v>
      </c>
      <c r="AE137" s="152" t="s">
        <v>223</v>
      </c>
    </row>
    <row r="138" spans="1:31" ht="111" customHeight="1">
      <c r="A138" s="391"/>
      <c r="B138" s="317"/>
      <c r="C138" s="327"/>
      <c r="D138" s="320"/>
      <c r="E138" s="122" t="s">
        <v>264</v>
      </c>
      <c r="F138" s="118" t="s">
        <v>150</v>
      </c>
      <c r="G138" s="118" t="s">
        <v>269</v>
      </c>
      <c r="H138" s="121" t="s">
        <v>309</v>
      </c>
      <c r="I138" s="118" t="s">
        <v>250</v>
      </c>
      <c r="J138" s="118" t="s">
        <v>251</v>
      </c>
      <c r="K138" s="121" t="s">
        <v>218</v>
      </c>
      <c r="L138" s="118" t="s">
        <v>220</v>
      </c>
      <c r="M138" s="149">
        <v>2</v>
      </c>
      <c r="N138" s="149">
        <v>1</v>
      </c>
      <c r="O138" s="150">
        <f t="shared" si="1122"/>
        <v>2</v>
      </c>
      <c r="P138" s="150" t="str">
        <f t="shared" si="1123"/>
        <v>Bajo</v>
      </c>
      <c r="Q138" s="149">
        <v>10</v>
      </c>
      <c r="R138" s="150">
        <f t="shared" si="1124"/>
        <v>20</v>
      </c>
      <c r="S138" s="150" t="str">
        <f t="shared" si="1125"/>
        <v>IV</v>
      </c>
      <c r="T138" s="150" t="str">
        <f t="shared" ref="T138" si="1133">IF(S138="","",IF(OR(S138="IV",S138="III"),"Aceptable",IF(S138="II","No Aceptable o Aceptable con controles",IF(S138="I","No Aceptable","Error"))))</f>
        <v>Aceptable</v>
      </c>
      <c r="U138" s="103">
        <v>4</v>
      </c>
      <c r="V138" s="103">
        <v>0</v>
      </c>
      <c r="W138" s="103">
        <v>0</v>
      </c>
      <c r="X138" s="103">
        <f t="shared" si="1132"/>
        <v>4</v>
      </c>
      <c r="Y138" s="121" t="s">
        <v>225</v>
      </c>
      <c r="Z138" s="121" t="s">
        <v>253</v>
      </c>
      <c r="AA138" s="121" t="s">
        <v>223</v>
      </c>
      <c r="AB138" s="121" t="s">
        <v>223</v>
      </c>
      <c r="AC138" s="121" t="s">
        <v>227</v>
      </c>
      <c r="AD138" s="121" t="s">
        <v>228</v>
      </c>
      <c r="AE138" s="152" t="s">
        <v>223</v>
      </c>
    </row>
    <row r="139" spans="1:31" ht="111" customHeight="1">
      <c r="A139" s="391"/>
      <c r="B139" s="317"/>
      <c r="C139" s="327"/>
      <c r="D139" s="320"/>
      <c r="E139" s="122" t="s">
        <v>264</v>
      </c>
      <c r="F139" s="118" t="s">
        <v>271</v>
      </c>
      <c r="G139" s="118" t="s">
        <v>229</v>
      </c>
      <c r="H139" s="121" t="s">
        <v>230</v>
      </c>
      <c r="I139" s="118" t="s">
        <v>231</v>
      </c>
      <c r="J139" s="118" t="s">
        <v>232</v>
      </c>
      <c r="K139" s="121" t="s">
        <v>233</v>
      </c>
      <c r="L139" s="118" t="s">
        <v>220</v>
      </c>
      <c r="M139" s="149">
        <v>2</v>
      </c>
      <c r="N139" s="149">
        <v>2</v>
      </c>
      <c r="O139" s="150">
        <f t="shared" si="1122"/>
        <v>4</v>
      </c>
      <c r="P139" s="150" t="str">
        <f t="shared" si="1123"/>
        <v>Bajo</v>
      </c>
      <c r="Q139" s="149">
        <v>10</v>
      </c>
      <c r="R139" s="150">
        <f t="shared" si="1124"/>
        <v>40</v>
      </c>
      <c r="S139" s="150" t="str">
        <f t="shared" si="1125"/>
        <v>III</v>
      </c>
      <c r="T139" s="150" t="s">
        <v>142</v>
      </c>
      <c r="U139" s="98">
        <v>4</v>
      </c>
      <c r="V139" s="98">
        <v>0</v>
      </c>
      <c r="W139" s="98">
        <v>0</v>
      </c>
      <c r="X139" s="98">
        <f t="shared" si="1132"/>
        <v>4</v>
      </c>
      <c r="Y139" s="121" t="s">
        <v>240</v>
      </c>
      <c r="Z139" s="121" t="s">
        <v>676</v>
      </c>
      <c r="AA139" s="121" t="s">
        <v>223</v>
      </c>
      <c r="AB139" s="121" t="s">
        <v>223</v>
      </c>
      <c r="AC139" s="121" t="s">
        <v>242</v>
      </c>
      <c r="AD139" s="121" t="s">
        <v>350</v>
      </c>
      <c r="AE139" s="152" t="s">
        <v>223</v>
      </c>
    </row>
    <row r="140" spans="1:31" ht="111" customHeight="1">
      <c r="A140" s="391"/>
      <c r="B140" s="317"/>
      <c r="C140" s="327"/>
      <c r="D140" s="320"/>
      <c r="E140" s="122" t="s">
        <v>264</v>
      </c>
      <c r="F140" s="118" t="s">
        <v>271</v>
      </c>
      <c r="G140" s="118" t="s">
        <v>234</v>
      </c>
      <c r="H140" s="121" t="s">
        <v>347</v>
      </c>
      <c r="I140" s="118" t="s">
        <v>440</v>
      </c>
      <c r="J140" s="118" t="s">
        <v>237</v>
      </c>
      <c r="K140" s="121" t="s">
        <v>233</v>
      </c>
      <c r="L140" s="118" t="s">
        <v>220</v>
      </c>
      <c r="M140" s="149">
        <v>2</v>
      </c>
      <c r="N140" s="149">
        <v>2</v>
      </c>
      <c r="O140" s="150">
        <f t="shared" si="1122"/>
        <v>4</v>
      </c>
      <c r="P140" s="150" t="str">
        <f t="shared" si="1123"/>
        <v>Bajo</v>
      </c>
      <c r="Q140" s="149">
        <v>10</v>
      </c>
      <c r="R140" s="150">
        <f t="shared" si="1124"/>
        <v>40</v>
      </c>
      <c r="S140" s="150" t="str">
        <f t="shared" si="1125"/>
        <v>III</v>
      </c>
      <c r="T140" s="150" t="s">
        <v>142</v>
      </c>
      <c r="U140" s="103">
        <v>4</v>
      </c>
      <c r="V140" s="103">
        <v>0</v>
      </c>
      <c r="W140" s="103">
        <v>0</v>
      </c>
      <c r="X140" s="103">
        <f t="shared" si="1132"/>
        <v>4</v>
      </c>
      <c r="Y140" s="121" t="s">
        <v>448</v>
      </c>
      <c r="Z140" s="121" t="s">
        <v>676</v>
      </c>
      <c r="AA140" s="121" t="s">
        <v>223</v>
      </c>
      <c r="AB140" s="121" t="s">
        <v>223</v>
      </c>
      <c r="AC140" s="121" t="s">
        <v>242</v>
      </c>
      <c r="AD140" s="121" t="s">
        <v>449</v>
      </c>
      <c r="AE140" s="152" t="s">
        <v>223</v>
      </c>
    </row>
    <row r="141" spans="1:31" ht="111" customHeight="1">
      <c r="A141" s="391"/>
      <c r="B141" s="317"/>
      <c r="C141" s="327"/>
      <c r="D141" s="320"/>
      <c r="E141" s="208" t="s">
        <v>441</v>
      </c>
      <c r="F141" s="119" t="s">
        <v>274</v>
      </c>
      <c r="G141" s="118" t="s">
        <v>284</v>
      </c>
      <c r="H141" s="120" t="s">
        <v>442</v>
      </c>
      <c r="I141" s="119" t="s">
        <v>443</v>
      </c>
      <c r="J141" s="119" t="s">
        <v>375</v>
      </c>
      <c r="K141" s="121" t="s">
        <v>444</v>
      </c>
      <c r="L141" s="119" t="s">
        <v>375</v>
      </c>
      <c r="M141" s="149">
        <v>2</v>
      </c>
      <c r="N141" s="149">
        <v>2</v>
      </c>
      <c r="O141" s="150">
        <f t="shared" si="1122"/>
        <v>4</v>
      </c>
      <c r="P141" s="150" t="str">
        <f t="shared" si="1123"/>
        <v>Bajo</v>
      </c>
      <c r="Q141" s="149">
        <v>25</v>
      </c>
      <c r="R141" s="150">
        <f t="shared" si="1124"/>
        <v>100</v>
      </c>
      <c r="S141" s="150" t="str">
        <f t="shared" si="1125"/>
        <v>III</v>
      </c>
      <c r="T141" s="150" t="str">
        <f>IF(S141="","",IF(OR(S141="IV",S141="III"),"Aceptable",IF(S141="II","No Aceptable o Aceptable con controles",IF(S141="I","No Aceptable","Error"))))</f>
        <v>Aceptable</v>
      </c>
      <c r="U141" s="98">
        <v>4</v>
      </c>
      <c r="V141" s="98">
        <v>0</v>
      </c>
      <c r="W141" s="98">
        <v>0</v>
      </c>
      <c r="X141" s="98">
        <f t="shared" si="1132"/>
        <v>4</v>
      </c>
      <c r="Y141" s="121" t="s">
        <v>290</v>
      </c>
      <c r="Z141" s="121" t="s">
        <v>291</v>
      </c>
      <c r="AA141" s="121" t="s">
        <v>223</v>
      </c>
      <c r="AB141" s="121" t="s">
        <v>223</v>
      </c>
      <c r="AC141" s="120" t="s">
        <v>450</v>
      </c>
      <c r="AD141" s="120" t="s">
        <v>451</v>
      </c>
      <c r="AE141" s="152" t="s">
        <v>223</v>
      </c>
    </row>
    <row r="142" spans="1:31" ht="144.75" customHeight="1" thickBot="1">
      <c r="A142" s="391"/>
      <c r="B142" s="318"/>
      <c r="C142" s="336"/>
      <c r="D142" s="321"/>
      <c r="E142" s="203" t="s">
        <v>264</v>
      </c>
      <c r="F142" s="171" t="s">
        <v>274</v>
      </c>
      <c r="G142" s="171" t="s">
        <v>280</v>
      </c>
      <c r="H142" s="191" t="s">
        <v>445</v>
      </c>
      <c r="I142" s="171" t="s">
        <v>263</v>
      </c>
      <c r="J142" s="171" t="s">
        <v>210</v>
      </c>
      <c r="K142" s="191" t="s">
        <v>210</v>
      </c>
      <c r="L142" s="171" t="s">
        <v>262</v>
      </c>
      <c r="M142" s="192">
        <v>2</v>
      </c>
      <c r="N142" s="192">
        <v>4</v>
      </c>
      <c r="O142" s="193">
        <f t="shared" si="1122"/>
        <v>8</v>
      </c>
      <c r="P142" s="193" t="str">
        <f t="shared" si="1123"/>
        <v>Medio</v>
      </c>
      <c r="Q142" s="192">
        <v>60</v>
      </c>
      <c r="R142" s="193">
        <f t="shared" si="1124"/>
        <v>480</v>
      </c>
      <c r="S142" s="193" t="str">
        <f t="shared" si="1125"/>
        <v>II</v>
      </c>
      <c r="T142" s="193" t="str">
        <f>IF(S142="","",IF(OR(S142="IV",S142="III"),"Aceptable",IF(S142="II","No Aceptable o Aceptable con controles",IF(S142="I","No Aceptable","Error"))))</f>
        <v>No Aceptable o Aceptable con controles</v>
      </c>
      <c r="U142" s="103">
        <v>4</v>
      </c>
      <c r="V142" s="103">
        <v>0</v>
      </c>
      <c r="W142" s="103">
        <v>0</v>
      </c>
      <c r="X142" s="103">
        <f t="shared" si="1132"/>
        <v>4</v>
      </c>
      <c r="Y142" s="191" t="s">
        <v>302</v>
      </c>
      <c r="Z142" s="191" t="s">
        <v>303</v>
      </c>
      <c r="AA142" s="112" t="s">
        <v>304</v>
      </c>
      <c r="AB142" s="112" t="s">
        <v>304</v>
      </c>
      <c r="AC142" s="191" t="s">
        <v>223</v>
      </c>
      <c r="AD142" s="191" t="s">
        <v>452</v>
      </c>
      <c r="AE142" s="195" t="s">
        <v>223</v>
      </c>
    </row>
    <row r="143" spans="1:31" ht="159.75" customHeight="1" thickBot="1">
      <c r="A143" s="391"/>
      <c r="B143" s="316" t="s">
        <v>454</v>
      </c>
      <c r="C143" s="329" t="s">
        <v>205</v>
      </c>
      <c r="D143" s="325" t="s">
        <v>455</v>
      </c>
      <c r="E143" s="126" t="s">
        <v>264</v>
      </c>
      <c r="F143" s="142" t="s">
        <v>265</v>
      </c>
      <c r="G143" s="142" t="s">
        <v>367</v>
      </c>
      <c r="H143" s="196" t="s">
        <v>318</v>
      </c>
      <c r="I143" s="125" t="s">
        <v>319</v>
      </c>
      <c r="J143" s="125" t="s">
        <v>320</v>
      </c>
      <c r="K143" s="196" t="s">
        <v>260</v>
      </c>
      <c r="L143" s="125" t="s">
        <v>268</v>
      </c>
      <c r="M143" s="197">
        <v>2</v>
      </c>
      <c r="N143" s="197">
        <v>1</v>
      </c>
      <c r="O143" s="198">
        <f t="shared" si="1122"/>
        <v>2</v>
      </c>
      <c r="P143" s="198" t="str">
        <f t="shared" si="1123"/>
        <v>Bajo</v>
      </c>
      <c r="Q143" s="197">
        <v>10</v>
      </c>
      <c r="R143" s="198">
        <f t="shared" si="1124"/>
        <v>20</v>
      </c>
      <c r="S143" s="198" t="str">
        <f t="shared" si="1125"/>
        <v>IV</v>
      </c>
      <c r="T143" s="198" t="str">
        <f>IF(S143="","",IF(OR(S143="IV",S143="III"),"Aceptable",IF(S143="II","No Aceptable o Aceptable con controles",IF(S143="I","No Aceptable","Error"))))</f>
        <v>Aceptable</v>
      </c>
      <c r="U143" s="100">
        <v>8</v>
      </c>
      <c r="V143" s="100">
        <v>0</v>
      </c>
      <c r="W143" s="100">
        <v>0</v>
      </c>
      <c r="X143" s="100">
        <f t="shared" si="1132"/>
        <v>8</v>
      </c>
      <c r="Y143" s="196" t="s">
        <v>369</v>
      </c>
      <c r="Z143" s="196" t="s">
        <v>288</v>
      </c>
      <c r="AA143" s="196" t="s">
        <v>223</v>
      </c>
      <c r="AB143" s="196" t="s">
        <v>223</v>
      </c>
      <c r="AC143" s="196" t="s">
        <v>223</v>
      </c>
      <c r="AD143" s="196" t="s">
        <v>370</v>
      </c>
      <c r="AE143" s="199" t="s">
        <v>210</v>
      </c>
    </row>
    <row r="144" spans="1:31" ht="159.75" customHeight="1" thickBot="1">
      <c r="A144" s="391"/>
      <c r="B144" s="317"/>
      <c r="C144" s="330"/>
      <c r="D144" s="320"/>
      <c r="E144" s="122" t="s">
        <v>264</v>
      </c>
      <c r="F144" s="118" t="s">
        <v>152</v>
      </c>
      <c r="G144" s="118" t="s">
        <v>212</v>
      </c>
      <c r="H144" s="121" t="s">
        <v>213</v>
      </c>
      <c r="I144" s="118" t="s">
        <v>286</v>
      </c>
      <c r="J144" s="118" t="s">
        <v>210</v>
      </c>
      <c r="K144" s="121" t="s">
        <v>211</v>
      </c>
      <c r="L144" s="118" t="s">
        <v>219</v>
      </c>
      <c r="M144" s="149">
        <v>2</v>
      </c>
      <c r="N144" s="149">
        <v>3</v>
      </c>
      <c r="O144" s="150">
        <f t="shared" si="1122"/>
        <v>6</v>
      </c>
      <c r="P144" s="150" t="str">
        <f t="shared" si="1123"/>
        <v>Medio</v>
      </c>
      <c r="Q144" s="149">
        <v>10</v>
      </c>
      <c r="R144" s="150">
        <f t="shared" si="1124"/>
        <v>60</v>
      </c>
      <c r="S144" s="150" t="str">
        <f t="shared" si="1125"/>
        <v>III</v>
      </c>
      <c r="T144" s="150" t="s">
        <v>142</v>
      </c>
      <c r="U144" s="100">
        <v>8</v>
      </c>
      <c r="V144" s="100">
        <v>0</v>
      </c>
      <c r="W144" s="100">
        <v>0</v>
      </c>
      <c r="X144" s="100">
        <f t="shared" ref="X144:X151" si="1134">SUM(U144:W144)</f>
        <v>8</v>
      </c>
      <c r="Y144" s="121" t="s">
        <v>221</v>
      </c>
      <c r="Z144" s="121" t="s">
        <v>672</v>
      </c>
      <c r="AA144" s="121" t="s">
        <v>223</v>
      </c>
      <c r="AB144" s="121" t="s">
        <v>223</v>
      </c>
      <c r="AC144" s="121" t="s">
        <v>223</v>
      </c>
      <c r="AD144" s="121" t="s">
        <v>224</v>
      </c>
      <c r="AE144" s="152" t="s">
        <v>223</v>
      </c>
    </row>
    <row r="145" spans="1:31" ht="159.75" customHeight="1" thickBot="1">
      <c r="A145" s="391"/>
      <c r="B145" s="317"/>
      <c r="C145" s="330"/>
      <c r="D145" s="320"/>
      <c r="E145" s="122" t="s">
        <v>264</v>
      </c>
      <c r="F145" s="118" t="s">
        <v>152</v>
      </c>
      <c r="G145" s="118" t="s">
        <v>341</v>
      </c>
      <c r="H145" s="121" t="s">
        <v>342</v>
      </c>
      <c r="I145" s="118" t="s">
        <v>343</v>
      </c>
      <c r="J145" s="118" t="s">
        <v>210</v>
      </c>
      <c r="K145" s="121" t="s">
        <v>211</v>
      </c>
      <c r="L145" s="118" t="s">
        <v>219</v>
      </c>
      <c r="M145" s="149">
        <v>2</v>
      </c>
      <c r="N145" s="149">
        <v>3</v>
      </c>
      <c r="O145" s="150">
        <f t="shared" si="1122"/>
        <v>6</v>
      </c>
      <c r="P145" s="150" t="str">
        <f t="shared" si="1123"/>
        <v>Medio</v>
      </c>
      <c r="Q145" s="149">
        <v>10</v>
      </c>
      <c r="R145" s="150">
        <f t="shared" si="1124"/>
        <v>60</v>
      </c>
      <c r="S145" s="150" t="str">
        <f t="shared" si="1125"/>
        <v>III</v>
      </c>
      <c r="T145" s="150" t="s">
        <v>142</v>
      </c>
      <c r="U145" s="100">
        <v>8</v>
      </c>
      <c r="V145" s="100">
        <v>0</v>
      </c>
      <c r="W145" s="100">
        <v>0</v>
      </c>
      <c r="X145" s="100">
        <f t="shared" si="1134"/>
        <v>8</v>
      </c>
      <c r="Y145" s="121" t="s">
        <v>221</v>
      </c>
      <c r="Z145" s="121" t="s">
        <v>672</v>
      </c>
      <c r="AA145" s="121" t="s">
        <v>223</v>
      </c>
      <c r="AB145" s="121" t="s">
        <v>223</v>
      </c>
      <c r="AC145" s="121" t="s">
        <v>223</v>
      </c>
      <c r="AD145" s="121" t="s">
        <v>224</v>
      </c>
      <c r="AE145" s="152" t="s">
        <v>223</v>
      </c>
    </row>
    <row r="146" spans="1:31" ht="159.75" customHeight="1" thickBot="1">
      <c r="A146" s="391"/>
      <c r="B146" s="317"/>
      <c r="C146" s="330"/>
      <c r="D146" s="320"/>
      <c r="E146" s="122" t="s">
        <v>264</v>
      </c>
      <c r="F146" s="118" t="s">
        <v>152</v>
      </c>
      <c r="G146" s="118" t="s">
        <v>416</v>
      </c>
      <c r="H146" s="121" t="s">
        <v>417</v>
      </c>
      <c r="I146" s="118" t="s">
        <v>433</v>
      </c>
      <c r="J146" s="118" t="s">
        <v>210</v>
      </c>
      <c r="K146" s="121" t="s">
        <v>211</v>
      </c>
      <c r="L146" s="118" t="s">
        <v>219</v>
      </c>
      <c r="M146" s="149">
        <v>2</v>
      </c>
      <c r="N146" s="149">
        <v>3</v>
      </c>
      <c r="O146" s="150">
        <f t="shared" si="1122"/>
        <v>6</v>
      </c>
      <c r="P146" s="150" t="str">
        <f t="shared" si="1123"/>
        <v>Medio</v>
      </c>
      <c r="Q146" s="149">
        <v>10</v>
      </c>
      <c r="R146" s="150">
        <f t="shared" si="1124"/>
        <v>60</v>
      </c>
      <c r="S146" s="150" t="str">
        <f t="shared" si="1125"/>
        <v>III</v>
      </c>
      <c r="T146" s="150" t="s">
        <v>142</v>
      </c>
      <c r="U146" s="100">
        <v>8</v>
      </c>
      <c r="V146" s="100">
        <v>0</v>
      </c>
      <c r="W146" s="100">
        <v>0</v>
      </c>
      <c r="X146" s="100">
        <f t="shared" si="1134"/>
        <v>8</v>
      </c>
      <c r="Y146" s="121" t="s">
        <v>221</v>
      </c>
      <c r="Z146" s="121" t="s">
        <v>672</v>
      </c>
      <c r="AA146" s="121" t="s">
        <v>223</v>
      </c>
      <c r="AB146" s="121" t="s">
        <v>223</v>
      </c>
      <c r="AC146" s="121" t="s">
        <v>223</v>
      </c>
      <c r="AD146" s="121" t="s">
        <v>224</v>
      </c>
      <c r="AE146" s="152" t="s">
        <v>223</v>
      </c>
    </row>
    <row r="147" spans="1:31" ht="159.75" customHeight="1" thickBot="1">
      <c r="A147" s="391"/>
      <c r="B147" s="317"/>
      <c r="C147" s="330"/>
      <c r="D147" s="320"/>
      <c r="E147" s="122" t="s">
        <v>264</v>
      </c>
      <c r="F147" s="118" t="s">
        <v>150</v>
      </c>
      <c r="G147" s="118" t="s">
        <v>215</v>
      </c>
      <c r="H147" s="121" t="s">
        <v>351</v>
      </c>
      <c r="I147" s="118" t="s">
        <v>217</v>
      </c>
      <c r="J147" s="118" t="s">
        <v>210</v>
      </c>
      <c r="K147" s="121" t="s">
        <v>218</v>
      </c>
      <c r="L147" s="118" t="s">
        <v>220</v>
      </c>
      <c r="M147" s="149">
        <v>2</v>
      </c>
      <c r="N147" s="149">
        <v>2</v>
      </c>
      <c r="O147" s="150">
        <f t="shared" si="1122"/>
        <v>4</v>
      </c>
      <c r="P147" s="150" t="str">
        <f t="shared" si="1123"/>
        <v>Bajo</v>
      </c>
      <c r="Q147" s="149">
        <v>25</v>
      </c>
      <c r="R147" s="150">
        <f t="shared" si="1124"/>
        <v>100</v>
      </c>
      <c r="S147" s="150" t="str">
        <f t="shared" si="1125"/>
        <v>III</v>
      </c>
      <c r="T147" s="150" t="s">
        <v>142</v>
      </c>
      <c r="U147" s="100">
        <v>8</v>
      </c>
      <c r="V147" s="100">
        <v>0</v>
      </c>
      <c r="W147" s="100">
        <v>0</v>
      </c>
      <c r="X147" s="100">
        <f t="shared" si="1134"/>
        <v>8</v>
      </c>
      <c r="Y147" s="121" t="s">
        <v>225</v>
      </c>
      <c r="Z147" s="121" t="s">
        <v>226</v>
      </c>
      <c r="AA147" s="121" t="s">
        <v>223</v>
      </c>
      <c r="AB147" s="121" t="s">
        <v>223</v>
      </c>
      <c r="AC147" s="121" t="s">
        <v>227</v>
      </c>
      <c r="AD147" s="121" t="s">
        <v>228</v>
      </c>
      <c r="AE147" s="152" t="s">
        <v>223</v>
      </c>
    </row>
    <row r="148" spans="1:31" ht="159.75" customHeight="1" thickBot="1">
      <c r="A148" s="391"/>
      <c r="B148" s="317"/>
      <c r="C148" s="330"/>
      <c r="D148" s="320"/>
      <c r="E148" s="122" t="s">
        <v>264</v>
      </c>
      <c r="F148" s="118" t="s">
        <v>150</v>
      </c>
      <c r="G148" s="118" t="s">
        <v>269</v>
      </c>
      <c r="H148" s="121" t="s">
        <v>309</v>
      </c>
      <c r="I148" s="118" t="s">
        <v>250</v>
      </c>
      <c r="J148" s="118" t="s">
        <v>251</v>
      </c>
      <c r="K148" s="121" t="s">
        <v>218</v>
      </c>
      <c r="L148" s="118" t="s">
        <v>220</v>
      </c>
      <c r="M148" s="149">
        <v>2</v>
      </c>
      <c r="N148" s="149">
        <v>1</v>
      </c>
      <c r="O148" s="150">
        <f t="shared" si="1122"/>
        <v>2</v>
      </c>
      <c r="P148" s="150" t="str">
        <f t="shared" si="1123"/>
        <v>Bajo</v>
      </c>
      <c r="Q148" s="149">
        <v>10</v>
      </c>
      <c r="R148" s="150">
        <f t="shared" si="1124"/>
        <v>20</v>
      </c>
      <c r="S148" s="150" t="str">
        <f t="shared" si="1125"/>
        <v>IV</v>
      </c>
      <c r="T148" s="150" t="str">
        <f>IF(S148="","",IF(OR(S148="IV",S148="III"),"Aceptable",IF(S148="II","No Aceptable o Aceptable con controles",IF(S148="I","No Aceptable","Error"))))</f>
        <v>Aceptable</v>
      </c>
      <c r="U148" s="100">
        <v>8</v>
      </c>
      <c r="V148" s="100">
        <v>0</v>
      </c>
      <c r="W148" s="100">
        <v>0</v>
      </c>
      <c r="X148" s="100">
        <f t="shared" si="1134"/>
        <v>8</v>
      </c>
      <c r="Y148" s="121" t="s">
        <v>225</v>
      </c>
      <c r="Z148" s="121" t="s">
        <v>692</v>
      </c>
      <c r="AA148" s="121" t="s">
        <v>223</v>
      </c>
      <c r="AB148" s="121" t="s">
        <v>223</v>
      </c>
      <c r="AC148" s="121" t="s">
        <v>227</v>
      </c>
      <c r="AD148" s="121" t="s">
        <v>228</v>
      </c>
      <c r="AE148" s="152" t="s">
        <v>223</v>
      </c>
    </row>
    <row r="149" spans="1:31" ht="159.75" customHeight="1" thickBot="1">
      <c r="A149" s="391"/>
      <c r="B149" s="317"/>
      <c r="C149" s="330"/>
      <c r="D149" s="320"/>
      <c r="E149" s="122" t="s">
        <v>264</v>
      </c>
      <c r="F149" s="118" t="s">
        <v>271</v>
      </c>
      <c r="G149" s="118" t="s">
        <v>229</v>
      </c>
      <c r="H149" s="121" t="s">
        <v>230</v>
      </c>
      <c r="I149" s="118" t="s">
        <v>231</v>
      </c>
      <c r="J149" s="118" t="s">
        <v>232</v>
      </c>
      <c r="K149" s="121" t="s">
        <v>233</v>
      </c>
      <c r="L149" s="118" t="s">
        <v>220</v>
      </c>
      <c r="M149" s="149">
        <v>2</v>
      </c>
      <c r="N149" s="149">
        <v>2</v>
      </c>
      <c r="O149" s="150">
        <f t="shared" si="1122"/>
        <v>4</v>
      </c>
      <c r="P149" s="150" t="str">
        <f t="shared" si="1123"/>
        <v>Bajo</v>
      </c>
      <c r="Q149" s="149">
        <v>25</v>
      </c>
      <c r="R149" s="150">
        <f t="shared" si="1124"/>
        <v>100</v>
      </c>
      <c r="S149" s="150" t="str">
        <f t="shared" si="1125"/>
        <v>III</v>
      </c>
      <c r="T149" s="150" t="s">
        <v>142</v>
      </c>
      <c r="U149" s="100">
        <v>8</v>
      </c>
      <c r="V149" s="100">
        <v>0</v>
      </c>
      <c r="W149" s="100">
        <v>0</v>
      </c>
      <c r="X149" s="100">
        <f t="shared" si="1134"/>
        <v>8</v>
      </c>
      <c r="Y149" s="121" t="s">
        <v>240</v>
      </c>
      <c r="Z149" s="121" t="s">
        <v>676</v>
      </c>
      <c r="AA149" s="121" t="s">
        <v>223</v>
      </c>
      <c r="AB149" s="121" t="s">
        <v>223</v>
      </c>
      <c r="AC149" s="121" t="s">
        <v>242</v>
      </c>
      <c r="AD149" s="121" t="s">
        <v>349</v>
      </c>
      <c r="AE149" s="152" t="s">
        <v>223</v>
      </c>
    </row>
    <row r="150" spans="1:31" ht="159.75" customHeight="1" thickBot="1">
      <c r="A150" s="391"/>
      <c r="B150" s="317"/>
      <c r="C150" s="330"/>
      <c r="D150" s="320"/>
      <c r="E150" s="122" t="s">
        <v>264</v>
      </c>
      <c r="F150" s="118" t="s">
        <v>271</v>
      </c>
      <c r="G150" s="118" t="s">
        <v>234</v>
      </c>
      <c r="H150" s="121" t="s">
        <v>347</v>
      </c>
      <c r="I150" s="118" t="s">
        <v>348</v>
      </c>
      <c r="J150" s="118" t="s">
        <v>237</v>
      </c>
      <c r="K150" s="121" t="s">
        <v>233</v>
      </c>
      <c r="L150" s="118" t="s">
        <v>220</v>
      </c>
      <c r="M150" s="149">
        <v>2</v>
      </c>
      <c r="N150" s="149">
        <v>2</v>
      </c>
      <c r="O150" s="150">
        <f t="shared" si="1122"/>
        <v>4</v>
      </c>
      <c r="P150" s="150" t="str">
        <f t="shared" si="1123"/>
        <v>Bajo</v>
      </c>
      <c r="Q150" s="149">
        <v>25</v>
      </c>
      <c r="R150" s="150">
        <f t="shared" si="1124"/>
        <v>100</v>
      </c>
      <c r="S150" s="150" t="str">
        <f t="shared" si="1125"/>
        <v>III</v>
      </c>
      <c r="T150" s="150" t="s">
        <v>142</v>
      </c>
      <c r="U150" s="100">
        <v>8</v>
      </c>
      <c r="V150" s="100">
        <v>0</v>
      </c>
      <c r="W150" s="100">
        <v>0</v>
      </c>
      <c r="X150" s="100">
        <f t="shared" si="1134"/>
        <v>8</v>
      </c>
      <c r="Y150" s="121" t="s">
        <v>244</v>
      </c>
      <c r="Z150" s="121" t="s">
        <v>676</v>
      </c>
      <c r="AA150" s="121" t="s">
        <v>223</v>
      </c>
      <c r="AB150" s="121" t="s">
        <v>223</v>
      </c>
      <c r="AC150" s="121" t="s">
        <v>242</v>
      </c>
      <c r="AD150" s="121" t="s">
        <v>350</v>
      </c>
      <c r="AE150" s="152" t="s">
        <v>223</v>
      </c>
    </row>
    <row r="151" spans="1:31" ht="159.75" customHeight="1" thickBot="1">
      <c r="A151" s="391"/>
      <c r="B151" s="317"/>
      <c r="C151" s="330"/>
      <c r="D151" s="328"/>
      <c r="E151" s="156" t="s">
        <v>264</v>
      </c>
      <c r="F151" s="157" t="s">
        <v>274</v>
      </c>
      <c r="G151" s="157" t="s">
        <v>284</v>
      </c>
      <c r="H151" s="178" t="s">
        <v>285</v>
      </c>
      <c r="I151" s="157" t="s">
        <v>261</v>
      </c>
      <c r="J151" s="157" t="s">
        <v>210</v>
      </c>
      <c r="K151" s="178" t="s">
        <v>260</v>
      </c>
      <c r="L151" s="157" t="s">
        <v>262</v>
      </c>
      <c r="M151" s="179">
        <v>6</v>
      </c>
      <c r="N151" s="179">
        <v>3</v>
      </c>
      <c r="O151" s="180">
        <f t="shared" si="1122"/>
        <v>18</v>
      </c>
      <c r="P151" s="180" t="str">
        <f t="shared" si="1123"/>
        <v>Alto</v>
      </c>
      <c r="Q151" s="179">
        <v>25</v>
      </c>
      <c r="R151" s="180">
        <f t="shared" si="1124"/>
        <v>450</v>
      </c>
      <c r="S151" s="180" t="str">
        <f t="shared" si="1125"/>
        <v>II</v>
      </c>
      <c r="T151" s="180" t="str">
        <f>IF(S151="","",IF(OR(S151="IV",S151="III"),"Aceptable",IF(S151="II","No Aceptable o Aceptable con controles",IF(S151="I","No Aceptable","Error"))))</f>
        <v>No Aceptable o Aceptable con controles</v>
      </c>
      <c r="U151" s="100">
        <v>8</v>
      </c>
      <c r="V151" s="100">
        <v>0</v>
      </c>
      <c r="W151" s="100">
        <v>0</v>
      </c>
      <c r="X151" s="100">
        <f t="shared" si="1134"/>
        <v>8</v>
      </c>
      <c r="Y151" s="178" t="s">
        <v>290</v>
      </c>
      <c r="Z151" s="178" t="s">
        <v>291</v>
      </c>
      <c r="AA151" s="178" t="s">
        <v>223</v>
      </c>
      <c r="AB151" s="178" t="s">
        <v>223</v>
      </c>
      <c r="AC151" s="178" t="s">
        <v>292</v>
      </c>
      <c r="AD151" s="178" t="s">
        <v>293</v>
      </c>
      <c r="AE151" s="200" t="s">
        <v>223</v>
      </c>
    </row>
    <row r="152" spans="1:31" ht="159" customHeight="1">
      <c r="A152" s="391"/>
      <c r="B152" s="317"/>
      <c r="C152" s="322" t="s">
        <v>310</v>
      </c>
      <c r="D152" s="339" t="s">
        <v>458</v>
      </c>
      <c r="E152" s="123" t="s">
        <v>264</v>
      </c>
      <c r="F152" s="164" t="s">
        <v>265</v>
      </c>
      <c r="G152" s="164" t="s">
        <v>367</v>
      </c>
      <c r="H152" s="163" t="s">
        <v>318</v>
      </c>
      <c r="I152" s="124" t="s">
        <v>368</v>
      </c>
      <c r="J152" s="124" t="s">
        <v>210</v>
      </c>
      <c r="K152" s="163" t="s">
        <v>260</v>
      </c>
      <c r="L152" s="124" t="s">
        <v>268</v>
      </c>
      <c r="M152" s="205">
        <v>2</v>
      </c>
      <c r="N152" s="205">
        <v>1</v>
      </c>
      <c r="O152" s="206">
        <f t="shared" ref="O152:O160" si="1135">IF(OR(M152="",N152=""),"",IF((M152*N152=0),"N/A",M152*N152))</f>
        <v>2</v>
      </c>
      <c r="P152" s="206" t="str">
        <f t="shared" ref="P152:P160" si="1136">IF(O152="","",IF(ISTEXT(O152),"N/A",IF(OR(O152=2,O152=4),"Bajo",IF(OR(O152=6,O152=8),"Medio",IF(OR(O152=10,O152=12,O152=18,O152=20),"Alto",IF(OR(O152=24,O152=30,O152=40),"Muy Alto","Error"))))))</f>
        <v>Bajo</v>
      </c>
      <c r="Q152" s="205">
        <v>10</v>
      </c>
      <c r="R152" s="206">
        <f>IF(OR(Q152="",O152=""),"",IF(ISTEXT(O152),"N/A",O152*Q152))</f>
        <v>20</v>
      </c>
      <c r="S152" s="206" t="str">
        <f t="shared" ref="S152:S171" si="1137">IF(R152="","",IF(ISTEXT(R152),"IV",IF(R152=20,"IV",IF(AND(R152&gt;=40,R152&lt;=120),"III",IF(AND(R152&gt;=150,R152&lt;=500),"II",IF(AND(R152&gt;=600,R152&lt;=4000),"I","Error"))))))</f>
        <v>IV</v>
      </c>
      <c r="T152" s="206" t="str">
        <f>IF(S152="","",IF(OR(S152="IV",S152="III"),"Aceptable",IF(S152="II","No Aceptable o Aceptable con controles",IF(S152="I","No Aceptable","Error"))))</f>
        <v>Aceptable</v>
      </c>
      <c r="U152" s="95">
        <v>5</v>
      </c>
      <c r="V152" s="95">
        <v>0</v>
      </c>
      <c r="W152" s="95">
        <v>1</v>
      </c>
      <c r="X152" s="95">
        <v>6</v>
      </c>
      <c r="Y152" s="163" t="s">
        <v>369</v>
      </c>
      <c r="Z152" s="163" t="s">
        <v>288</v>
      </c>
      <c r="AA152" s="163" t="s">
        <v>296</v>
      </c>
      <c r="AB152" s="163" t="s">
        <v>296</v>
      </c>
      <c r="AC152" s="163" t="s">
        <v>459</v>
      </c>
      <c r="AD152" s="209" t="s">
        <v>370</v>
      </c>
      <c r="AE152" s="207" t="s">
        <v>210</v>
      </c>
    </row>
    <row r="153" spans="1:31" ht="159" customHeight="1">
      <c r="A153" s="391"/>
      <c r="B153" s="317"/>
      <c r="C153" s="323"/>
      <c r="D153" s="340"/>
      <c r="E153" s="114" t="s">
        <v>398</v>
      </c>
      <c r="F153" s="118" t="s">
        <v>265</v>
      </c>
      <c r="G153" s="118" t="s">
        <v>266</v>
      </c>
      <c r="H153" s="121" t="s">
        <v>267</v>
      </c>
      <c r="I153" s="118" t="s">
        <v>257</v>
      </c>
      <c r="J153" s="118" t="s">
        <v>210</v>
      </c>
      <c r="K153" s="121" t="s">
        <v>210</v>
      </c>
      <c r="L153" s="118" t="s">
        <v>268</v>
      </c>
      <c r="M153" s="149">
        <v>2</v>
      </c>
      <c r="N153" s="149">
        <v>1</v>
      </c>
      <c r="O153" s="150">
        <f t="shared" si="1135"/>
        <v>2</v>
      </c>
      <c r="P153" s="150" t="str">
        <f t="shared" si="1136"/>
        <v>Bajo</v>
      </c>
      <c r="Q153" s="149">
        <v>10</v>
      </c>
      <c r="R153" s="150">
        <f>IF(OR(Q153="",O153=""),"",IF(ISTEXT(O153),"N/A",O153*Q153))</f>
        <v>20</v>
      </c>
      <c r="S153" s="150" t="str">
        <f t="shared" si="1137"/>
        <v>IV</v>
      </c>
      <c r="T153" s="150" t="str">
        <f>IF(S153="","",IF(OR(S153="IV",S153="III"),"Aceptable",IF(S153="II","No Aceptable o Aceptable con controles",IF(S153="I","No Aceptable","Error"))))</f>
        <v>Aceptable</v>
      </c>
      <c r="U153" s="98">
        <v>5</v>
      </c>
      <c r="V153" s="98">
        <v>0</v>
      </c>
      <c r="W153" s="98">
        <v>1</v>
      </c>
      <c r="X153" s="98">
        <v>6</v>
      </c>
      <c r="Y153" s="121" t="s">
        <v>287</v>
      </c>
      <c r="Z153" s="121" t="s">
        <v>288</v>
      </c>
      <c r="AA153" s="121" t="s">
        <v>296</v>
      </c>
      <c r="AB153" s="121" t="s">
        <v>296</v>
      </c>
      <c r="AC153" s="121" t="s">
        <v>459</v>
      </c>
      <c r="AD153" s="151" t="s">
        <v>289</v>
      </c>
      <c r="AE153" s="152" t="s">
        <v>511</v>
      </c>
    </row>
    <row r="154" spans="1:31" ht="159" customHeight="1">
      <c r="A154" s="391"/>
      <c r="B154" s="317"/>
      <c r="C154" s="323"/>
      <c r="D154" s="340"/>
      <c r="E154" s="122" t="s">
        <v>264</v>
      </c>
      <c r="F154" s="118" t="s">
        <v>150</v>
      </c>
      <c r="G154" s="118" t="s">
        <v>269</v>
      </c>
      <c r="H154" s="121" t="s">
        <v>270</v>
      </c>
      <c r="I154" s="118" t="s">
        <v>252</v>
      </c>
      <c r="J154" s="118" t="s">
        <v>210</v>
      </c>
      <c r="K154" s="121" t="s">
        <v>218</v>
      </c>
      <c r="L154" s="118" t="s">
        <v>210</v>
      </c>
      <c r="M154" s="149">
        <v>2</v>
      </c>
      <c r="N154" s="149">
        <v>1</v>
      </c>
      <c r="O154" s="150">
        <f t="shared" si="1135"/>
        <v>2</v>
      </c>
      <c r="P154" s="150" t="str">
        <f t="shared" si="1136"/>
        <v>Bajo</v>
      </c>
      <c r="Q154" s="149">
        <v>10</v>
      </c>
      <c r="R154" s="150">
        <v>20</v>
      </c>
      <c r="S154" s="150" t="str">
        <f t="shared" si="1137"/>
        <v>IV</v>
      </c>
      <c r="T154" s="150" t="s">
        <v>144</v>
      </c>
      <c r="U154" s="98">
        <v>5</v>
      </c>
      <c r="V154" s="98">
        <v>0</v>
      </c>
      <c r="W154" s="98">
        <v>1</v>
      </c>
      <c r="X154" s="98">
        <v>6</v>
      </c>
      <c r="Y154" s="121" t="s">
        <v>312</v>
      </c>
      <c r="Z154" s="121" t="s">
        <v>677</v>
      </c>
      <c r="AA154" s="121" t="s">
        <v>223</v>
      </c>
      <c r="AB154" s="121" t="s">
        <v>314</v>
      </c>
      <c r="AC154" s="121" t="s">
        <v>223</v>
      </c>
      <c r="AD154" s="151" t="s">
        <v>315</v>
      </c>
      <c r="AE154" s="152" t="s">
        <v>223</v>
      </c>
    </row>
    <row r="155" spans="1:31" ht="159" customHeight="1">
      <c r="A155" s="391"/>
      <c r="B155" s="317"/>
      <c r="C155" s="323"/>
      <c r="D155" s="340"/>
      <c r="E155" s="114" t="s">
        <v>264</v>
      </c>
      <c r="F155" s="118" t="s">
        <v>271</v>
      </c>
      <c r="G155" s="118" t="s">
        <v>229</v>
      </c>
      <c r="H155" s="121" t="s">
        <v>456</v>
      </c>
      <c r="I155" s="118" t="s">
        <v>457</v>
      </c>
      <c r="J155" s="118" t="s">
        <v>210</v>
      </c>
      <c r="K155" s="121" t="s">
        <v>233</v>
      </c>
      <c r="L155" s="118" t="s">
        <v>220</v>
      </c>
      <c r="M155" s="149">
        <v>2</v>
      </c>
      <c r="N155" s="149">
        <v>4</v>
      </c>
      <c r="O155" s="150">
        <f t="shared" si="1135"/>
        <v>8</v>
      </c>
      <c r="P155" s="150" t="str">
        <f t="shared" si="1136"/>
        <v>Medio</v>
      </c>
      <c r="Q155" s="149">
        <v>10</v>
      </c>
      <c r="R155" s="150">
        <f t="shared" ref="R155:R160" si="1138">IF(OR(Q155="",O155=""),"",IF(ISTEXT(O155),"N/A",O155*Q155))</f>
        <v>80</v>
      </c>
      <c r="S155" s="150" t="str">
        <f t="shared" si="1137"/>
        <v>III</v>
      </c>
      <c r="T155" s="150" t="s">
        <v>142</v>
      </c>
      <c r="U155" s="98">
        <v>5</v>
      </c>
      <c r="V155" s="98">
        <v>0</v>
      </c>
      <c r="W155" s="98">
        <v>1</v>
      </c>
      <c r="X155" s="98">
        <v>6</v>
      </c>
      <c r="Y155" s="121" t="s">
        <v>460</v>
      </c>
      <c r="Z155" s="121" t="s">
        <v>676</v>
      </c>
      <c r="AA155" s="121" t="s">
        <v>296</v>
      </c>
      <c r="AB155" s="121" t="s">
        <v>296</v>
      </c>
      <c r="AC155" s="121" t="s">
        <v>461</v>
      </c>
      <c r="AD155" s="151" t="s">
        <v>350</v>
      </c>
      <c r="AE155" s="152" t="s">
        <v>223</v>
      </c>
    </row>
    <row r="156" spans="1:31" ht="159" customHeight="1">
      <c r="A156" s="391"/>
      <c r="B156" s="317"/>
      <c r="C156" s="323"/>
      <c r="D156" s="340"/>
      <c r="E156" s="114" t="s">
        <v>264</v>
      </c>
      <c r="F156" s="118" t="s">
        <v>274</v>
      </c>
      <c r="G156" s="118" t="s">
        <v>275</v>
      </c>
      <c r="H156" s="118" t="s">
        <v>326</v>
      </c>
      <c r="I156" s="118" t="s">
        <v>327</v>
      </c>
      <c r="J156" s="118" t="s">
        <v>277</v>
      </c>
      <c r="K156" s="121" t="s">
        <v>278</v>
      </c>
      <c r="L156" s="118" t="s">
        <v>279</v>
      </c>
      <c r="M156" s="149">
        <v>2</v>
      </c>
      <c r="N156" s="149">
        <v>4</v>
      </c>
      <c r="O156" s="150">
        <f t="shared" si="1135"/>
        <v>8</v>
      </c>
      <c r="P156" s="150" t="str">
        <f t="shared" si="1136"/>
        <v>Medio</v>
      </c>
      <c r="Q156" s="149">
        <v>60</v>
      </c>
      <c r="R156" s="150">
        <f t="shared" si="1138"/>
        <v>480</v>
      </c>
      <c r="S156" s="150" t="str">
        <f t="shared" si="1137"/>
        <v>II</v>
      </c>
      <c r="T156" s="150" t="str">
        <f>IF(S156="","",IF(OR(S156="IV",S156="III"),"Aceptable",IF(S156="II","No Aceptable o Aceptable con controles",IF(S156="I","No Aceptable","Error"))))</f>
        <v>No Aceptable o Aceptable con controles</v>
      </c>
      <c r="U156" s="98">
        <v>5</v>
      </c>
      <c r="V156" s="98">
        <v>0</v>
      </c>
      <c r="W156" s="98">
        <v>1</v>
      </c>
      <c r="X156" s="98">
        <v>6</v>
      </c>
      <c r="Y156" s="121" t="s">
        <v>334</v>
      </c>
      <c r="Z156" s="121" t="s">
        <v>299</v>
      </c>
      <c r="AA156" s="121" t="s">
        <v>296</v>
      </c>
      <c r="AB156" s="121" t="s">
        <v>223</v>
      </c>
      <c r="AC156" s="121" t="s">
        <v>335</v>
      </c>
      <c r="AD156" s="151" t="s">
        <v>336</v>
      </c>
      <c r="AE156" s="152" t="s">
        <v>223</v>
      </c>
    </row>
    <row r="157" spans="1:31" ht="159" customHeight="1">
      <c r="A157" s="391"/>
      <c r="B157" s="317"/>
      <c r="C157" s="323"/>
      <c r="D157" s="340"/>
      <c r="E157" s="114" t="s">
        <v>264</v>
      </c>
      <c r="F157" s="118" t="s">
        <v>274</v>
      </c>
      <c r="G157" s="118" t="s">
        <v>280</v>
      </c>
      <c r="H157" s="121" t="s">
        <v>328</v>
      </c>
      <c r="I157" s="118" t="s">
        <v>263</v>
      </c>
      <c r="J157" s="118" t="s">
        <v>210</v>
      </c>
      <c r="K157" s="121" t="s">
        <v>210</v>
      </c>
      <c r="L157" s="118" t="s">
        <v>262</v>
      </c>
      <c r="M157" s="149">
        <v>2</v>
      </c>
      <c r="N157" s="149">
        <v>4</v>
      </c>
      <c r="O157" s="150">
        <f t="shared" si="1135"/>
        <v>8</v>
      </c>
      <c r="P157" s="150" t="str">
        <f t="shared" si="1136"/>
        <v>Medio</v>
      </c>
      <c r="Q157" s="149">
        <v>60</v>
      </c>
      <c r="R157" s="150">
        <f t="shared" si="1138"/>
        <v>480</v>
      </c>
      <c r="S157" s="150" t="str">
        <f t="shared" si="1137"/>
        <v>II</v>
      </c>
      <c r="T157" s="150" t="str">
        <f>IF(S157="","",IF(OR(S157="IV",S157="III"),"Aceptable",IF(S157="II","No Aceptable o Aceptable con controles",IF(S157="I","No Aceptable","Error"))))</f>
        <v>No Aceptable o Aceptable con controles</v>
      </c>
      <c r="U157" s="98">
        <v>5</v>
      </c>
      <c r="V157" s="98">
        <v>0</v>
      </c>
      <c r="W157" s="98">
        <v>1</v>
      </c>
      <c r="X157" s="98">
        <v>6</v>
      </c>
      <c r="Y157" s="121" t="s">
        <v>337</v>
      </c>
      <c r="Z157" s="121" t="s">
        <v>303</v>
      </c>
      <c r="AA157" s="121" t="s">
        <v>296</v>
      </c>
      <c r="AB157" s="118" t="s">
        <v>296</v>
      </c>
      <c r="AC157" s="118" t="s">
        <v>223</v>
      </c>
      <c r="AD157" s="189" t="s">
        <v>305</v>
      </c>
      <c r="AE157" s="152" t="s">
        <v>223</v>
      </c>
    </row>
    <row r="158" spans="1:31" ht="159" customHeight="1">
      <c r="A158" s="391"/>
      <c r="B158" s="317"/>
      <c r="C158" s="323"/>
      <c r="D158" s="340"/>
      <c r="E158" s="114" t="s">
        <v>264</v>
      </c>
      <c r="F158" s="118" t="s">
        <v>329</v>
      </c>
      <c r="G158" s="118" t="s">
        <v>330</v>
      </c>
      <c r="H158" s="121" t="s">
        <v>331</v>
      </c>
      <c r="I158" s="118" t="s">
        <v>332</v>
      </c>
      <c r="J158" s="118" t="s">
        <v>333</v>
      </c>
      <c r="K158" s="121" t="s">
        <v>210</v>
      </c>
      <c r="L158" s="118" t="s">
        <v>210</v>
      </c>
      <c r="M158" s="149">
        <v>2</v>
      </c>
      <c r="N158" s="149">
        <v>1</v>
      </c>
      <c r="O158" s="150">
        <f t="shared" si="1135"/>
        <v>2</v>
      </c>
      <c r="P158" s="150" t="str">
        <f t="shared" si="1136"/>
        <v>Bajo</v>
      </c>
      <c r="Q158" s="149">
        <v>10</v>
      </c>
      <c r="R158" s="150">
        <f t="shared" si="1138"/>
        <v>20</v>
      </c>
      <c r="S158" s="150" t="str">
        <f t="shared" si="1137"/>
        <v>IV</v>
      </c>
      <c r="T158" s="150" t="str">
        <f t="shared" ref="T158:T160" si="1139">IF(S158="","",IF(OR(S158="IV",S158="III"),"Aceptable",IF(S158="II","No Aceptable o Aceptable con controles",IF(S158="I","No Aceptable","Error"))))</f>
        <v>Aceptable</v>
      </c>
      <c r="U158" s="98">
        <v>5</v>
      </c>
      <c r="V158" s="98">
        <v>0</v>
      </c>
      <c r="W158" s="98">
        <v>1</v>
      </c>
      <c r="X158" s="98">
        <v>6</v>
      </c>
      <c r="Y158" s="121" t="s">
        <v>338</v>
      </c>
      <c r="Z158" s="121" t="s">
        <v>313</v>
      </c>
      <c r="AA158" s="121" t="s">
        <v>296</v>
      </c>
      <c r="AB158" s="121" t="s">
        <v>296</v>
      </c>
      <c r="AC158" s="121" t="s">
        <v>339</v>
      </c>
      <c r="AD158" s="151" t="s">
        <v>340</v>
      </c>
      <c r="AE158" s="152" t="s">
        <v>223</v>
      </c>
    </row>
    <row r="159" spans="1:31" ht="159" customHeight="1">
      <c r="A159" s="391"/>
      <c r="B159" s="317"/>
      <c r="C159" s="323"/>
      <c r="D159" s="340"/>
      <c r="E159" s="122" t="s">
        <v>264</v>
      </c>
      <c r="F159" s="118" t="s">
        <v>274</v>
      </c>
      <c r="G159" s="118" t="s">
        <v>284</v>
      </c>
      <c r="H159" s="121" t="s">
        <v>285</v>
      </c>
      <c r="I159" s="118" t="s">
        <v>261</v>
      </c>
      <c r="J159" s="118" t="s">
        <v>210</v>
      </c>
      <c r="K159" s="121" t="s">
        <v>260</v>
      </c>
      <c r="L159" s="118" t="s">
        <v>262</v>
      </c>
      <c r="M159" s="149">
        <v>6</v>
      </c>
      <c r="N159" s="149">
        <v>3</v>
      </c>
      <c r="O159" s="150">
        <f t="shared" si="1135"/>
        <v>18</v>
      </c>
      <c r="P159" s="150" t="str">
        <f t="shared" si="1136"/>
        <v>Alto</v>
      </c>
      <c r="Q159" s="149">
        <v>25</v>
      </c>
      <c r="R159" s="150">
        <f t="shared" si="1138"/>
        <v>450</v>
      </c>
      <c r="S159" s="150" t="str">
        <f t="shared" si="1137"/>
        <v>II</v>
      </c>
      <c r="T159" s="150" t="str">
        <f t="shared" si="1139"/>
        <v>No Aceptable o Aceptable con controles</v>
      </c>
      <c r="U159" s="98">
        <v>5</v>
      </c>
      <c r="V159" s="98">
        <v>0</v>
      </c>
      <c r="W159" s="98">
        <v>1</v>
      </c>
      <c r="X159" s="98">
        <v>6</v>
      </c>
      <c r="Y159" s="121" t="s">
        <v>290</v>
      </c>
      <c r="Z159" s="121" t="s">
        <v>291</v>
      </c>
      <c r="AA159" s="121" t="s">
        <v>223</v>
      </c>
      <c r="AB159" s="121" t="s">
        <v>223</v>
      </c>
      <c r="AC159" s="121" t="s">
        <v>292</v>
      </c>
      <c r="AD159" s="151" t="s">
        <v>293</v>
      </c>
      <c r="AE159" s="152" t="s">
        <v>223</v>
      </c>
    </row>
    <row r="160" spans="1:31" ht="159" customHeight="1">
      <c r="A160" s="391"/>
      <c r="B160" s="317"/>
      <c r="C160" s="323"/>
      <c r="D160" s="340"/>
      <c r="E160" s="114" t="s">
        <v>255</v>
      </c>
      <c r="F160" s="118" t="s">
        <v>274</v>
      </c>
      <c r="G160" s="118" t="s">
        <v>381</v>
      </c>
      <c r="H160" s="121" t="s">
        <v>393</v>
      </c>
      <c r="I160" s="118" t="s">
        <v>394</v>
      </c>
      <c r="J160" s="118" t="s">
        <v>395</v>
      </c>
      <c r="K160" s="121" t="s">
        <v>396</v>
      </c>
      <c r="L160" s="118" t="s">
        <v>397</v>
      </c>
      <c r="M160" s="149">
        <v>6</v>
      </c>
      <c r="N160" s="149">
        <v>3</v>
      </c>
      <c r="O160" s="150">
        <f t="shared" si="1135"/>
        <v>18</v>
      </c>
      <c r="P160" s="150" t="str">
        <f t="shared" si="1136"/>
        <v>Alto</v>
      </c>
      <c r="Q160" s="149">
        <v>25</v>
      </c>
      <c r="R160" s="150">
        <f t="shared" si="1138"/>
        <v>450</v>
      </c>
      <c r="S160" s="150" t="str">
        <f t="shared" si="1137"/>
        <v>II</v>
      </c>
      <c r="T160" s="150" t="str">
        <f t="shared" si="1139"/>
        <v>No Aceptable o Aceptable con controles</v>
      </c>
      <c r="U160" s="98">
        <v>5</v>
      </c>
      <c r="V160" s="98">
        <v>0</v>
      </c>
      <c r="W160" s="98">
        <v>1</v>
      </c>
      <c r="X160" s="98">
        <v>6</v>
      </c>
      <c r="Y160" s="121" t="s">
        <v>384</v>
      </c>
      <c r="Z160" s="121" t="s">
        <v>385</v>
      </c>
      <c r="AA160" s="121" t="s">
        <v>223</v>
      </c>
      <c r="AB160" s="121" t="s">
        <v>223</v>
      </c>
      <c r="AC160" s="121" t="s">
        <v>446</v>
      </c>
      <c r="AD160" s="151" t="s">
        <v>447</v>
      </c>
      <c r="AE160" s="152" t="s">
        <v>223</v>
      </c>
    </row>
    <row r="161" spans="1:31" ht="159" customHeight="1" thickBot="1">
      <c r="A161" s="391"/>
      <c r="B161" s="317"/>
      <c r="C161" s="324"/>
      <c r="D161" s="341"/>
      <c r="E161" s="210" t="s">
        <v>255</v>
      </c>
      <c r="F161" s="171" t="s">
        <v>274</v>
      </c>
      <c r="G161" s="171" t="s">
        <v>358</v>
      </c>
      <c r="H161" s="191" t="s">
        <v>359</v>
      </c>
      <c r="I161" s="171" t="s">
        <v>360</v>
      </c>
      <c r="J161" s="171" t="s">
        <v>210</v>
      </c>
      <c r="K161" s="191" t="s">
        <v>260</v>
      </c>
      <c r="L161" s="171" t="s">
        <v>210</v>
      </c>
      <c r="M161" s="192">
        <v>2</v>
      </c>
      <c r="N161" s="192">
        <v>1</v>
      </c>
      <c r="O161" s="193">
        <v>2</v>
      </c>
      <c r="P161" s="193" t="s">
        <v>361</v>
      </c>
      <c r="Q161" s="192">
        <v>10</v>
      </c>
      <c r="R161" s="193">
        <v>20</v>
      </c>
      <c r="S161" s="193" t="str">
        <f t="shared" si="1137"/>
        <v>IV</v>
      </c>
      <c r="T161" s="193" t="s">
        <v>144</v>
      </c>
      <c r="U161" s="103">
        <v>5</v>
      </c>
      <c r="V161" s="103">
        <v>0</v>
      </c>
      <c r="W161" s="103">
        <v>1</v>
      </c>
      <c r="X161" s="103">
        <v>6</v>
      </c>
      <c r="Y161" s="191" t="s">
        <v>362</v>
      </c>
      <c r="Z161" s="191" t="s">
        <v>363</v>
      </c>
      <c r="AA161" s="191" t="s">
        <v>364</v>
      </c>
      <c r="AB161" s="191" t="s">
        <v>296</v>
      </c>
      <c r="AC161" s="191" t="s">
        <v>365</v>
      </c>
      <c r="AD161" s="211" t="s">
        <v>366</v>
      </c>
      <c r="AE161" s="195" t="s">
        <v>223</v>
      </c>
    </row>
    <row r="162" spans="1:31" ht="81.75" customHeight="1">
      <c r="A162" s="391"/>
      <c r="B162" s="317"/>
      <c r="C162" s="326" t="s">
        <v>206</v>
      </c>
      <c r="D162" s="325" t="s">
        <v>463</v>
      </c>
      <c r="E162" s="126" t="s">
        <v>264</v>
      </c>
      <c r="F162" s="125" t="s">
        <v>274</v>
      </c>
      <c r="G162" s="125" t="s">
        <v>284</v>
      </c>
      <c r="H162" s="196" t="s">
        <v>410</v>
      </c>
      <c r="I162" s="125" t="s">
        <v>411</v>
      </c>
      <c r="J162" s="125" t="s">
        <v>375</v>
      </c>
      <c r="K162" s="196" t="s">
        <v>260</v>
      </c>
      <c r="L162" s="125" t="s">
        <v>262</v>
      </c>
      <c r="M162" s="197">
        <v>2</v>
      </c>
      <c r="N162" s="197">
        <v>1</v>
      </c>
      <c r="O162" s="198">
        <f t="shared" ref="O162:O171" si="1140">IF(OR(M162="",N162=""),"",IF((M162*N162=0),"N/A",M162*N162))</f>
        <v>2</v>
      </c>
      <c r="P162" s="198" t="str">
        <f t="shared" ref="P162:P171" si="1141">IF(O162="","",IF(ISTEXT(O162),"N/A",IF(OR(O162=2,O162=4),"Bajo",IF(OR(O162=6,O162=8),"Medio",IF(OR(O162=10,O162=12,O162=18,O162=20),"Alto",IF(OR(O162=24,O162=30,O162=40),"Muy Alto","Error"))))))</f>
        <v>Bajo</v>
      </c>
      <c r="Q162" s="197">
        <v>10</v>
      </c>
      <c r="R162" s="198">
        <f t="shared" ref="R162:R171" si="1142">IF(OR(Q162="",O162=""),"",IF(ISTEXT(O162),"N/A",O162*Q162))</f>
        <v>20</v>
      </c>
      <c r="S162" s="198" t="str">
        <f t="shared" si="1137"/>
        <v>IV</v>
      </c>
      <c r="T162" s="198" t="str">
        <f t="shared" ref="T162:T168" si="1143">IF(S162="","",IF(OR(S162="IV",S162="III"),"Aceptable",IF(S162="II","No Aceptable o Aceptable con controles",IF(S162="I","No Aceptable","Error"))))</f>
        <v>Aceptable</v>
      </c>
      <c r="U162" s="99">
        <v>1</v>
      </c>
      <c r="V162" s="99">
        <v>0</v>
      </c>
      <c r="W162" s="99">
        <v>0</v>
      </c>
      <c r="X162" s="100">
        <f t="shared" ref="X162:X163" si="1144">SUM(U162:W162)</f>
        <v>1</v>
      </c>
      <c r="Y162" s="196" t="s">
        <v>412</v>
      </c>
      <c r="Z162" s="196" t="s">
        <v>291</v>
      </c>
      <c r="AA162" s="196" t="s">
        <v>296</v>
      </c>
      <c r="AB162" s="196" t="s">
        <v>296</v>
      </c>
      <c r="AC162" s="196" t="s">
        <v>292</v>
      </c>
      <c r="AD162" s="196" t="s">
        <v>293</v>
      </c>
      <c r="AE162" s="199" t="s">
        <v>223</v>
      </c>
    </row>
    <row r="163" spans="1:31" ht="99.75" customHeight="1">
      <c r="A163" s="391"/>
      <c r="B163" s="317"/>
      <c r="C163" s="327"/>
      <c r="D163" s="320"/>
      <c r="E163" s="122" t="s">
        <v>264</v>
      </c>
      <c r="F163" s="145" t="s">
        <v>265</v>
      </c>
      <c r="G163" s="145" t="s">
        <v>367</v>
      </c>
      <c r="H163" s="121" t="s">
        <v>318</v>
      </c>
      <c r="I163" s="118" t="s">
        <v>319</v>
      </c>
      <c r="J163" s="118" t="s">
        <v>210</v>
      </c>
      <c r="K163" s="121" t="s">
        <v>260</v>
      </c>
      <c r="L163" s="118" t="s">
        <v>268</v>
      </c>
      <c r="M163" s="149">
        <v>2</v>
      </c>
      <c r="N163" s="149">
        <v>3</v>
      </c>
      <c r="O163" s="150">
        <f t="shared" ref="O163" si="1145">IF(OR(M163="",N163=""),"",IF((M163*N163=0),"N/A",M163*N163))</f>
        <v>6</v>
      </c>
      <c r="P163" s="150" t="str">
        <f t="shared" ref="P163" si="1146">IF(O163="","",IF(ISTEXT(O163),"N/A",IF(OR(O163=2,O163=4),"Bajo",IF(OR(O163=6,O163=8),"Medio",IF(OR(O163=10,O163=12,O163=18,O163=20),"Alto",IF(OR(O163=24,O163=30,O163=40),"Muy Alto","Error"))))))</f>
        <v>Medio</v>
      </c>
      <c r="Q163" s="149">
        <v>10</v>
      </c>
      <c r="R163" s="150">
        <f t="shared" ref="R163" si="1147">IF(OR(Q163="",O163=""),"",IF(ISTEXT(O163),"N/A",O163*Q163))</f>
        <v>60</v>
      </c>
      <c r="S163" s="150" t="str">
        <f t="shared" ref="S163" si="1148">IF(R163="","",IF(ISTEXT(R163),"IV",IF(R163=20,"IV",IF(AND(R163&gt;=40,R163&lt;=120),"III",IF(AND(R163&gt;=150,R163&lt;=500),"II",IF(AND(R163&gt;=600,R163&lt;=4000),"I","Error"))))))</f>
        <v>III</v>
      </c>
      <c r="T163" s="150" t="s">
        <v>142</v>
      </c>
      <c r="U163" s="98">
        <v>12</v>
      </c>
      <c r="V163" s="98">
        <v>6</v>
      </c>
      <c r="W163" s="98">
        <v>0</v>
      </c>
      <c r="X163" s="98">
        <f t="shared" si="1144"/>
        <v>18</v>
      </c>
      <c r="Y163" s="121" t="s">
        <v>244</v>
      </c>
      <c r="Z163" s="121" t="s">
        <v>241</v>
      </c>
      <c r="AA163" s="121" t="s">
        <v>223</v>
      </c>
      <c r="AB163" s="121" t="s">
        <v>223</v>
      </c>
      <c r="AC163" s="121" t="s">
        <v>242</v>
      </c>
      <c r="AD163" s="121" t="s">
        <v>245</v>
      </c>
      <c r="AE163" s="152" t="s">
        <v>210</v>
      </c>
    </row>
    <row r="164" spans="1:31" ht="138.75" customHeight="1">
      <c r="A164" s="391"/>
      <c r="B164" s="317"/>
      <c r="C164" s="327"/>
      <c r="D164" s="320"/>
      <c r="E164" s="122" t="s">
        <v>264</v>
      </c>
      <c r="F164" s="118" t="s">
        <v>152</v>
      </c>
      <c r="G164" s="118" t="s">
        <v>341</v>
      </c>
      <c r="H164" s="121" t="s">
        <v>342</v>
      </c>
      <c r="I164" s="118" t="s">
        <v>413</v>
      </c>
      <c r="J164" s="118" t="s">
        <v>210</v>
      </c>
      <c r="K164" s="121" t="s">
        <v>211</v>
      </c>
      <c r="L164" s="118" t="s">
        <v>219</v>
      </c>
      <c r="M164" s="149">
        <v>2</v>
      </c>
      <c r="N164" s="149">
        <v>3</v>
      </c>
      <c r="O164" s="150">
        <f t="shared" si="1140"/>
        <v>6</v>
      </c>
      <c r="P164" s="150" t="str">
        <f t="shared" si="1141"/>
        <v>Medio</v>
      </c>
      <c r="Q164" s="149">
        <v>60</v>
      </c>
      <c r="R164" s="150">
        <f t="shared" si="1142"/>
        <v>360</v>
      </c>
      <c r="S164" s="150" t="str">
        <f t="shared" si="1137"/>
        <v>II</v>
      </c>
      <c r="T164" s="150" t="str">
        <f t="shared" si="1143"/>
        <v>No Aceptable o Aceptable con controles</v>
      </c>
      <c r="U164" s="90">
        <v>1</v>
      </c>
      <c r="V164" s="90">
        <v>0</v>
      </c>
      <c r="W164" s="90">
        <v>0</v>
      </c>
      <c r="X164" s="98">
        <f t="shared" ref="X164:X165" si="1149">SUM(U164:W164)</f>
        <v>1</v>
      </c>
      <c r="Y164" s="121" t="s">
        <v>414</v>
      </c>
      <c r="Z164" s="121" t="s">
        <v>672</v>
      </c>
      <c r="AA164" s="121" t="s">
        <v>223</v>
      </c>
      <c r="AB164" s="121" t="s">
        <v>223</v>
      </c>
      <c r="AC164" s="121" t="s">
        <v>223</v>
      </c>
      <c r="AD164" s="121" t="s">
        <v>415</v>
      </c>
      <c r="AE164" s="108" t="s">
        <v>511</v>
      </c>
    </row>
    <row r="165" spans="1:31" ht="160.5" customHeight="1">
      <c r="A165" s="391"/>
      <c r="B165" s="317"/>
      <c r="C165" s="327"/>
      <c r="D165" s="320"/>
      <c r="E165" s="122" t="s">
        <v>264</v>
      </c>
      <c r="F165" s="118" t="s">
        <v>152</v>
      </c>
      <c r="G165" s="118" t="s">
        <v>416</v>
      </c>
      <c r="H165" s="121" t="s">
        <v>417</v>
      </c>
      <c r="I165" s="118" t="s">
        <v>418</v>
      </c>
      <c r="J165" s="118" t="s">
        <v>210</v>
      </c>
      <c r="K165" s="121" t="s">
        <v>211</v>
      </c>
      <c r="L165" s="118" t="s">
        <v>219</v>
      </c>
      <c r="M165" s="149">
        <v>2</v>
      </c>
      <c r="N165" s="149">
        <v>3</v>
      </c>
      <c r="O165" s="150">
        <f t="shared" si="1140"/>
        <v>6</v>
      </c>
      <c r="P165" s="150" t="str">
        <f t="shared" si="1141"/>
        <v>Medio</v>
      </c>
      <c r="Q165" s="149">
        <v>60</v>
      </c>
      <c r="R165" s="150">
        <f t="shared" si="1142"/>
        <v>360</v>
      </c>
      <c r="S165" s="150" t="str">
        <f t="shared" si="1137"/>
        <v>II</v>
      </c>
      <c r="T165" s="150" t="str">
        <f t="shared" si="1143"/>
        <v>No Aceptable o Aceptable con controles</v>
      </c>
      <c r="U165" s="90">
        <v>1</v>
      </c>
      <c r="V165" s="90">
        <v>0</v>
      </c>
      <c r="W165" s="90">
        <v>0</v>
      </c>
      <c r="X165" s="98">
        <f t="shared" si="1149"/>
        <v>1</v>
      </c>
      <c r="Y165" s="121" t="s">
        <v>419</v>
      </c>
      <c r="Z165" s="121" t="s">
        <v>222</v>
      </c>
      <c r="AA165" s="121" t="s">
        <v>223</v>
      </c>
      <c r="AB165" s="121" t="s">
        <v>223</v>
      </c>
      <c r="AC165" s="121" t="s">
        <v>223</v>
      </c>
      <c r="AD165" s="121" t="s">
        <v>415</v>
      </c>
      <c r="AE165" s="108" t="s">
        <v>511</v>
      </c>
    </row>
    <row r="166" spans="1:31" ht="112.5" customHeight="1">
      <c r="A166" s="391"/>
      <c r="B166" s="317"/>
      <c r="C166" s="327"/>
      <c r="D166" s="320"/>
      <c r="E166" s="122" t="s">
        <v>264</v>
      </c>
      <c r="F166" s="118" t="s">
        <v>271</v>
      </c>
      <c r="G166" s="118" t="s">
        <v>229</v>
      </c>
      <c r="H166" s="121" t="s">
        <v>272</v>
      </c>
      <c r="I166" s="118" t="s">
        <v>273</v>
      </c>
      <c r="J166" s="118" t="s">
        <v>210</v>
      </c>
      <c r="K166" s="121" t="s">
        <v>233</v>
      </c>
      <c r="L166" s="118" t="s">
        <v>220</v>
      </c>
      <c r="M166" s="149">
        <v>2</v>
      </c>
      <c r="N166" s="149">
        <v>1</v>
      </c>
      <c r="O166" s="150">
        <f t="shared" si="1140"/>
        <v>2</v>
      </c>
      <c r="P166" s="150" t="str">
        <f t="shared" si="1141"/>
        <v>Bajo</v>
      </c>
      <c r="Q166" s="149">
        <v>10</v>
      </c>
      <c r="R166" s="150">
        <f t="shared" si="1142"/>
        <v>20</v>
      </c>
      <c r="S166" s="150" t="str">
        <f t="shared" si="1137"/>
        <v>IV</v>
      </c>
      <c r="T166" s="150" t="str">
        <f t="shared" si="1143"/>
        <v>Aceptable</v>
      </c>
      <c r="U166" s="90">
        <v>1</v>
      </c>
      <c r="V166" s="90">
        <v>0</v>
      </c>
      <c r="W166" s="90">
        <v>0</v>
      </c>
      <c r="X166" s="98">
        <f t="shared" ref="X166:X169" si="1150">SUM(U166:W166)</f>
        <v>1</v>
      </c>
      <c r="Y166" s="121" t="s">
        <v>378</v>
      </c>
      <c r="Z166" s="121" t="s">
        <v>676</v>
      </c>
      <c r="AA166" s="121" t="s">
        <v>223</v>
      </c>
      <c r="AB166" s="121" t="s">
        <v>223</v>
      </c>
      <c r="AC166" s="121" t="s">
        <v>242</v>
      </c>
      <c r="AD166" s="121" t="s">
        <v>350</v>
      </c>
      <c r="AE166" s="152" t="s">
        <v>223</v>
      </c>
    </row>
    <row r="167" spans="1:31" ht="113.25">
      <c r="A167" s="391"/>
      <c r="B167" s="317"/>
      <c r="C167" s="327"/>
      <c r="D167" s="320"/>
      <c r="E167" s="122" t="s">
        <v>264</v>
      </c>
      <c r="F167" s="118" t="s">
        <v>271</v>
      </c>
      <c r="G167" s="118" t="s">
        <v>234</v>
      </c>
      <c r="H167" s="121" t="s">
        <v>376</v>
      </c>
      <c r="I167" s="118" t="s">
        <v>377</v>
      </c>
      <c r="J167" s="118" t="s">
        <v>210</v>
      </c>
      <c r="K167" s="121" t="s">
        <v>233</v>
      </c>
      <c r="L167" s="118" t="s">
        <v>220</v>
      </c>
      <c r="M167" s="149">
        <v>2</v>
      </c>
      <c r="N167" s="149">
        <v>1</v>
      </c>
      <c r="O167" s="150">
        <f t="shared" si="1140"/>
        <v>2</v>
      </c>
      <c r="P167" s="150" t="str">
        <f t="shared" si="1141"/>
        <v>Bajo</v>
      </c>
      <c r="Q167" s="149">
        <v>10</v>
      </c>
      <c r="R167" s="150">
        <f t="shared" si="1142"/>
        <v>20</v>
      </c>
      <c r="S167" s="150" t="str">
        <f t="shared" si="1137"/>
        <v>IV</v>
      </c>
      <c r="T167" s="150" t="str">
        <f t="shared" si="1143"/>
        <v>Aceptable</v>
      </c>
      <c r="U167" s="90">
        <v>1</v>
      </c>
      <c r="V167" s="90">
        <v>0</v>
      </c>
      <c r="W167" s="90">
        <v>0</v>
      </c>
      <c r="X167" s="98">
        <f t="shared" si="1150"/>
        <v>1</v>
      </c>
      <c r="Y167" s="121" t="s">
        <v>240</v>
      </c>
      <c r="Z167" s="121" t="s">
        <v>691</v>
      </c>
      <c r="AA167" s="121" t="s">
        <v>223</v>
      </c>
      <c r="AB167" s="121" t="s">
        <v>223</v>
      </c>
      <c r="AC167" s="121" t="s">
        <v>242</v>
      </c>
      <c r="AD167" s="121" t="s">
        <v>349</v>
      </c>
      <c r="AE167" s="152" t="s">
        <v>223</v>
      </c>
    </row>
    <row r="168" spans="1:31" ht="112.5" customHeight="1" thickBot="1">
      <c r="A168" s="391"/>
      <c r="B168" s="318"/>
      <c r="C168" s="336"/>
      <c r="D168" s="328"/>
      <c r="E168" s="156" t="s">
        <v>420</v>
      </c>
      <c r="F168" s="157" t="s">
        <v>421</v>
      </c>
      <c r="G168" s="157" t="s">
        <v>422</v>
      </c>
      <c r="H168" s="178" t="s">
        <v>426</v>
      </c>
      <c r="I168" s="157" t="s">
        <v>423</v>
      </c>
      <c r="J168" s="157" t="s">
        <v>375</v>
      </c>
      <c r="K168" s="178" t="s">
        <v>424</v>
      </c>
      <c r="L168" s="157" t="s">
        <v>425</v>
      </c>
      <c r="M168" s="179">
        <v>2</v>
      </c>
      <c r="N168" s="179">
        <v>1</v>
      </c>
      <c r="O168" s="180">
        <f t="shared" si="1140"/>
        <v>2</v>
      </c>
      <c r="P168" s="180" t="str">
        <f t="shared" si="1141"/>
        <v>Bajo</v>
      </c>
      <c r="Q168" s="179">
        <v>10</v>
      </c>
      <c r="R168" s="180">
        <f t="shared" si="1142"/>
        <v>20</v>
      </c>
      <c r="S168" s="180" t="str">
        <f t="shared" si="1137"/>
        <v>IV</v>
      </c>
      <c r="T168" s="180" t="str">
        <f t="shared" si="1143"/>
        <v>Aceptable</v>
      </c>
      <c r="U168" s="92">
        <v>1</v>
      </c>
      <c r="V168" s="92">
        <v>0</v>
      </c>
      <c r="W168" s="92">
        <v>0</v>
      </c>
      <c r="X168" s="101">
        <f t="shared" si="1150"/>
        <v>1</v>
      </c>
      <c r="Y168" s="178" t="s">
        <v>427</v>
      </c>
      <c r="Z168" s="178" t="s">
        <v>428</v>
      </c>
      <c r="AA168" s="178" t="s">
        <v>296</v>
      </c>
      <c r="AB168" s="178" t="s">
        <v>296</v>
      </c>
      <c r="AC168" s="178" t="s">
        <v>429</v>
      </c>
      <c r="AD168" s="178" t="s">
        <v>430</v>
      </c>
      <c r="AE168" s="200" t="s">
        <v>223</v>
      </c>
    </row>
    <row r="169" spans="1:31" ht="99.75" customHeight="1">
      <c r="A169" s="391"/>
      <c r="B169" s="316" t="s">
        <v>474</v>
      </c>
      <c r="C169" s="332" t="s">
        <v>345</v>
      </c>
      <c r="D169" s="335" t="s">
        <v>464</v>
      </c>
      <c r="E169" s="162" t="s">
        <v>264</v>
      </c>
      <c r="F169" s="164" t="s">
        <v>265</v>
      </c>
      <c r="G169" s="164" t="s">
        <v>367</v>
      </c>
      <c r="H169" s="163" t="s">
        <v>318</v>
      </c>
      <c r="I169" s="124" t="s">
        <v>319</v>
      </c>
      <c r="J169" s="124" t="s">
        <v>210</v>
      </c>
      <c r="K169" s="163" t="s">
        <v>260</v>
      </c>
      <c r="L169" s="124" t="s">
        <v>268</v>
      </c>
      <c r="M169" s="205">
        <v>2</v>
      </c>
      <c r="N169" s="205">
        <v>3</v>
      </c>
      <c r="O169" s="206">
        <f t="shared" si="1140"/>
        <v>6</v>
      </c>
      <c r="P169" s="206" t="str">
        <f t="shared" si="1141"/>
        <v>Medio</v>
      </c>
      <c r="Q169" s="205">
        <v>10</v>
      </c>
      <c r="R169" s="206">
        <f t="shared" si="1142"/>
        <v>60</v>
      </c>
      <c r="S169" s="206" t="str">
        <f t="shared" si="1137"/>
        <v>III</v>
      </c>
      <c r="T169" s="206" t="s">
        <v>142</v>
      </c>
      <c r="U169" s="95">
        <v>12</v>
      </c>
      <c r="V169" s="95">
        <v>6</v>
      </c>
      <c r="W169" s="95">
        <v>0</v>
      </c>
      <c r="X169" s="95">
        <f t="shared" si="1150"/>
        <v>18</v>
      </c>
      <c r="Y169" s="163" t="s">
        <v>244</v>
      </c>
      <c r="Z169" s="163" t="s">
        <v>241</v>
      </c>
      <c r="AA169" s="163" t="s">
        <v>223</v>
      </c>
      <c r="AB169" s="163" t="s">
        <v>223</v>
      </c>
      <c r="AC169" s="163" t="s">
        <v>242</v>
      </c>
      <c r="AD169" s="163" t="s">
        <v>245</v>
      </c>
      <c r="AE169" s="207" t="s">
        <v>210</v>
      </c>
    </row>
    <row r="170" spans="1:31" ht="99.75" customHeight="1">
      <c r="A170" s="391"/>
      <c r="B170" s="317"/>
      <c r="C170" s="333"/>
      <c r="D170" s="335"/>
      <c r="E170" s="132" t="s">
        <v>264</v>
      </c>
      <c r="F170" s="118" t="s">
        <v>150</v>
      </c>
      <c r="G170" s="118" t="s">
        <v>269</v>
      </c>
      <c r="H170" s="121" t="s">
        <v>270</v>
      </c>
      <c r="I170" s="118" t="s">
        <v>252</v>
      </c>
      <c r="J170" s="118" t="s">
        <v>210</v>
      </c>
      <c r="K170" s="121" t="s">
        <v>218</v>
      </c>
      <c r="L170" s="118" t="s">
        <v>210</v>
      </c>
      <c r="M170" s="149">
        <v>2</v>
      </c>
      <c r="N170" s="149">
        <v>1</v>
      </c>
      <c r="O170" s="150">
        <f t="shared" si="1140"/>
        <v>2</v>
      </c>
      <c r="P170" s="150" t="str">
        <f t="shared" si="1141"/>
        <v>Bajo</v>
      </c>
      <c r="Q170" s="149">
        <v>10</v>
      </c>
      <c r="R170" s="150">
        <f t="shared" si="1142"/>
        <v>20</v>
      </c>
      <c r="S170" s="150" t="str">
        <f t="shared" si="1137"/>
        <v>IV</v>
      </c>
      <c r="T170" s="150" t="str">
        <f>IF(S170="","",IF(OR(S170="IV",S170="III"),"Aceptable",IF(S170="II","No Aceptable o Aceptable con controles",IF(S170="I","No Aceptable","Error"))))</f>
        <v>Aceptable</v>
      </c>
      <c r="U170" s="98">
        <v>12</v>
      </c>
      <c r="V170" s="98">
        <v>6</v>
      </c>
      <c r="W170" s="98">
        <v>0</v>
      </c>
      <c r="X170" s="98">
        <f t="shared" ref="X170:X171" si="1151">SUM(U170:W170)</f>
        <v>18</v>
      </c>
      <c r="Y170" s="121" t="s">
        <v>312</v>
      </c>
      <c r="Z170" s="121" t="s">
        <v>677</v>
      </c>
      <c r="AA170" s="121" t="s">
        <v>223</v>
      </c>
      <c r="AB170" s="121" t="s">
        <v>314</v>
      </c>
      <c r="AC170" s="121" t="s">
        <v>223</v>
      </c>
      <c r="AD170" s="121" t="s">
        <v>315</v>
      </c>
      <c r="AE170" s="152" t="s">
        <v>223</v>
      </c>
    </row>
    <row r="171" spans="1:31" ht="99.75" customHeight="1">
      <c r="A171" s="391"/>
      <c r="B171" s="317"/>
      <c r="C171" s="333"/>
      <c r="D171" s="335"/>
      <c r="E171" s="132" t="s">
        <v>264</v>
      </c>
      <c r="F171" s="118" t="s">
        <v>271</v>
      </c>
      <c r="G171" s="118" t="s">
        <v>234</v>
      </c>
      <c r="H171" s="121" t="s">
        <v>235</v>
      </c>
      <c r="I171" s="118" t="s">
        <v>440</v>
      </c>
      <c r="J171" s="118" t="s">
        <v>237</v>
      </c>
      <c r="K171" s="121" t="s">
        <v>233</v>
      </c>
      <c r="L171" s="118" t="s">
        <v>220</v>
      </c>
      <c r="M171" s="149">
        <v>2</v>
      </c>
      <c r="N171" s="149">
        <v>2</v>
      </c>
      <c r="O171" s="150">
        <f t="shared" si="1140"/>
        <v>4</v>
      </c>
      <c r="P171" s="150" t="str">
        <f t="shared" si="1141"/>
        <v>Bajo</v>
      </c>
      <c r="Q171" s="149">
        <v>25</v>
      </c>
      <c r="R171" s="150">
        <f t="shared" si="1142"/>
        <v>100</v>
      </c>
      <c r="S171" s="150" t="str">
        <f t="shared" si="1137"/>
        <v>III</v>
      </c>
      <c r="T171" s="150" t="s">
        <v>142</v>
      </c>
      <c r="U171" s="98">
        <v>12</v>
      </c>
      <c r="V171" s="98">
        <v>6</v>
      </c>
      <c r="W171" s="98">
        <v>0</v>
      </c>
      <c r="X171" s="98">
        <f t="shared" si="1151"/>
        <v>18</v>
      </c>
      <c r="Y171" s="121" t="s">
        <v>378</v>
      </c>
      <c r="Z171" s="121" t="s">
        <v>691</v>
      </c>
      <c r="AA171" s="121" t="s">
        <v>223</v>
      </c>
      <c r="AB171" s="121" t="s">
        <v>223</v>
      </c>
      <c r="AC171" s="121" t="s">
        <v>242</v>
      </c>
      <c r="AD171" s="121" t="s">
        <v>349</v>
      </c>
      <c r="AE171" s="152" t="s">
        <v>223</v>
      </c>
    </row>
    <row r="172" spans="1:31" ht="99.75" customHeight="1">
      <c r="A172" s="391"/>
      <c r="B172" s="317"/>
      <c r="C172" s="333"/>
      <c r="D172" s="335"/>
      <c r="E172" s="132" t="s">
        <v>264</v>
      </c>
      <c r="F172" s="118" t="s">
        <v>271</v>
      </c>
      <c r="G172" s="118" t="s">
        <v>229</v>
      </c>
      <c r="H172" s="121" t="s">
        <v>465</v>
      </c>
      <c r="I172" s="118" t="s">
        <v>273</v>
      </c>
      <c r="J172" s="118" t="s">
        <v>210</v>
      </c>
      <c r="K172" s="121" t="s">
        <v>233</v>
      </c>
      <c r="L172" s="118" t="s">
        <v>220</v>
      </c>
      <c r="M172" s="149">
        <v>2</v>
      </c>
      <c r="N172" s="149">
        <v>1</v>
      </c>
      <c r="O172" s="150">
        <f t="shared" ref="O172:O194" si="1152">IF(OR(M172="",N172=""),"",IF((M172*N172=0),"N/A",M172*N172))</f>
        <v>2</v>
      </c>
      <c r="P172" s="150" t="str">
        <f t="shared" ref="P172:P194" si="1153">IF(O172="","",IF(ISTEXT(O172),"N/A",IF(OR(O172=2,O172=4),"Bajo",IF(OR(O172=6,O172=8),"Medio",IF(OR(O172=10,O172=12,O172=18,O172=20),"Alto",IF(OR(O172=24,O172=30,O172=40),"Muy Alto","Error"))))))</f>
        <v>Bajo</v>
      </c>
      <c r="Q172" s="149">
        <v>10</v>
      </c>
      <c r="R172" s="150">
        <f t="shared" ref="R172:R184" si="1154">IF(OR(Q172="",O172=""),"",IF(ISTEXT(O172),"N/A",O172*Q172))</f>
        <v>20</v>
      </c>
      <c r="S172" s="150" t="str">
        <f t="shared" ref="S172:S194" si="1155">IF(R172="","",IF(ISTEXT(R172),"IV",IF(R172=20,"IV",IF(AND(R172&gt;=40,R172&lt;=120),"III",IF(AND(R172&gt;=150,R172&lt;=500),"II",IF(AND(R172&gt;=600,R172&lt;=4000),"I","Error"))))))</f>
        <v>IV</v>
      </c>
      <c r="T172" s="150" t="str">
        <f>IF(S172="","",IF(OR(S172="IV",S172="III"),"Aceptable",IF(S172="II","No Aceptable o Aceptable con controles",IF(S172="I","No Aceptable","Error"))))</f>
        <v>Aceptable</v>
      </c>
      <c r="U172" s="98">
        <v>12</v>
      </c>
      <c r="V172" s="98">
        <v>6</v>
      </c>
      <c r="W172" s="98">
        <v>0</v>
      </c>
      <c r="X172" s="98">
        <f t="shared" ref="X172:X177" si="1156">SUM(U172:W172)</f>
        <v>18</v>
      </c>
      <c r="Y172" s="121" t="s">
        <v>378</v>
      </c>
      <c r="Z172" s="121" t="s">
        <v>676</v>
      </c>
      <c r="AA172" s="121" t="s">
        <v>223</v>
      </c>
      <c r="AB172" s="121" t="s">
        <v>223</v>
      </c>
      <c r="AC172" s="121" t="s">
        <v>242</v>
      </c>
      <c r="AD172" s="121" t="s">
        <v>349</v>
      </c>
      <c r="AE172" s="152" t="s">
        <v>223</v>
      </c>
    </row>
    <row r="173" spans="1:31" ht="122.25" customHeight="1">
      <c r="A173" s="391"/>
      <c r="B173" s="317"/>
      <c r="C173" s="333"/>
      <c r="D173" s="335"/>
      <c r="E173" s="132" t="s">
        <v>264</v>
      </c>
      <c r="F173" s="118" t="s">
        <v>274</v>
      </c>
      <c r="G173" s="118" t="s">
        <v>381</v>
      </c>
      <c r="H173" s="121" t="s">
        <v>466</v>
      </c>
      <c r="I173" s="118" t="s">
        <v>467</v>
      </c>
      <c r="J173" s="118" t="s">
        <v>210</v>
      </c>
      <c r="K173" s="121" t="s">
        <v>210</v>
      </c>
      <c r="L173" s="118" t="s">
        <v>210</v>
      </c>
      <c r="M173" s="149">
        <v>2</v>
      </c>
      <c r="N173" s="149">
        <v>1</v>
      </c>
      <c r="O173" s="150">
        <f t="shared" si="1152"/>
        <v>2</v>
      </c>
      <c r="P173" s="150" t="str">
        <f t="shared" si="1153"/>
        <v>Bajo</v>
      </c>
      <c r="Q173" s="149">
        <v>10</v>
      </c>
      <c r="R173" s="150">
        <f t="shared" si="1154"/>
        <v>20</v>
      </c>
      <c r="S173" s="150" t="str">
        <f t="shared" si="1155"/>
        <v>IV</v>
      </c>
      <c r="T173" s="150" t="str">
        <f>IF(S173="","",IF(OR(S173="IV",S173="III"),"Aceptable",IF(S173="II","No Aceptable o Aceptable con controles",IF(S173="I","No Aceptable","Error"))))</f>
        <v>Aceptable</v>
      </c>
      <c r="U173" s="98">
        <v>12</v>
      </c>
      <c r="V173" s="98">
        <v>6</v>
      </c>
      <c r="W173" s="98">
        <v>0</v>
      </c>
      <c r="X173" s="98">
        <f t="shared" si="1156"/>
        <v>18</v>
      </c>
      <c r="Y173" s="121" t="s">
        <v>384</v>
      </c>
      <c r="Z173" s="121" t="s">
        <v>385</v>
      </c>
      <c r="AA173" s="121" t="s">
        <v>223</v>
      </c>
      <c r="AB173" s="121" t="s">
        <v>223</v>
      </c>
      <c r="AC173" s="121" t="s">
        <v>223</v>
      </c>
      <c r="AD173" s="121" t="s">
        <v>386</v>
      </c>
      <c r="AE173" s="152" t="s">
        <v>223</v>
      </c>
    </row>
    <row r="174" spans="1:31" ht="122.25" customHeight="1">
      <c r="A174" s="391"/>
      <c r="B174" s="317"/>
      <c r="C174" s="333"/>
      <c r="D174" s="335"/>
      <c r="E174" s="132" t="s">
        <v>264</v>
      </c>
      <c r="F174" s="118" t="s">
        <v>152</v>
      </c>
      <c r="G174" s="118" t="s">
        <v>212</v>
      </c>
      <c r="H174" s="121" t="s">
        <v>213</v>
      </c>
      <c r="I174" s="118" t="s">
        <v>286</v>
      </c>
      <c r="J174" s="118" t="s">
        <v>210</v>
      </c>
      <c r="K174" s="121" t="s">
        <v>211</v>
      </c>
      <c r="L174" s="118" t="s">
        <v>219</v>
      </c>
      <c r="M174" s="149">
        <v>2</v>
      </c>
      <c r="N174" s="149">
        <v>3</v>
      </c>
      <c r="O174" s="150">
        <f t="shared" si="1152"/>
        <v>6</v>
      </c>
      <c r="P174" s="150" t="str">
        <f t="shared" si="1153"/>
        <v>Medio</v>
      </c>
      <c r="Q174" s="149">
        <v>10</v>
      </c>
      <c r="R174" s="150">
        <f t="shared" si="1154"/>
        <v>60</v>
      </c>
      <c r="S174" s="150" t="str">
        <f t="shared" si="1155"/>
        <v>III</v>
      </c>
      <c r="T174" s="150" t="s">
        <v>142</v>
      </c>
      <c r="U174" s="98">
        <v>12</v>
      </c>
      <c r="V174" s="98">
        <v>6</v>
      </c>
      <c r="W174" s="98">
        <v>0</v>
      </c>
      <c r="X174" s="98">
        <f t="shared" si="1156"/>
        <v>18</v>
      </c>
      <c r="Y174" s="121" t="s">
        <v>221</v>
      </c>
      <c r="Z174" s="121" t="s">
        <v>672</v>
      </c>
      <c r="AA174" s="121" t="s">
        <v>223</v>
      </c>
      <c r="AB174" s="121" t="s">
        <v>223</v>
      </c>
      <c r="AC174" s="121" t="s">
        <v>223</v>
      </c>
      <c r="AD174" s="121" t="s">
        <v>224</v>
      </c>
      <c r="AE174" s="152" t="s">
        <v>223</v>
      </c>
    </row>
    <row r="175" spans="1:31" ht="122.25" customHeight="1">
      <c r="A175" s="391"/>
      <c r="B175" s="317"/>
      <c r="C175" s="333"/>
      <c r="D175" s="335"/>
      <c r="E175" s="132" t="s">
        <v>264</v>
      </c>
      <c r="F175" s="118" t="s">
        <v>152</v>
      </c>
      <c r="G175" s="118" t="s">
        <v>341</v>
      </c>
      <c r="H175" s="121" t="s">
        <v>342</v>
      </c>
      <c r="I175" s="118" t="s">
        <v>343</v>
      </c>
      <c r="J175" s="118" t="s">
        <v>210</v>
      </c>
      <c r="K175" s="121" t="s">
        <v>211</v>
      </c>
      <c r="L175" s="118" t="s">
        <v>219</v>
      </c>
      <c r="M175" s="149">
        <v>2</v>
      </c>
      <c r="N175" s="149">
        <v>3</v>
      </c>
      <c r="O175" s="150">
        <f t="shared" si="1152"/>
        <v>6</v>
      </c>
      <c r="P175" s="150" t="str">
        <f t="shared" si="1153"/>
        <v>Medio</v>
      </c>
      <c r="Q175" s="149">
        <v>10</v>
      </c>
      <c r="R175" s="150">
        <f t="shared" si="1154"/>
        <v>60</v>
      </c>
      <c r="S175" s="150" t="str">
        <f t="shared" si="1155"/>
        <v>III</v>
      </c>
      <c r="T175" s="150" t="s">
        <v>142</v>
      </c>
      <c r="U175" s="98">
        <v>12</v>
      </c>
      <c r="V175" s="98">
        <v>6</v>
      </c>
      <c r="W175" s="98">
        <v>0</v>
      </c>
      <c r="X175" s="98">
        <f t="shared" si="1156"/>
        <v>18</v>
      </c>
      <c r="Y175" s="121" t="s">
        <v>221</v>
      </c>
      <c r="Z175" s="121" t="s">
        <v>672</v>
      </c>
      <c r="AA175" s="121" t="s">
        <v>223</v>
      </c>
      <c r="AB175" s="121" t="s">
        <v>223</v>
      </c>
      <c r="AC175" s="121" t="s">
        <v>223</v>
      </c>
      <c r="AD175" s="121" t="s">
        <v>224</v>
      </c>
      <c r="AE175" s="152" t="s">
        <v>223</v>
      </c>
    </row>
    <row r="176" spans="1:31" ht="150.75" customHeight="1" thickBot="1">
      <c r="A176" s="391"/>
      <c r="B176" s="317"/>
      <c r="C176" s="338"/>
      <c r="D176" s="335"/>
      <c r="E176" s="212" t="s">
        <v>264</v>
      </c>
      <c r="F176" s="171" t="s">
        <v>152</v>
      </c>
      <c r="G176" s="171" t="s">
        <v>416</v>
      </c>
      <c r="H176" s="191" t="s">
        <v>417</v>
      </c>
      <c r="I176" s="171" t="s">
        <v>433</v>
      </c>
      <c r="J176" s="171" t="s">
        <v>210</v>
      </c>
      <c r="K176" s="191" t="s">
        <v>211</v>
      </c>
      <c r="L176" s="171" t="s">
        <v>219</v>
      </c>
      <c r="M176" s="192">
        <v>2</v>
      </c>
      <c r="N176" s="192">
        <v>3</v>
      </c>
      <c r="O176" s="193">
        <f t="shared" si="1152"/>
        <v>6</v>
      </c>
      <c r="P176" s="193" t="str">
        <f t="shared" si="1153"/>
        <v>Medio</v>
      </c>
      <c r="Q176" s="192">
        <v>10</v>
      </c>
      <c r="R176" s="193">
        <f t="shared" si="1154"/>
        <v>60</v>
      </c>
      <c r="S176" s="193" t="str">
        <f t="shared" si="1155"/>
        <v>III</v>
      </c>
      <c r="T176" s="193" t="s">
        <v>142</v>
      </c>
      <c r="U176" s="103">
        <v>12</v>
      </c>
      <c r="V176" s="103">
        <v>6</v>
      </c>
      <c r="W176" s="103">
        <v>0</v>
      </c>
      <c r="X176" s="103">
        <f t="shared" si="1156"/>
        <v>18</v>
      </c>
      <c r="Y176" s="191" t="s">
        <v>221</v>
      </c>
      <c r="Z176" s="191" t="s">
        <v>672</v>
      </c>
      <c r="AA176" s="191" t="s">
        <v>223</v>
      </c>
      <c r="AB176" s="191" t="s">
        <v>223</v>
      </c>
      <c r="AC176" s="191" t="s">
        <v>223</v>
      </c>
      <c r="AD176" s="191" t="s">
        <v>224</v>
      </c>
      <c r="AE176" s="195" t="s">
        <v>223</v>
      </c>
    </row>
    <row r="177" spans="1:31" ht="106.5" customHeight="1">
      <c r="A177" s="391"/>
      <c r="B177" s="317"/>
      <c r="C177" s="329" t="s">
        <v>310</v>
      </c>
      <c r="D177" s="325" t="s">
        <v>468</v>
      </c>
      <c r="E177" s="126" t="s">
        <v>264</v>
      </c>
      <c r="F177" s="142" t="s">
        <v>265</v>
      </c>
      <c r="G177" s="142" t="s">
        <v>367</v>
      </c>
      <c r="H177" s="196" t="s">
        <v>318</v>
      </c>
      <c r="I177" s="125" t="s">
        <v>319</v>
      </c>
      <c r="J177" s="125" t="s">
        <v>210</v>
      </c>
      <c r="K177" s="196" t="s">
        <v>260</v>
      </c>
      <c r="L177" s="125" t="s">
        <v>268</v>
      </c>
      <c r="M177" s="197">
        <v>2</v>
      </c>
      <c r="N177" s="197">
        <v>3</v>
      </c>
      <c r="O177" s="198">
        <f t="shared" si="1152"/>
        <v>6</v>
      </c>
      <c r="P177" s="198" t="str">
        <f t="shared" si="1153"/>
        <v>Medio</v>
      </c>
      <c r="Q177" s="197">
        <v>10</v>
      </c>
      <c r="R177" s="198">
        <f t="shared" si="1154"/>
        <v>60</v>
      </c>
      <c r="S177" s="198" t="str">
        <f t="shared" si="1155"/>
        <v>III</v>
      </c>
      <c r="T177" s="198" t="s">
        <v>142</v>
      </c>
      <c r="U177" s="100">
        <v>10</v>
      </c>
      <c r="V177" s="100">
        <v>0</v>
      </c>
      <c r="W177" s="100">
        <v>0</v>
      </c>
      <c r="X177" s="100">
        <f t="shared" si="1156"/>
        <v>10</v>
      </c>
      <c r="Y177" s="196" t="s">
        <v>369</v>
      </c>
      <c r="Z177" s="196" t="s">
        <v>288</v>
      </c>
      <c r="AA177" s="196" t="s">
        <v>223</v>
      </c>
      <c r="AB177" s="196" t="s">
        <v>223</v>
      </c>
      <c r="AC177" s="196" t="s">
        <v>223</v>
      </c>
      <c r="AD177" s="196" t="s">
        <v>370</v>
      </c>
      <c r="AE177" s="199" t="s">
        <v>210</v>
      </c>
    </row>
    <row r="178" spans="1:31" ht="99">
      <c r="A178" s="391"/>
      <c r="B178" s="317"/>
      <c r="C178" s="330"/>
      <c r="D178" s="320"/>
      <c r="E178" s="122" t="s">
        <v>264</v>
      </c>
      <c r="F178" s="118" t="s">
        <v>150</v>
      </c>
      <c r="G178" s="118" t="s">
        <v>269</v>
      </c>
      <c r="H178" s="121" t="s">
        <v>270</v>
      </c>
      <c r="I178" s="118" t="s">
        <v>252</v>
      </c>
      <c r="J178" s="118" t="s">
        <v>210</v>
      </c>
      <c r="K178" s="121" t="s">
        <v>218</v>
      </c>
      <c r="L178" s="118" t="s">
        <v>210</v>
      </c>
      <c r="M178" s="149">
        <v>2</v>
      </c>
      <c r="N178" s="149">
        <v>1</v>
      </c>
      <c r="O178" s="150">
        <f t="shared" si="1152"/>
        <v>2</v>
      </c>
      <c r="P178" s="150" t="str">
        <f t="shared" si="1153"/>
        <v>Bajo</v>
      </c>
      <c r="Q178" s="149">
        <v>10</v>
      </c>
      <c r="R178" s="150">
        <f t="shared" si="1154"/>
        <v>20</v>
      </c>
      <c r="S178" s="150" t="str">
        <f t="shared" si="1155"/>
        <v>IV</v>
      </c>
      <c r="T178" s="150" t="str">
        <f>IF(S178="","",IF(OR(S178="IV",S178="III"),"Aceptable",IF(S178="II","No Aceptable o Aceptable con controles",IF(S178="I","No Aceptable","Error"))))</f>
        <v>Aceptable</v>
      </c>
      <c r="U178" s="98">
        <v>10</v>
      </c>
      <c r="V178" s="98">
        <v>0</v>
      </c>
      <c r="W178" s="98">
        <v>0</v>
      </c>
      <c r="X178" s="98">
        <f t="shared" ref="X178:X179" si="1157">SUM(U178:W178)</f>
        <v>10</v>
      </c>
      <c r="Y178" s="121" t="s">
        <v>312</v>
      </c>
      <c r="Z178" s="121" t="s">
        <v>313</v>
      </c>
      <c r="AA178" s="121" t="s">
        <v>223</v>
      </c>
      <c r="AB178" s="121" t="s">
        <v>314</v>
      </c>
      <c r="AC178" s="121" t="s">
        <v>223</v>
      </c>
      <c r="AD178" s="121" t="s">
        <v>315</v>
      </c>
      <c r="AE178" s="152" t="s">
        <v>223</v>
      </c>
    </row>
    <row r="179" spans="1:31" ht="113.25">
      <c r="A179" s="391"/>
      <c r="B179" s="317"/>
      <c r="C179" s="330"/>
      <c r="D179" s="320"/>
      <c r="E179" s="122" t="s">
        <v>264</v>
      </c>
      <c r="F179" s="118" t="s">
        <v>271</v>
      </c>
      <c r="G179" s="118" t="s">
        <v>229</v>
      </c>
      <c r="H179" s="121" t="s">
        <v>465</v>
      </c>
      <c r="I179" s="118" t="s">
        <v>273</v>
      </c>
      <c r="J179" s="118" t="s">
        <v>210</v>
      </c>
      <c r="K179" s="121" t="s">
        <v>233</v>
      </c>
      <c r="L179" s="118" t="s">
        <v>220</v>
      </c>
      <c r="M179" s="149">
        <v>2</v>
      </c>
      <c r="N179" s="149">
        <v>1</v>
      </c>
      <c r="O179" s="150">
        <f t="shared" si="1152"/>
        <v>2</v>
      </c>
      <c r="P179" s="150" t="str">
        <f t="shared" si="1153"/>
        <v>Bajo</v>
      </c>
      <c r="Q179" s="149">
        <v>10</v>
      </c>
      <c r="R179" s="150">
        <f t="shared" si="1154"/>
        <v>20</v>
      </c>
      <c r="S179" s="150" t="str">
        <f t="shared" si="1155"/>
        <v>IV</v>
      </c>
      <c r="T179" s="150" t="str">
        <f>IF(S179="","",IF(OR(S179="IV",S179="III"),"Aceptable",IF(S179="II","No Aceptable o Aceptable con controles",IF(S179="I","No Aceptable","Error"))))</f>
        <v>Aceptable</v>
      </c>
      <c r="U179" s="98">
        <v>10</v>
      </c>
      <c r="V179" s="98">
        <v>0</v>
      </c>
      <c r="W179" s="98">
        <v>0</v>
      </c>
      <c r="X179" s="98">
        <f t="shared" si="1157"/>
        <v>10</v>
      </c>
      <c r="Y179" s="121" t="s">
        <v>378</v>
      </c>
      <c r="Z179" s="121" t="s">
        <v>691</v>
      </c>
      <c r="AA179" s="121" t="s">
        <v>223</v>
      </c>
      <c r="AB179" s="121" t="s">
        <v>223</v>
      </c>
      <c r="AC179" s="121" t="s">
        <v>242</v>
      </c>
      <c r="AD179" s="121" t="s">
        <v>349</v>
      </c>
      <c r="AE179" s="152" t="s">
        <v>223</v>
      </c>
    </row>
    <row r="180" spans="1:31" ht="72" customHeight="1">
      <c r="A180" s="391"/>
      <c r="B180" s="317"/>
      <c r="C180" s="330"/>
      <c r="D180" s="320"/>
      <c r="E180" s="122" t="s">
        <v>264</v>
      </c>
      <c r="F180" s="118" t="s">
        <v>274</v>
      </c>
      <c r="G180" s="118" t="s">
        <v>381</v>
      </c>
      <c r="H180" s="121" t="s">
        <v>466</v>
      </c>
      <c r="I180" s="118" t="s">
        <v>467</v>
      </c>
      <c r="J180" s="118" t="s">
        <v>210</v>
      </c>
      <c r="K180" s="121" t="s">
        <v>210</v>
      </c>
      <c r="L180" s="118" t="s">
        <v>210</v>
      </c>
      <c r="M180" s="149">
        <v>2</v>
      </c>
      <c r="N180" s="149">
        <v>1</v>
      </c>
      <c r="O180" s="150">
        <f t="shared" si="1152"/>
        <v>2</v>
      </c>
      <c r="P180" s="150" t="str">
        <f t="shared" si="1153"/>
        <v>Bajo</v>
      </c>
      <c r="Q180" s="149">
        <v>10</v>
      </c>
      <c r="R180" s="150">
        <f t="shared" si="1154"/>
        <v>20</v>
      </c>
      <c r="S180" s="150" t="str">
        <f t="shared" si="1155"/>
        <v>IV</v>
      </c>
      <c r="T180" s="150" t="str">
        <f>IF(S180="","",IF(OR(S180="IV",S180="III"),"Aceptable",IF(S180="II","No Aceptable o Aceptable con controles",IF(S180="I","No Aceptable","Error"))))</f>
        <v>Aceptable</v>
      </c>
      <c r="U180" s="98">
        <v>10</v>
      </c>
      <c r="V180" s="98">
        <v>0</v>
      </c>
      <c r="W180" s="98">
        <v>0</v>
      </c>
      <c r="X180" s="98">
        <f t="shared" ref="X180:X188" si="1158">SUM(U180:W180)</f>
        <v>10</v>
      </c>
      <c r="Y180" s="121" t="s">
        <v>384</v>
      </c>
      <c r="Z180" s="121" t="s">
        <v>385</v>
      </c>
      <c r="AA180" s="121" t="s">
        <v>223</v>
      </c>
      <c r="AB180" s="121" t="s">
        <v>223</v>
      </c>
      <c r="AC180" s="121" t="s">
        <v>223</v>
      </c>
      <c r="AD180" s="121" t="s">
        <v>386</v>
      </c>
      <c r="AE180" s="152" t="s">
        <v>223</v>
      </c>
    </row>
    <row r="181" spans="1:31" ht="83.25" customHeight="1">
      <c r="A181" s="391"/>
      <c r="B181" s="317"/>
      <c r="C181" s="330"/>
      <c r="D181" s="320"/>
      <c r="E181" s="122" t="s">
        <v>264</v>
      </c>
      <c r="F181" s="118" t="s">
        <v>274</v>
      </c>
      <c r="G181" s="118" t="s">
        <v>280</v>
      </c>
      <c r="H181" s="121" t="s">
        <v>445</v>
      </c>
      <c r="I181" s="118" t="s">
        <v>263</v>
      </c>
      <c r="J181" s="118" t="s">
        <v>210</v>
      </c>
      <c r="K181" s="121" t="s">
        <v>210</v>
      </c>
      <c r="L181" s="118" t="s">
        <v>262</v>
      </c>
      <c r="M181" s="149">
        <v>2</v>
      </c>
      <c r="N181" s="149">
        <v>4</v>
      </c>
      <c r="O181" s="150">
        <f t="shared" si="1152"/>
        <v>8</v>
      </c>
      <c r="P181" s="150" t="str">
        <f t="shared" si="1153"/>
        <v>Medio</v>
      </c>
      <c r="Q181" s="149">
        <v>60</v>
      </c>
      <c r="R181" s="150">
        <f t="shared" si="1154"/>
        <v>480</v>
      </c>
      <c r="S181" s="150" t="str">
        <f t="shared" si="1155"/>
        <v>II</v>
      </c>
      <c r="T181" s="150" t="str">
        <f>IF(S181="","",IF(OR(S181="IV",S181="III"),"Aceptable",IF(S181="II","No Aceptable o Aceptable con controles",IF(S181="I","No Aceptable","Error"))))</f>
        <v>No Aceptable o Aceptable con controles</v>
      </c>
      <c r="U181" s="98">
        <v>10</v>
      </c>
      <c r="V181" s="98">
        <v>0</v>
      </c>
      <c r="W181" s="98">
        <v>0</v>
      </c>
      <c r="X181" s="98">
        <f t="shared" si="1158"/>
        <v>10</v>
      </c>
      <c r="Y181" s="121" t="s">
        <v>388</v>
      </c>
      <c r="Z181" s="121" t="s">
        <v>303</v>
      </c>
      <c r="AA181" s="121" t="s">
        <v>223</v>
      </c>
      <c r="AB181" s="121" t="s">
        <v>223</v>
      </c>
      <c r="AC181" s="121" t="s">
        <v>223</v>
      </c>
      <c r="AD181" s="121" t="s">
        <v>305</v>
      </c>
      <c r="AE181" s="152" t="s">
        <v>223</v>
      </c>
    </row>
    <row r="182" spans="1:31" ht="150" customHeight="1">
      <c r="A182" s="391"/>
      <c r="B182" s="317"/>
      <c r="C182" s="330"/>
      <c r="D182" s="320"/>
      <c r="E182" s="122" t="s">
        <v>264</v>
      </c>
      <c r="F182" s="118" t="s">
        <v>152</v>
      </c>
      <c r="G182" s="118" t="s">
        <v>212</v>
      </c>
      <c r="H182" s="121" t="s">
        <v>213</v>
      </c>
      <c r="I182" s="118" t="s">
        <v>286</v>
      </c>
      <c r="J182" s="118" t="s">
        <v>210</v>
      </c>
      <c r="K182" s="121" t="s">
        <v>211</v>
      </c>
      <c r="L182" s="118" t="s">
        <v>219</v>
      </c>
      <c r="M182" s="149">
        <v>2</v>
      </c>
      <c r="N182" s="149">
        <v>3</v>
      </c>
      <c r="O182" s="150">
        <f t="shared" si="1152"/>
        <v>6</v>
      </c>
      <c r="P182" s="150" t="str">
        <f t="shared" si="1153"/>
        <v>Medio</v>
      </c>
      <c r="Q182" s="149">
        <v>10</v>
      </c>
      <c r="R182" s="150">
        <f t="shared" si="1154"/>
        <v>60</v>
      </c>
      <c r="S182" s="150" t="str">
        <f t="shared" si="1155"/>
        <v>III</v>
      </c>
      <c r="T182" s="150" t="s">
        <v>142</v>
      </c>
      <c r="U182" s="98">
        <v>10</v>
      </c>
      <c r="V182" s="98">
        <v>0</v>
      </c>
      <c r="W182" s="98">
        <v>0</v>
      </c>
      <c r="X182" s="98">
        <f t="shared" si="1158"/>
        <v>10</v>
      </c>
      <c r="Y182" s="121" t="s">
        <v>221</v>
      </c>
      <c r="Z182" s="121" t="s">
        <v>672</v>
      </c>
      <c r="AA182" s="121" t="s">
        <v>223</v>
      </c>
      <c r="AB182" s="121" t="s">
        <v>223</v>
      </c>
      <c r="AC182" s="121" t="s">
        <v>223</v>
      </c>
      <c r="AD182" s="121" t="s">
        <v>224</v>
      </c>
      <c r="AE182" s="152" t="s">
        <v>223</v>
      </c>
    </row>
    <row r="183" spans="1:31" ht="150" customHeight="1">
      <c r="A183" s="391"/>
      <c r="B183" s="317"/>
      <c r="C183" s="330"/>
      <c r="D183" s="320"/>
      <c r="E183" s="122" t="s">
        <v>264</v>
      </c>
      <c r="F183" s="118" t="s">
        <v>152</v>
      </c>
      <c r="G183" s="118" t="s">
        <v>341</v>
      </c>
      <c r="H183" s="121" t="s">
        <v>342</v>
      </c>
      <c r="I183" s="118" t="s">
        <v>343</v>
      </c>
      <c r="J183" s="118" t="s">
        <v>210</v>
      </c>
      <c r="K183" s="121" t="s">
        <v>211</v>
      </c>
      <c r="L183" s="118" t="s">
        <v>219</v>
      </c>
      <c r="M183" s="149">
        <v>2</v>
      </c>
      <c r="N183" s="149">
        <v>3</v>
      </c>
      <c r="O183" s="150">
        <f t="shared" si="1152"/>
        <v>6</v>
      </c>
      <c r="P183" s="150" t="str">
        <f t="shared" si="1153"/>
        <v>Medio</v>
      </c>
      <c r="Q183" s="149">
        <v>10</v>
      </c>
      <c r="R183" s="150">
        <f t="shared" si="1154"/>
        <v>60</v>
      </c>
      <c r="S183" s="150" t="str">
        <f t="shared" si="1155"/>
        <v>III</v>
      </c>
      <c r="T183" s="150" t="s">
        <v>142</v>
      </c>
      <c r="U183" s="98">
        <v>10</v>
      </c>
      <c r="V183" s="98">
        <v>0</v>
      </c>
      <c r="W183" s="98">
        <v>0</v>
      </c>
      <c r="X183" s="98">
        <f t="shared" si="1158"/>
        <v>10</v>
      </c>
      <c r="Y183" s="121" t="s">
        <v>221</v>
      </c>
      <c r="Z183" s="121" t="s">
        <v>672</v>
      </c>
      <c r="AA183" s="121" t="s">
        <v>223</v>
      </c>
      <c r="AB183" s="121" t="s">
        <v>223</v>
      </c>
      <c r="AC183" s="121" t="s">
        <v>223</v>
      </c>
      <c r="AD183" s="121" t="s">
        <v>224</v>
      </c>
      <c r="AE183" s="152" t="s">
        <v>223</v>
      </c>
    </row>
    <row r="184" spans="1:31" ht="150" customHeight="1">
      <c r="A184" s="391"/>
      <c r="B184" s="317"/>
      <c r="C184" s="330"/>
      <c r="D184" s="320"/>
      <c r="E184" s="122" t="s">
        <v>264</v>
      </c>
      <c r="F184" s="118" t="s">
        <v>152</v>
      </c>
      <c r="G184" s="118" t="s">
        <v>416</v>
      </c>
      <c r="H184" s="121" t="s">
        <v>417</v>
      </c>
      <c r="I184" s="118" t="s">
        <v>433</v>
      </c>
      <c r="J184" s="118" t="s">
        <v>210</v>
      </c>
      <c r="K184" s="121" t="s">
        <v>211</v>
      </c>
      <c r="L184" s="118" t="s">
        <v>219</v>
      </c>
      <c r="M184" s="149">
        <v>2</v>
      </c>
      <c r="N184" s="149">
        <v>3</v>
      </c>
      <c r="O184" s="150">
        <f t="shared" si="1152"/>
        <v>6</v>
      </c>
      <c r="P184" s="150" t="str">
        <f t="shared" si="1153"/>
        <v>Medio</v>
      </c>
      <c r="Q184" s="149">
        <v>10</v>
      </c>
      <c r="R184" s="150">
        <f t="shared" si="1154"/>
        <v>60</v>
      </c>
      <c r="S184" s="150" t="str">
        <f t="shared" si="1155"/>
        <v>III</v>
      </c>
      <c r="T184" s="150" t="s">
        <v>142</v>
      </c>
      <c r="U184" s="98">
        <v>10</v>
      </c>
      <c r="V184" s="98">
        <v>0</v>
      </c>
      <c r="W184" s="98">
        <v>0</v>
      </c>
      <c r="X184" s="98">
        <f t="shared" si="1158"/>
        <v>10</v>
      </c>
      <c r="Y184" s="121" t="s">
        <v>221</v>
      </c>
      <c r="Z184" s="121" t="s">
        <v>672</v>
      </c>
      <c r="AA184" s="121" t="s">
        <v>223</v>
      </c>
      <c r="AB184" s="121" t="s">
        <v>223</v>
      </c>
      <c r="AC184" s="121" t="s">
        <v>223</v>
      </c>
      <c r="AD184" s="121" t="s">
        <v>224</v>
      </c>
      <c r="AE184" s="152" t="s">
        <v>223</v>
      </c>
    </row>
    <row r="185" spans="1:31" ht="159.75" customHeight="1">
      <c r="A185" s="391"/>
      <c r="B185" s="317"/>
      <c r="C185" s="330"/>
      <c r="D185" s="320"/>
      <c r="E185" s="114" t="s">
        <v>398</v>
      </c>
      <c r="F185" s="118" t="s">
        <v>150</v>
      </c>
      <c r="G185" s="118" t="s">
        <v>399</v>
      </c>
      <c r="H185" s="121" t="s">
        <v>400</v>
      </c>
      <c r="I185" s="118" t="s">
        <v>401</v>
      </c>
      <c r="J185" s="118" t="s">
        <v>210</v>
      </c>
      <c r="K185" s="121" t="s">
        <v>402</v>
      </c>
      <c r="L185" s="118" t="s">
        <v>403</v>
      </c>
      <c r="M185" s="149">
        <v>2</v>
      </c>
      <c r="N185" s="149">
        <v>1</v>
      </c>
      <c r="O185" s="150">
        <f t="shared" si="1152"/>
        <v>2</v>
      </c>
      <c r="P185" s="150" t="str">
        <f t="shared" si="1153"/>
        <v>Bajo</v>
      </c>
      <c r="Q185" s="149">
        <v>10</v>
      </c>
      <c r="R185" s="150">
        <v>20</v>
      </c>
      <c r="S185" s="150" t="str">
        <f t="shared" si="1155"/>
        <v>IV</v>
      </c>
      <c r="T185" s="150" t="s">
        <v>144</v>
      </c>
      <c r="U185" s="98">
        <v>10</v>
      </c>
      <c r="V185" s="98">
        <v>0</v>
      </c>
      <c r="W185" s="98">
        <v>0</v>
      </c>
      <c r="X185" s="98">
        <f t="shared" si="1158"/>
        <v>10</v>
      </c>
      <c r="Y185" s="121" t="s">
        <v>404</v>
      </c>
      <c r="Z185" s="121" t="s">
        <v>696</v>
      </c>
      <c r="AA185" s="121" t="s">
        <v>223</v>
      </c>
      <c r="AB185" s="121" t="s">
        <v>223</v>
      </c>
      <c r="AC185" s="118" t="s">
        <v>406</v>
      </c>
      <c r="AD185" s="121" t="s">
        <v>407</v>
      </c>
      <c r="AE185" s="152" t="s">
        <v>223</v>
      </c>
    </row>
    <row r="186" spans="1:31" ht="166.5" customHeight="1">
      <c r="A186" s="391"/>
      <c r="B186" s="317"/>
      <c r="C186" s="330"/>
      <c r="D186" s="320"/>
      <c r="E186" s="122" t="s">
        <v>264</v>
      </c>
      <c r="F186" s="118" t="s">
        <v>150</v>
      </c>
      <c r="G186" s="118" t="s">
        <v>269</v>
      </c>
      <c r="H186" s="121" t="s">
        <v>270</v>
      </c>
      <c r="I186" s="118" t="s">
        <v>252</v>
      </c>
      <c r="J186" s="118" t="s">
        <v>210</v>
      </c>
      <c r="K186" s="121" t="s">
        <v>218</v>
      </c>
      <c r="L186" s="118" t="s">
        <v>210</v>
      </c>
      <c r="M186" s="149">
        <v>2</v>
      </c>
      <c r="N186" s="149">
        <v>1</v>
      </c>
      <c r="O186" s="150">
        <f t="shared" si="1152"/>
        <v>2</v>
      </c>
      <c r="P186" s="150" t="str">
        <f t="shared" si="1153"/>
        <v>Bajo</v>
      </c>
      <c r="Q186" s="149">
        <v>10</v>
      </c>
      <c r="R186" s="150">
        <v>20</v>
      </c>
      <c r="S186" s="150" t="str">
        <f t="shared" si="1155"/>
        <v>IV</v>
      </c>
      <c r="T186" s="150" t="s">
        <v>144</v>
      </c>
      <c r="U186" s="98">
        <v>10</v>
      </c>
      <c r="V186" s="98">
        <v>0</v>
      </c>
      <c r="W186" s="98">
        <v>0</v>
      </c>
      <c r="X186" s="98">
        <f t="shared" si="1158"/>
        <v>10</v>
      </c>
      <c r="Y186" s="121" t="s">
        <v>312</v>
      </c>
      <c r="Z186" s="121" t="s">
        <v>677</v>
      </c>
      <c r="AA186" s="121" t="s">
        <v>223</v>
      </c>
      <c r="AB186" s="121" t="s">
        <v>314</v>
      </c>
      <c r="AC186" s="121" t="s">
        <v>223</v>
      </c>
      <c r="AD186" s="121" t="s">
        <v>315</v>
      </c>
      <c r="AE186" s="152" t="s">
        <v>223</v>
      </c>
    </row>
    <row r="187" spans="1:31" ht="159" customHeight="1">
      <c r="A187" s="391"/>
      <c r="B187" s="317"/>
      <c r="C187" s="330"/>
      <c r="D187" s="320"/>
      <c r="E187" s="122" t="s">
        <v>264</v>
      </c>
      <c r="F187" s="118" t="s">
        <v>274</v>
      </c>
      <c r="G187" s="118" t="s">
        <v>284</v>
      </c>
      <c r="H187" s="121" t="s">
        <v>285</v>
      </c>
      <c r="I187" s="118" t="s">
        <v>261</v>
      </c>
      <c r="J187" s="118" t="s">
        <v>469</v>
      </c>
      <c r="K187" s="121" t="s">
        <v>260</v>
      </c>
      <c r="L187" s="118" t="s">
        <v>262</v>
      </c>
      <c r="M187" s="149">
        <v>2</v>
      </c>
      <c r="N187" s="149">
        <v>2</v>
      </c>
      <c r="O187" s="150">
        <f t="shared" ref="O187" si="1159">IF(OR(M187="",N187=""),"",IF((M187*N187=0),"N/A",M187*N187))</f>
        <v>4</v>
      </c>
      <c r="P187" s="150" t="str">
        <f t="shared" ref="P187" si="1160">IF(O187="","",IF(ISTEXT(O187),"N/A",IF(OR(O187=2,O187=4),"Bajo",IF(OR(O187=6,O187=8),"Medio",IF(OR(O187=10,O187=12,O187=18,O187=20),"Alto",IF(OR(O187=24,O187=30,O187=40),"Muy Alto","Error"))))))</f>
        <v>Bajo</v>
      </c>
      <c r="Q187" s="149">
        <v>25</v>
      </c>
      <c r="R187" s="150">
        <f>IF(OR(Q187="",O187=""),"",IF(ISTEXT(O187),"N/A",O187*Q187))</f>
        <v>100</v>
      </c>
      <c r="S187" s="150" t="str">
        <f t="shared" ref="S187" si="1161">IF(R187="","",IF(ISTEXT(R187),"IV",IF(R187=20,"IV",IF(AND(R187&gt;=40,R187&lt;=120),"III",IF(AND(R187&gt;=150,R187&lt;=500),"II",IF(AND(R187&gt;=600,R187&lt;=4000),"I","Error"))))))</f>
        <v>III</v>
      </c>
      <c r="T187" s="150" t="str">
        <f>IF(S187="","",IF(OR(S187="IV",S187="III"),"Aceptable",IF(S187="II","No Aceptable o Aceptable con controles",IF(S187="I","No Aceptable","Error"))))</f>
        <v>Aceptable</v>
      </c>
      <c r="U187" s="98">
        <v>4</v>
      </c>
      <c r="V187" s="98">
        <v>0</v>
      </c>
      <c r="W187" s="98">
        <v>0</v>
      </c>
      <c r="X187" s="98">
        <v>4</v>
      </c>
      <c r="Y187" s="121" t="s">
        <v>290</v>
      </c>
      <c r="Z187" s="121" t="s">
        <v>291</v>
      </c>
      <c r="AA187" s="121" t="s">
        <v>223</v>
      </c>
      <c r="AB187" s="121" t="s">
        <v>223</v>
      </c>
      <c r="AC187" s="121" t="s">
        <v>292</v>
      </c>
      <c r="AD187" s="121" t="s">
        <v>293</v>
      </c>
      <c r="AE187" s="152" t="s">
        <v>223</v>
      </c>
    </row>
    <row r="188" spans="1:31" ht="183" customHeight="1" thickBot="1">
      <c r="A188" s="391"/>
      <c r="B188" s="317"/>
      <c r="C188" s="331"/>
      <c r="D188" s="321"/>
      <c r="E188" s="210" t="s">
        <v>264</v>
      </c>
      <c r="F188" s="171" t="s">
        <v>151</v>
      </c>
      <c r="G188" s="171" t="s">
        <v>179</v>
      </c>
      <c r="H188" s="191" t="s">
        <v>321</v>
      </c>
      <c r="I188" s="171" t="s">
        <v>322</v>
      </c>
      <c r="J188" s="171" t="s">
        <v>210</v>
      </c>
      <c r="K188" s="191" t="s">
        <v>210</v>
      </c>
      <c r="L188" s="171" t="s">
        <v>210</v>
      </c>
      <c r="M188" s="192">
        <v>2</v>
      </c>
      <c r="N188" s="192">
        <v>1</v>
      </c>
      <c r="O188" s="193">
        <f t="shared" si="1152"/>
        <v>2</v>
      </c>
      <c r="P188" s="193" t="str">
        <f t="shared" si="1153"/>
        <v>Bajo</v>
      </c>
      <c r="Q188" s="192">
        <v>10</v>
      </c>
      <c r="R188" s="193">
        <f t="shared" ref="R188:R193" si="1162">IF(OR(Q188="",O188=""),"",IF(ISTEXT(O188),"N/A",O188*Q188))</f>
        <v>20</v>
      </c>
      <c r="S188" s="193" t="str">
        <f t="shared" si="1155"/>
        <v>IV</v>
      </c>
      <c r="T188" s="193" t="str">
        <f t="shared" ref="T188:T189" si="1163">IF(S188="","",IF(OR(S188="IV",S188="III"),"Aceptable",IF(S188="II","No Aceptable o Aceptable con controles",IF(S188="I","No Aceptable","Error"))))</f>
        <v>Aceptable</v>
      </c>
      <c r="U188" s="103">
        <v>10</v>
      </c>
      <c r="V188" s="103">
        <v>0</v>
      </c>
      <c r="W188" s="103">
        <v>0</v>
      </c>
      <c r="X188" s="103">
        <f t="shared" si="1158"/>
        <v>10</v>
      </c>
      <c r="Y188" s="191" t="s">
        <v>323</v>
      </c>
      <c r="Z188" s="191" t="s">
        <v>295</v>
      </c>
      <c r="AA188" s="191" t="s">
        <v>296</v>
      </c>
      <c r="AB188" s="191" t="s">
        <v>296</v>
      </c>
      <c r="AC188" s="191" t="s">
        <v>324</v>
      </c>
      <c r="AD188" s="191" t="s">
        <v>325</v>
      </c>
      <c r="AE188" s="195" t="s">
        <v>511</v>
      </c>
    </row>
    <row r="189" spans="1:31" ht="163.5" customHeight="1" thickBot="1">
      <c r="A189" s="391"/>
      <c r="B189" s="317"/>
      <c r="C189" s="326" t="s">
        <v>462</v>
      </c>
      <c r="D189" s="325" t="s">
        <v>464</v>
      </c>
      <c r="E189" s="126" t="s">
        <v>264</v>
      </c>
      <c r="F189" s="142" t="s">
        <v>265</v>
      </c>
      <c r="G189" s="142" t="s">
        <v>367</v>
      </c>
      <c r="H189" s="196" t="s">
        <v>318</v>
      </c>
      <c r="I189" s="125" t="s">
        <v>368</v>
      </c>
      <c r="J189" s="125" t="s">
        <v>320</v>
      </c>
      <c r="K189" s="196" t="s">
        <v>260</v>
      </c>
      <c r="L189" s="125" t="s">
        <v>268</v>
      </c>
      <c r="M189" s="197">
        <v>2</v>
      </c>
      <c r="N189" s="197">
        <v>1</v>
      </c>
      <c r="O189" s="198">
        <f t="shared" si="1152"/>
        <v>2</v>
      </c>
      <c r="P189" s="198" t="str">
        <f t="shared" si="1153"/>
        <v>Bajo</v>
      </c>
      <c r="Q189" s="197">
        <v>10</v>
      </c>
      <c r="R189" s="198">
        <f t="shared" si="1162"/>
        <v>20</v>
      </c>
      <c r="S189" s="198" t="str">
        <f t="shared" si="1155"/>
        <v>IV</v>
      </c>
      <c r="T189" s="198" t="str">
        <f t="shared" si="1163"/>
        <v>Aceptable</v>
      </c>
      <c r="U189" s="100">
        <v>4</v>
      </c>
      <c r="V189" s="100">
        <v>0</v>
      </c>
      <c r="W189" s="100">
        <v>0</v>
      </c>
      <c r="X189" s="100">
        <v>4</v>
      </c>
      <c r="Y189" s="196" t="s">
        <v>369</v>
      </c>
      <c r="Z189" s="196" t="s">
        <v>288</v>
      </c>
      <c r="AA189" s="196" t="s">
        <v>223</v>
      </c>
      <c r="AB189" s="196" t="s">
        <v>223</v>
      </c>
      <c r="AC189" s="196" t="s">
        <v>223</v>
      </c>
      <c r="AD189" s="196" t="s">
        <v>370</v>
      </c>
      <c r="AE189" s="199" t="s">
        <v>210</v>
      </c>
    </row>
    <row r="190" spans="1:31" ht="99">
      <c r="A190" s="391"/>
      <c r="B190" s="317"/>
      <c r="C190" s="327"/>
      <c r="D190" s="320"/>
      <c r="E190" s="122" t="s">
        <v>264</v>
      </c>
      <c r="F190" s="118" t="s">
        <v>150</v>
      </c>
      <c r="G190" s="118" t="s">
        <v>269</v>
      </c>
      <c r="H190" s="121" t="s">
        <v>270</v>
      </c>
      <c r="I190" s="118" t="s">
        <v>252</v>
      </c>
      <c r="J190" s="118" t="s">
        <v>210</v>
      </c>
      <c r="K190" s="121" t="s">
        <v>218</v>
      </c>
      <c r="L190" s="118" t="s">
        <v>210</v>
      </c>
      <c r="M190" s="149">
        <v>2</v>
      </c>
      <c r="N190" s="149">
        <v>1</v>
      </c>
      <c r="O190" s="150">
        <f t="shared" ref="O190" si="1164">IF(OR(M190="",N190=""),"",IF((M190*N190=0),"N/A",M190*N190))</f>
        <v>2</v>
      </c>
      <c r="P190" s="150" t="str">
        <f t="shared" ref="P190" si="1165">IF(O190="","",IF(ISTEXT(O190),"N/A",IF(OR(O190=2,O190=4),"Bajo",IF(OR(O190=6,O190=8),"Medio",IF(OR(O190=10,O190=12,O190=18,O190=20),"Alto",IF(OR(O190=24,O190=30,O190=40),"Muy Alto","Error"))))))</f>
        <v>Bajo</v>
      </c>
      <c r="Q190" s="149">
        <v>10</v>
      </c>
      <c r="R190" s="150">
        <v>20</v>
      </c>
      <c r="S190" s="150" t="str">
        <f t="shared" ref="S190" si="1166">IF(R190="","",IF(ISTEXT(R190),"IV",IF(R190=20,"IV",IF(AND(R190&gt;=40,R190&lt;=120),"III",IF(AND(R190&gt;=150,R190&lt;=500),"II",IF(AND(R190&gt;=600,R190&lt;=4000),"I","Error"))))))</f>
        <v>IV</v>
      </c>
      <c r="T190" s="150" t="s">
        <v>144</v>
      </c>
      <c r="U190" s="100">
        <v>4</v>
      </c>
      <c r="V190" s="100">
        <v>0</v>
      </c>
      <c r="W190" s="100">
        <v>0</v>
      </c>
      <c r="X190" s="100">
        <v>4</v>
      </c>
      <c r="Y190" s="121" t="s">
        <v>312</v>
      </c>
      <c r="Z190" s="121" t="s">
        <v>313</v>
      </c>
      <c r="AA190" s="121" t="s">
        <v>223</v>
      </c>
      <c r="AB190" s="121" t="s">
        <v>314</v>
      </c>
      <c r="AC190" s="121" t="s">
        <v>223</v>
      </c>
      <c r="AD190" s="121" t="s">
        <v>315</v>
      </c>
      <c r="AE190" s="152" t="s">
        <v>223</v>
      </c>
    </row>
    <row r="191" spans="1:31" ht="143.25" customHeight="1">
      <c r="A191" s="391"/>
      <c r="B191" s="317"/>
      <c r="C191" s="327"/>
      <c r="D191" s="320"/>
      <c r="E191" s="122" t="s">
        <v>264</v>
      </c>
      <c r="F191" s="118" t="s">
        <v>150</v>
      </c>
      <c r="G191" s="118" t="s">
        <v>215</v>
      </c>
      <c r="H191" s="121" t="s">
        <v>351</v>
      </c>
      <c r="I191" s="118" t="s">
        <v>217</v>
      </c>
      <c r="J191" s="118" t="s">
        <v>210</v>
      </c>
      <c r="K191" s="121" t="s">
        <v>218</v>
      </c>
      <c r="L191" s="118" t="s">
        <v>210</v>
      </c>
      <c r="M191" s="149">
        <v>2</v>
      </c>
      <c r="N191" s="149">
        <v>2</v>
      </c>
      <c r="O191" s="150">
        <f t="shared" si="1152"/>
        <v>4</v>
      </c>
      <c r="P191" s="150" t="str">
        <f t="shared" si="1153"/>
        <v>Bajo</v>
      </c>
      <c r="Q191" s="149">
        <v>25</v>
      </c>
      <c r="R191" s="150">
        <f t="shared" si="1162"/>
        <v>100</v>
      </c>
      <c r="S191" s="150" t="str">
        <f t="shared" si="1155"/>
        <v>III</v>
      </c>
      <c r="T191" s="150" t="s">
        <v>142</v>
      </c>
      <c r="U191" s="98">
        <v>4</v>
      </c>
      <c r="V191" s="98">
        <v>0</v>
      </c>
      <c r="W191" s="98">
        <v>0</v>
      </c>
      <c r="X191" s="98">
        <v>4</v>
      </c>
      <c r="Y191" s="121" t="s">
        <v>225</v>
      </c>
      <c r="Z191" s="121" t="s">
        <v>697</v>
      </c>
      <c r="AA191" s="121" t="s">
        <v>223</v>
      </c>
      <c r="AB191" s="121" t="s">
        <v>223</v>
      </c>
      <c r="AC191" s="121" t="s">
        <v>470</v>
      </c>
      <c r="AD191" s="121" t="s">
        <v>471</v>
      </c>
      <c r="AE191" s="152" t="s">
        <v>223</v>
      </c>
    </row>
    <row r="192" spans="1:31" ht="146.25" customHeight="1">
      <c r="A192" s="391"/>
      <c r="B192" s="317"/>
      <c r="C192" s="327"/>
      <c r="D192" s="320"/>
      <c r="E192" s="122" t="s">
        <v>264</v>
      </c>
      <c r="F192" s="118" t="s">
        <v>271</v>
      </c>
      <c r="G192" s="118" t="s">
        <v>229</v>
      </c>
      <c r="H192" s="121" t="s">
        <v>230</v>
      </c>
      <c r="I192" s="118" t="s">
        <v>231</v>
      </c>
      <c r="J192" s="118" t="s">
        <v>232</v>
      </c>
      <c r="K192" s="121" t="s">
        <v>233</v>
      </c>
      <c r="L192" s="118" t="s">
        <v>220</v>
      </c>
      <c r="M192" s="149">
        <v>2</v>
      </c>
      <c r="N192" s="149">
        <v>2</v>
      </c>
      <c r="O192" s="150">
        <f t="shared" si="1152"/>
        <v>4</v>
      </c>
      <c r="P192" s="150" t="str">
        <f t="shared" si="1153"/>
        <v>Bajo</v>
      </c>
      <c r="Q192" s="149">
        <v>25</v>
      </c>
      <c r="R192" s="150">
        <f t="shared" si="1162"/>
        <v>100</v>
      </c>
      <c r="S192" s="150" t="str">
        <f t="shared" si="1155"/>
        <v>III</v>
      </c>
      <c r="T192" s="150" t="s">
        <v>142</v>
      </c>
      <c r="U192" s="98">
        <v>4</v>
      </c>
      <c r="V192" s="98">
        <v>0</v>
      </c>
      <c r="W192" s="98">
        <v>0</v>
      </c>
      <c r="X192" s="98">
        <v>4</v>
      </c>
      <c r="Y192" s="121" t="s">
        <v>240</v>
      </c>
      <c r="Z192" s="121" t="s">
        <v>676</v>
      </c>
      <c r="AA192" s="121" t="s">
        <v>223</v>
      </c>
      <c r="AB192" s="121" t="s">
        <v>223</v>
      </c>
      <c r="AC192" s="121" t="s">
        <v>242</v>
      </c>
      <c r="AD192" s="121" t="s">
        <v>472</v>
      </c>
      <c r="AE192" s="152" t="s">
        <v>223</v>
      </c>
    </row>
    <row r="193" spans="1:31" ht="142.5" customHeight="1">
      <c r="A193" s="391"/>
      <c r="B193" s="317"/>
      <c r="C193" s="327"/>
      <c r="D193" s="320"/>
      <c r="E193" s="122" t="s">
        <v>264</v>
      </c>
      <c r="F193" s="118" t="s">
        <v>271</v>
      </c>
      <c r="G193" s="118" t="s">
        <v>234</v>
      </c>
      <c r="H193" s="121" t="s">
        <v>235</v>
      </c>
      <c r="I193" s="118" t="s">
        <v>440</v>
      </c>
      <c r="J193" s="118" t="s">
        <v>237</v>
      </c>
      <c r="K193" s="121" t="s">
        <v>233</v>
      </c>
      <c r="L193" s="118" t="s">
        <v>220</v>
      </c>
      <c r="M193" s="149">
        <v>2</v>
      </c>
      <c r="N193" s="149">
        <v>2</v>
      </c>
      <c r="O193" s="150">
        <f t="shared" si="1152"/>
        <v>4</v>
      </c>
      <c r="P193" s="150" t="str">
        <f t="shared" si="1153"/>
        <v>Bajo</v>
      </c>
      <c r="Q193" s="149">
        <v>25</v>
      </c>
      <c r="R193" s="150">
        <f t="shared" si="1162"/>
        <v>100</v>
      </c>
      <c r="S193" s="150" t="str">
        <f t="shared" si="1155"/>
        <v>III</v>
      </c>
      <c r="T193" s="150" t="s">
        <v>142</v>
      </c>
      <c r="U193" s="98">
        <v>4</v>
      </c>
      <c r="V193" s="98">
        <v>0</v>
      </c>
      <c r="W193" s="98">
        <v>0</v>
      </c>
      <c r="X193" s="98">
        <v>4</v>
      </c>
      <c r="Y193" s="121" t="s">
        <v>473</v>
      </c>
      <c r="Z193" s="121" t="s">
        <v>676</v>
      </c>
      <c r="AA193" s="121" t="s">
        <v>223</v>
      </c>
      <c r="AB193" s="121" t="s">
        <v>223</v>
      </c>
      <c r="AC193" s="121" t="s">
        <v>242</v>
      </c>
      <c r="AD193" s="121" t="s">
        <v>350</v>
      </c>
      <c r="AE193" s="152" t="s">
        <v>223</v>
      </c>
    </row>
    <row r="194" spans="1:31" ht="159" customHeight="1" thickBot="1">
      <c r="A194" s="391"/>
      <c r="B194" s="318"/>
      <c r="C194" s="336"/>
      <c r="D194" s="328"/>
      <c r="E194" s="156" t="s">
        <v>264</v>
      </c>
      <c r="F194" s="157" t="s">
        <v>274</v>
      </c>
      <c r="G194" s="157" t="s">
        <v>284</v>
      </c>
      <c r="H194" s="178" t="s">
        <v>285</v>
      </c>
      <c r="I194" s="157" t="s">
        <v>261</v>
      </c>
      <c r="J194" s="157" t="s">
        <v>469</v>
      </c>
      <c r="K194" s="178" t="s">
        <v>260</v>
      </c>
      <c r="L194" s="157" t="s">
        <v>262</v>
      </c>
      <c r="M194" s="179">
        <v>2</v>
      </c>
      <c r="N194" s="179">
        <v>2</v>
      </c>
      <c r="O194" s="180">
        <f t="shared" si="1152"/>
        <v>4</v>
      </c>
      <c r="P194" s="180" t="str">
        <f t="shared" si="1153"/>
        <v>Bajo</v>
      </c>
      <c r="Q194" s="179">
        <v>25</v>
      </c>
      <c r="R194" s="180">
        <f>IF(OR(Q194="",O194=""),"",IF(ISTEXT(O194),"N/A",O194*Q194))</f>
        <v>100</v>
      </c>
      <c r="S194" s="180" t="str">
        <f t="shared" si="1155"/>
        <v>III</v>
      </c>
      <c r="T194" s="180" t="str">
        <f>IF(S194="","",IF(OR(S194="IV",S194="III"),"Aceptable",IF(S194="II","No Aceptable o Aceptable con controles",IF(S194="I","No Aceptable","Error"))))</f>
        <v>Aceptable</v>
      </c>
      <c r="U194" s="101">
        <v>4</v>
      </c>
      <c r="V194" s="101">
        <v>0</v>
      </c>
      <c r="W194" s="101">
        <v>0</v>
      </c>
      <c r="X194" s="101">
        <v>4</v>
      </c>
      <c r="Y194" s="178" t="s">
        <v>290</v>
      </c>
      <c r="Z194" s="178" t="s">
        <v>291</v>
      </c>
      <c r="AA194" s="178" t="s">
        <v>223</v>
      </c>
      <c r="AB194" s="178" t="s">
        <v>223</v>
      </c>
      <c r="AC194" s="178" t="s">
        <v>292</v>
      </c>
      <c r="AD194" s="178" t="s">
        <v>293</v>
      </c>
      <c r="AE194" s="200" t="s">
        <v>223</v>
      </c>
    </row>
    <row r="195" spans="1:31" ht="150.75" customHeight="1">
      <c r="A195" s="391"/>
      <c r="B195" s="332" t="s">
        <v>475</v>
      </c>
      <c r="C195" s="322" t="s">
        <v>345</v>
      </c>
      <c r="D195" s="335" t="s">
        <v>476</v>
      </c>
      <c r="E195" s="204" t="s">
        <v>264</v>
      </c>
      <c r="F195" s="124" t="s">
        <v>152</v>
      </c>
      <c r="G195" s="124" t="s">
        <v>212</v>
      </c>
      <c r="H195" s="163" t="s">
        <v>213</v>
      </c>
      <c r="I195" s="124" t="s">
        <v>286</v>
      </c>
      <c r="J195" s="124" t="s">
        <v>210</v>
      </c>
      <c r="K195" s="163" t="s">
        <v>211</v>
      </c>
      <c r="L195" s="124" t="s">
        <v>219</v>
      </c>
      <c r="M195" s="205">
        <v>2</v>
      </c>
      <c r="N195" s="205">
        <v>1</v>
      </c>
      <c r="O195" s="206">
        <f t="shared" ref="O195:O203" si="1167">IF(OR(M195="",N195=""),"",IF((M195*N195=0),"N/A",M195*N195))</f>
        <v>2</v>
      </c>
      <c r="P195" s="206" t="str">
        <f t="shared" ref="P195:P203" si="1168">IF(O195="","",IF(ISTEXT(O195),"N/A",IF(OR(O195=2,O195=4),"Bajo",IF(OR(O195=6,O195=8),"Medio",IF(OR(O195=10,O195=12,O195=18,O195=20),"Alto",IF(OR(O195=24,O195=30,O195=40),"Muy Alto","Error"))))))</f>
        <v>Bajo</v>
      </c>
      <c r="Q195" s="205">
        <v>10</v>
      </c>
      <c r="R195" s="206">
        <f t="shared" ref="R195:R202" si="1169">IF(OR(Q195="",O195=""),"",IF(ISTEXT(O195),"N/A",O195*Q195))</f>
        <v>20</v>
      </c>
      <c r="S195" s="206" t="str">
        <f t="shared" ref="S195:S203" si="1170">IF(R195="","",IF(ISTEXT(R195),"IV",IF(R195=20,"IV",IF(AND(R195&gt;=40,R195&lt;=120),"III",IF(AND(R195&gt;=150,R195&lt;=500),"II",IF(AND(R195&gt;=600,R195&lt;=4000),"I","Error"))))))</f>
        <v>IV</v>
      </c>
      <c r="T195" s="206" t="s">
        <v>142</v>
      </c>
      <c r="U195" s="95">
        <v>4</v>
      </c>
      <c r="V195" s="95">
        <v>0</v>
      </c>
      <c r="W195" s="95">
        <v>0</v>
      </c>
      <c r="X195" s="95">
        <f t="shared" ref="X195:X197" si="1171">SUM(U195:W195)</f>
        <v>4</v>
      </c>
      <c r="Y195" s="163" t="s">
        <v>221</v>
      </c>
      <c r="Z195" s="163" t="s">
        <v>672</v>
      </c>
      <c r="AA195" s="163" t="s">
        <v>223</v>
      </c>
      <c r="AB195" s="163" t="s">
        <v>223</v>
      </c>
      <c r="AC195" s="163" t="s">
        <v>223</v>
      </c>
      <c r="AD195" s="163" t="s">
        <v>224</v>
      </c>
      <c r="AE195" s="207" t="s">
        <v>223</v>
      </c>
    </row>
    <row r="196" spans="1:31" ht="150">
      <c r="A196" s="391"/>
      <c r="B196" s="333"/>
      <c r="C196" s="323"/>
      <c r="D196" s="335"/>
      <c r="E196" s="122" t="s">
        <v>264</v>
      </c>
      <c r="F196" s="118" t="s">
        <v>152</v>
      </c>
      <c r="G196" s="118" t="s">
        <v>341</v>
      </c>
      <c r="H196" s="121" t="s">
        <v>342</v>
      </c>
      <c r="I196" s="118" t="s">
        <v>343</v>
      </c>
      <c r="J196" s="118" t="s">
        <v>210</v>
      </c>
      <c r="K196" s="121" t="s">
        <v>211</v>
      </c>
      <c r="L196" s="118" t="s">
        <v>219</v>
      </c>
      <c r="M196" s="149">
        <v>2</v>
      </c>
      <c r="N196" s="149">
        <v>1</v>
      </c>
      <c r="O196" s="150">
        <f t="shared" si="1167"/>
        <v>2</v>
      </c>
      <c r="P196" s="150" t="str">
        <f t="shared" si="1168"/>
        <v>Bajo</v>
      </c>
      <c r="Q196" s="149">
        <v>10</v>
      </c>
      <c r="R196" s="150">
        <f t="shared" si="1169"/>
        <v>20</v>
      </c>
      <c r="S196" s="150" t="str">
        <f t="shared" si="1170"/>
        <v>IV</v>
      </c>
      <c r="T196" s="150" t="s">
        <v>142</v>
      </c>
      <c r="U196" s="98">
        <v>4</v>
      </c>
      <c r="V196" s="98">
        <v>0</v>
      </c>
      <c r="W196" s="98">
        <v>0</v>
      </c>
      <c r="X196" s="98">
        <f t="shared" si="1171"/>
        <v>4</v>
      </c>
      <c r="Y196" s="121" t="s">
        <v>221</v>
      </c>
      <c r="Z196" s="121" t="s">
        <v>672</v>
      </c>
      <c r="AA196" s="121" t="s">
        <v>223</v>
      </c>
      <c r="AB196" s="121" t="s">
        <v>223</v>
      </c>
      <c r="AC196" s="121" t="s">
        <v>223</v>
      </c>
      <c r="AD196" s="121" t="s">
        <v>224</v>
      </c>
      <c r="AE196" s="152" t="s">
        <v>223</v>
      </c>
    </row>
    <row r="197" spans="1:31" ht="150">
      <c r="A197" s="391"/>
      <c r="B197" s="333"/>
      <c r="C197" s="323"/>
      <c r="D197" s="335"/>
      <c r="E197" s="122" t="s">
        <v>264</v>
      </c>
      <c r="F197" s="118" t="s">
        <v>152</v>
      </c>
      <c r="G197" s="118" t="s">
        <v>416</v>
      </c>
      <c r="H197" s="121" t="s">
        <v>417</v>
      </c>
      <c r="I197" s="118" t="s">
        <v>433</v>
      </c>
      <c r="J197" s="118" t="s">
        <v>210</v>
      </c>
      <c r="K197" s="121" t="s">
        <v>211</v>
      </c>
      <c r="L197" s="118" t="s">
        <v>219</v>
      </c>
      <c r="M197" s="149">
        <v>2</v>
      </c>
      <c r="N197" s="149">
        <v>1</v>
      </c>
      <c r="O197" s="150">
        <f t="shared" si="1167"/>
        <v>2</v>
      </c>
      <c r="P197" s="150" t="str">
        <f t="shared" si="1168"/>
        <v>Bajo</v>
      </c>
      <c r="Q197" s="149">
        <v>10</v>
      </c>
      <c r="R197" s="150">
        <f t="shared" si="1169"/>
        <v>20</v>
      </c>
      <c r="S197" s="150" t="str">
        <f t="shared" si="1170"/>
        <v>IV</v>
      </c>
      <c r="T197" s="150" t="s">
        <v>142</v>
      </c>
      <c r="U197" s="98">
        <v>4</v>
      </c>
      <c r="V197" s="98">
        <v>0</v>
      </c>
      <c r="W197" s="98">
        <v>0</v>
      </c>
      <c r="X197" s="98">
        <f t="shared" si="1171"/>
        <v>4</v>
      </c>
      <c r="Y197" s="121" t="s">
        <v>221</v>
      </c>
      <c r="Z197" s="121" t="s">
        <v>672</v>
      </c>
      <c r="AA197" s="121" t="s">
        <v>223</v>
      </c>
      <c r="AB197" s="121" t="s">
        <v>223</v>
      </c>
      <c r="AC197" s="121" t="s">
        <v>223</v>
      </c>
      <c r="AD197" s="121" t="s">
        <v>224</v>
      </c>
      <c r="AE197" s="152" t="s">
        <v>223</v>
      </c>
    </row>
    <row r="198" spans="1:31" ht="111" customHeight="1" thickBot="1">
      <c r="A198" s="391"/>
      <c r="B198" s="333"/>
      <c r="C198" s="323"/>
      <c r="D198" s="335"/>
      <c r="E198" s="204" t="s">
        <v>264</v>
      </c>
      <c r="F198" s="164" t="s">
        <v>265</v>
      </c>
      <c r="G198" s="164" t="s">
        <v>367</v>
      </c>
      <c r="H198" s="163" t="s">
        <v>318</v>
      </c>
      <c r="I198" s="124" t="s">
        <v>368</v>
      </c>
      <c r="J198" s="124" t="s">
        <v>320</v>
      </c>
      <c r="K198" s="163" t="s">
        <v>260</v>
      </c>
      <c r="L198" s="124" t="s">
        <v>268</v>
      </c>
      <c r="M198" s="205">
        <v>2</v>
      </c>
      <c r="N198" s="205">
        <v>1</v>
      </c>
      <c r="O198" s="206">
        <f t="shared" si="1167"/>
        <v>2</v>
      </c>
      <c r="P198" s="206" t="str">
        <f t="shared" si="1168"/>
        <v>Bajo</v>
      </c>
      <c r="Q198" s="205">
        <v>10</v>
      </c>
      <c r="R198" s="206">
        <f t="shared" si="1169"/>
        <v>20</v>
      </c>
      <c r="S198" s="206" t="str">
        <f t="shared" si="1170"/>
        <v>IV</v>
      </c>
      <c r="T198" s="206" t="str">
        <f t="shared" ref="T198" si="1172">IF(S198="","",IF(OR(S198="IV",S198="III"),"Aceptable",IF(S198="II","No Aceptable o Aceptable con controles",IF(S198="I","No Aceptable","Error"))))</f>
        <v>Aceptable</v>
      </c>
      <c r="U198" s="95">
        <v>4</v>
      </c>
      <c r="V198" s="95">
        <v>0</v>
      </c>
      <c r="W198" s="95">
        <v>0</v>
      </c>
      <c r="X198" s="95">
        <v>4</v>
      </c>
      <c r="Y198" s="163" t="s">
        <v>369</v>
      </c>
      <c r="Z198" s="163" t="s">
        <v>288</v>
      </c>
      <c r="AA198" s="163" t="s">
        <v>223</v>
      </c>
      <c r="AB198" s="163" t="s">
        <v>223</v>
      </c>
      <c r="AC198" s="163" t="s">
        <v>223</v>
      </c>
      <c r="AD198" s="163" t="s">
        <v>370</v>
      </c>
      <c r="AE198" s="207" t="s">
        <v>210</v>
      </c>
    </row>
    <row r="199" spans="1:31" ht="99">
      <c r="A199" s="391"/>
      <c r="B199" s="333"/>
      <c r="C199" s="323"/>
      <c r="D199" s="335"/>
      <c r="E199" s="122" t="s">
        <v>264</v>
      </c>
      <c r="F199" s="118" t="s">
        <v>150</v>
      </c>
      <c r="G199" s="118" t="s">
        <v>269</v>
      </c>
      <c r="H199" s="121" t="s">
        <v>270</v>
      </c>
      <c r="I199" s="118" t="s">
        <v>252</v>
      </c>
      <c r="J199" s="118" t="s">
        <v>210</v>
      </c>
      <c r="K199" s="121" t="s">
        <v>218</v>
      </c>
      <c r="L199" s="118" t="s">
        <v>210</v>
      </c>
      <c r="M199" s="149">
        <v>2</v>
      </c>
      <c r="N199" s="149">
        <v>1</v>
      </c>
      <c r="O199" s="150">
        <f t="shared" si="1167"/>
        <v>2</v>
      </c>
      <c r="P199" s="150" t="str">
        <f t="shared" si="1168"/>
        <v>Bajo</v>
      </c>
      <c r="Q199" s="149">
        <v>10</v>
      </c>
      <c r="R199" s="150">
        <v>20</v>
      </c>
      <c r="S199" s="150" t="str">
        <f t="shared" si="1170"/>
        <v>IV</v>
      </c>
      <c r="T199" s="150" t="s">
        <v>144</v>
      </c>
      <c r="U199" s="100">
        <v>4</v>
      </c>
      <c r="V199" s="100">
        <v>0</v>
      </c>
      <c r="W199" s="100">
        <v>0</v>
      </c>
      <c r="X199" s="100">
        <v>4</v>
      </c>
      <c r="Y199" s="121" t="s">
        <v>312</v>
      </c>
      <c r="Z199" s="121" t="s">
        <v>313</v>
      </c>
      <c r="AA199" s="121" t="s">
        <v>223</v>
      </c>
      <c r="AB199" s="121" t="s">
        <v>314</v>
      </c>
      <c r="AC199" s="121" t="s">
        <v>223</v>
      </c>
      <c r="AD199" s="121" t="s">
        <v>315</v>
      </c>
      <c r="AE199" s="152" t="s">
        <v>223</v>
      </c>
    </row>
    <row r="200" spans="1:31" ht="173.25">
      <c r="A200" s="391"/>
      <c r="B200" s="333"/>
      <c r="C200" s="323"/>
      <c r="D200" s="335"/>
      <c r="E200" s="122" t="s">
        <v>264</v>
      </c>
      <c r="F200" s="118" t="s">
        <v>150</v>
      </c>
      <c r="G200" s="118" t="s">
        <v>215</v>
      </c>
      <c r="H200" s="121" t="s">
        <v>351</v>
      </c>
      <c r="I200" s="118" t="s">
        <v>217</v>
      </c>
      <c r="J200" s="118" t="s">
        <v>210</v>
      </c>
      <c r="K200" s="121" t="s">
        <v>218</v>
      </c>
      <c r="L200" s="118" t="s">
        <v>210</v>
      </c>
      <c r="M200" s="149">
        <v>2</v>
      </c>
      <c r="N200" s="149">
        <v>2</v>
      </c>
      <c r="O200" s="150">
        <f t="shared" si="1167"/>
        <v>4</v>
      </c>
      <c r="P200" s="150" t="str">
        <f t="shared" si="1168"/>
        <v>Bajo</v>
      </c>
      <c r="Q200" s="149">
        <v>25</v>
      </c>
      <c r="R200" s="150">
        <f t="shared" si="1169"/>
        <v>100</v>
      </c>
      <c r="S200" s="150" t="str">
        <f t="shared" si="1170"/>
        <v>III</v>
      </c>
      <c r="T200" s="150" t="s">
        <v>142</v>
      </c>
      <c r="U200" s="98">
        <v>4</v>
      </c>
      <c r="V200" s="98">
        <v>0</v>
      </c>
      <c r="W200" s="98">
        <v>0</v>
      </c>
      <c r="X200" s="98">
        <v>4</v>
      </c>
      <c r="Y200" s="121" t="s">
        <v>225</v>
      </c>
      <c r="Z200" s="121" t="s">
        <v>693</v>
      </c>
      <c r="AA200" s="121" t="s">
        <v>223</v>
      </c>
      <c r="AB200" s="121" t="s">
        <v>223</v>
      </c>
      <c r="AC200" s="121" t="s">
        <v>477</v>
      </c>
      <c r="AD200" s="121" t="s">
        <v>471</v>
      </c>
      <c r="AE200" s="152" t="s">
        <v>223</v>
      </c>
    </row>
    <row r="201" spans="1:31" ht="113.25">
      <c r="A201" s="391"/>
      <c r="B201" s="333"/>
      <c r="C201" s="323"/>
      <c r="D201" s="335"/>
      <c r="E201" s="122" t="s">
        <v>264</v>
      </c>
      <c r="F201" s="118" t="s">
        <v>271</v>
      </c>
      <c r="G201" s="118" t="s">
        <v>229</v>
      </c>
      <c r="H201" s="121" t="s">
        <v>230</v>
      </c>
      <c r="I201" s="118" t="s">
        <v>231</v>
      </c>
      <c r="J201" s="118" t="s">
        <v>232</v>
      </c>
      <c r="K201" s="121" t="s">
        <v>233</v>
      </c>
      <c r="L201" s="118" t="s">
        <v>220</v>
      </c>
      <c r="M201" s="149">
        <v>2</v>
      </c>
      <c r="N201" s="149">
        <v>2</v>
      </c>
      <c r="O201" s="150">
        <f t="shared" si="1167"/>
        <v>4</v>
      </c>
      <c r="P201" s="150" t="str">
        <f t="shared" si="1168"/>
        <v>Bajo</v>
      </c>
      <c r="Q201" s="149">
        <v>25</v>
      </c>
      <c r="R201" s="150">
        <f t="shared" si="1169"/>
        <v>100</v>
      </c>
      <c r="S201" s="150" t="str">
        <f t="shared" si="1170"/>
        <v>III</v>
      </c>
      <c r="T201" s="150" t="s">
        <v>142</v>
      </c>
      <c r="U201" s="98">
        <v>4</v>
      </c>
      <c r="V201" s="98">
        <v>0</v>
      </c>
      <c r="W201" s="98">
        <v>0</v>
      </c>
      <c r="X201" s="98">
        <v>4</v>
      </c>
      <c r="Y201" s="121" t="s">
        <v>240</v>
      </c>
      <c r="Z201" s="121" t="s">
        <v>676</v>
      </c>
      <c r="AA201" s="121" t="s">
        <v>223</v>
      </c>
      <c r="AB201" s="121" t="s">
        <v>223</v>
      </c>
      <c r="AC201" s="121" t="s">
        <v>242</v>
      </c>
      <c r="AD201" s="121" t="s">
        <v>472</v>
      </c>
      <c r="AE201" s="152" t="s">
        <v>223</v>
      </c>
    </row>
    <row r="202" spans="1:31" ht="282.75">
      <c r="A202" s="391"/>
      <c r="B202" s="333"/>
      <c r="C202" s="323"/>
      <c r="D202" s="335"/>
      <c r="E202" s="122" t="s">
        <v>264</v>
      </c>
      <c r="F202" s="118" t="s">
        <v>271</v>
      </c>
      <c r="G202" s="118" t="s">
        <v>234</v>
      </c>
      <c r="H202" s="121" t="s">
        <v>235</v>
      </c>
      <c r="I202" s="118" t="s">
        <v>440</v>
      </c>
      <c r="J202" s="118" t="s">
        <v>237</v>
      </c>
      <c r="K202" s="121" t="s">
        <v>233</v>
      </c>
      <c r="L202" s="118" t="s">
        <v>220</v>
      </c>
      <c r="M202" s="149">
        <v>2</v>
      </c>
      <c r="N202" s="149">
        <v>2</v>
      </c>
      <c r="O202" s="150">
        <f t="shared" si="1167"/>
        <v>4</v>
      </c>
      <c r="P202" s="150" t="str">
        <f t="shared" si="1168"/>
        <v>Bajo</v>
      </c>
      <c r="Q202" s="149">
        <v>25</v>
      </c>
      <c r="R202" s="150">
        <f t="shared" si="1169"/>
        <v>100</v>
      </c>
      <c r="S202" s="150" t="str">
        <f t="shared" si="1170"/>
        <v>III</v>
      </c>
      <c r="T202" s="150" t="s">
        <v>142</v>
      </c>
      <c r="U202" s="98">
        <v>4</v>
      </c>
      <c r="V202" s="98">
        <v>0</v>
      </c>
      <c r="W202" s="98">
        <v>0</v>
      </c>
      <c r="X202" s="98">
        <v>4</v>
      </c>
      <c r="Y202" s="121" t="s">
        <v>473</v>
      </c>
      <c r="Z202" s="121" t="s">
        <v>691</v>
      </c>
      <c r="AA202" s="121" t="s">
        <v>223</v>
      </c>
      <c r="AB202" s="121" t="s">
        <v>223</v>
      </c>
      <c r="AC202" s="121" t="s">
        <v>242</v>
      </c>
      <c r="AD202" s="121" t="s">
        <v>350</v>
      </c>
      <c r="AE202" s="152" t="s">
        <v>223</v>
      </c>
    </row>
    <row r="203" spans="1:31" ht="150" customHeight="1" thickBot="1">
      <c r="A203" s="391"/>
      <c r="B203" s="333"/>
      <c r="C203" s="324"/>
      <c r="D203" s="335"/>
      <c r="E203" s="203" t="s">
        <v>264</v>
      </c>
      <c r="F203" s="171" t="s">
        <v>274</v>
      </c>
      <c r="G203" s="171" t="s">
        <v>284</v>
      </c>
      <c r="H203" s="191" t="s">
        <v>285</v>
      </c>
      <c r="I203" s="171" t="s">
        <v>261</v>
      </c>
      <c r="J203" s="171" t="s">
        <v>469</v>
      </c>
      <c r="K203" s="191" t="s">
        <v>260</v>
      </c>
      <c r="L203" s="171" t="s">
        <v>262</v>
      </c>
      <c r="M203" s="192">
        <v>2</v>
      </c>
      <c r="N203" s="192">
        <v>2</v>
      </c>
      <c r="O203" s="193">
        <f t="shared" si="1167"/>
        <v>4</v>
      </c>
      <c r="P203" s="193" t="str">
        <f t="shared" si="1168"/>
        <v>Bajo</v>
      </c>
      <c r="Q203" s="192">
        <v>25</v>
      </c>
      <c r="R203" s="193">
        <f>IF(OR(Q203="",O203=""),"",IF(ISTEXT(O203),"N/A",O203*Q203))</f>
        <v>100</v>
      </c>
      <c r="S203" s="193" t="str">
        <f t="shared" si="1170"/>
        <v>III</v>
      </c>
      <c r="T203" s="193" t="str">
        <f>IF(S203="","",IF(OR(S203="IV",S203="III"),"Aceptable",IF(S203="II","No Aceptable o Aceptable con controles",IF(S203="I","No Aceptable","Error"))))</f>
        <v>Aceptable</v>
      </c>
      <c r="U203" s="103">
        <v>4</v>
      </c>
      <c r="V203" s="103">
        <v>0</v>
      </c>
      <c r="W203" s="103">
        <v>0</v>
      </c>
      <c r="X203" s="103">
        <v>4</v>
      </c>
      <c r="Y203" s="191" t="s">
        <v>290</v>
      </c>
      <c r="Z203" s="191" t="s">
        <v>291</v>
      </c>
      <c r="AA203" s="191" t="s">
        <v>223</v>
      </c>
      <c r="AB203" s="191" t="s">
        <v>223</v>
      </c>
      <c r="AC203" s="191" t="s">
        <v>292</v>
      </c>
      <c r="AD203" s="191" t="s">
        <v>293</v>
      </c>
      <c r="AE203" s="195" t="s">
        <v>223</v>
      </c>
    </row>
    <row r="204" spans="1:31" ht="144.75" customHeight="1">
      <c r="A204" s="391"/>
      <c r="B204" s="333"/>
      <c r="C204" s="326" t="s">
        <v>310</v>
      </c>
      <c r="D204" s="325" t="s">
        <v>478</v>
      </c>
      <c r="E204" s="213" t="s">
        <v>264</v>
      </c>
      <c r="F204" s="214" t="s">
        <v>271</v>
      </c>
      <c r="G204" s="214" t="s">
        <v>229</v>
      </c>
      <c r="H204" s="215" t="s">
        <v>230</v>
      </c>
      <c r="I204" s="214" t="s">
        <v>231</v>
      </c>
      <c r="J204" s="214" t="s">
        <v>232</v>
      </c>
      <c r="K204" s="215" t="s">
        <v>233</v>
      </c>
      <c r="L204" s="214" t="s">
        <v>220</v>
      </c>
      <c r="M204" s="216">
        <v>2</v>
      </c>
      <c r="N204" s="216">
        <v>2</v>
      </c>
      <c r="O204" s="217">
        <v>4</v>
      </c>
      <c r="P204" s="217" t="s">
        <v>361</v>
      </c>
      <c r="Q204" s="216">
        <v>25</v>
      </c>
      <c r="R204" s="217">
        <v>100</v>
      </c>
      <c r="S204" s="218" t="s">
        <v>132</v>
      </c>
      <c r="T204" s="217" t="s">
        <v>142</v>
      </c>
      <c r="U204" s="100">
        <v>8</v>
      </c>
      <c r="V204" s="100">
        <v>0</v>
      </c>
      <c r="W204" s="100">
        <v>0</v>
      </c>
      <c r="X204" s="100">
        <v>8</v>
      </c>
      <c r="Y204" s="215" t="s">
        <v>240</v>
      </c>
      <c r="Z204" s="215" t="s">
        <v>676</v>
      </c>
      <c r="AA204" s="215" t="s">
        <v>223</v>
      </c>
      <c r="AB204" s="215" t="s">
        <v>223</v>
      </c>
      <c r="AC204" s="215" t="s">
        <v>242</v>
      </c>
      <c r="AD204" s="215" t="s">
        <v>243</v>
      </c>
      <c r="AE204" s="219" t="s">
        <v>223</v>
      </c>
    </row>
    <row r="205" spans="1:31" ht="144.75" customHeight="1">
      <c r="A205" s="391"/>
      <c r="B205" s="333"/>
      <c r="C205" s="327"/>
      <c r="D205" s="320"/>
      <c r="E205" s="220" t="s">
        <v>264</v>
      </c>
      <c r="F205" s="221" t="s">
        <v>271</v>
      </c>
      <c r="G205" s="221" t="s">
        <v>234</v>
      </c>
      <c r="H205" s="222" t="s">
        <v>235</v>
      </c>
      <c r="I205" s="221" t="s">
        <v>440</v>
      </c>
      <c r="J205" s="221" t="s">
        <v>237</v>
      </c>
      <c r="K205" s="222" t="s">
        <v>233</v>
      </c>
      <c r="L205" s="221" t="s">
        <v>220</v>
      </c>
      <c r="M205" s="223">
        <v>2</v>
      </c>
      <c r="N205" s="223">
        <v>2</v>
      </c>
      <c r="O205" s="224">
        <v>4</v>
      </c>
      <c r="P205" s="224" t="s">
        <v>361</v>
      </c>
      <c r="Q205" s="223">
        <v>25</v>
      </c>
      <c r="R205" s="224">
        <v>100</v>
      </c>
      <c r="S205" s="225" t="s">
        <v>132</v>
      </c>
      <c r="T205" s="224" t="s">
        <v>142</v>
      </c>
      <c r="U205" s="98">
        <v>8</v>
      </c>
      <c r="V205" s="98">
        <v>0</v>
      </c>
      <c r="W205" s="98">
        <v>0</v>
      </c>
      <c r="X205" s="98">
        <v>8</v>
      </c>
      <c r="Y205" s="222" t="s">
        <v>244</v>
      </c>
      <c r="Z205" s="222" t="s">
        <v>676</v>
      </c>
      <c r="AA205" s="222" t="s">
        <v>223</v>
      </c>
      <c r="AB205" s="222" t="s">
        <v>223</v>
      </c>
      <c r="AC205" s="222" t="s">
        <v>242</v>
      </c>
      <c r="AD205" s="222" t="s">
        <v>245</v>
      </c>
      <c r="AE205" s="226" t="s">
        <v>223</v>
      </c>
    </row>
    <row r="206" spans="1:31" ht="144" customHeight="1">
      <c r="A206" s="391"/>
      <c r="B206" s="333"/>
      <c r="C206" s="327"/>
      <c r="D206" s="320"/>
      <c r="E206" s="220" t="s">
        <v>264</v>
      </c>
      <c r="F206" s="227" t="s">
        <v>265</v>
      </c>
      <c r="G206" s="227" t="s">
        <v>367</v>
      </c>
      <c r="H206" s="222" t="s">
        <v>318</v>
      </c>
      <c r="I206" s="221" t="s">
        <v>368</v>
      </c>
      <c r="J206" s="221" t="s">
        <v>320</v>
      </c>
      <c r="K206" s="222" t="s">
        <v>260</v>
      </c>
      <c r="L206" s="221" t="s">
        <v>268</v>
      </c>
      <c r="M206" s="223">
        <v>2</v>
      </c>
      <c r="N206" s="223">
        <v>1</v>
      </c>
      <c r="O206" s="224">
        <v>2</v>
      </c>
      <c r="P206" s="224" t="s">
        <v>361</v>
      </c>
      <c r="Q206" s="223">
        <v>10</v>
      </c>
      <c r="R206" s="224">
        <v>20</v>
      </c>
      <c r="S206" s="228" t="s">
        <v>135</v>
      </c>
      <c r="T206" s="224" t="s">
        <v>144</v>
      </c>
      <c r="U206" s="98">
        <v>8</v>
      </c>
      <c r="V206" s="98">
        <v>0</v>
      </c>
      <c r="W206" s="98">
        <v>0</v>
      </c>
      <c r="X206" s="98">
        <v>8</v>
      </c>
      <c r="Y206" s="222" t="s">
        <v>369</v>
      </c>
      <c r="Z206" s="222" t="s">
        <v>288</v>
      </c>
      <c r="AA206" s="222" t="s">
        <v>223</v>
      </c>
      <c r="AB206" s="222" t="s">
        <v>223</v>
      </c>
      <c r="AC206" s="222" t="s">
        <v>223</v>
      </c>
      <c r="AD206" s="222" t="s">
        <v>370</v>
      </c>
      <c r="AE206" s="226" t="s">
        <v>210</v>
      </c>
    </row>
    <row r="207" spans="1:31" ht="144" customHeight="1">
      <c r="A207" s="391"/>
      <c r="B207" s="333"/>
      <c r="C207" s="327"/>
      <c r="D207" s="320"/>
      <c r="E207" s="220" t="s">
        <v>264</v>
      </c>
      <c r="F207" s="221" t="s">
        <v>152</v>
      </c>
      <c r="G207" s="221" t="s">
        <v>341</v>
      </c>
      <c r="H207" s="222" t="s">
        <v>342</v>
      </c>
      <c r="I207" s="221" t="s">
        <v>343</v>
      </c>
      <c r="J207" s="221" t="s">
        <v>210</v>
      </c>
      <c r="K207" s="222" t="s">
        <v>211</v>
      </c>
      <c r="L207" s="221" t="s">
        <v>219</v>
      </c>
      <c r="M207" s="223">
        <v>2</v>
      </c>
      <c r="N207" s="223">
        <v>1</v>
      </c>
      <c r="O207" s="224">
        <v>2</v>
      </c>
      <c r="P207" s="224" t="s">
        <v>361</v>
      </c>
      <c r="Q207" s="223">
        <v>10</v>
      </c>
      <c r="R207" s="224">
        <v>20</v>
      </c>
      <c r="S207" s="228" t="s">
        <v>135</v>
      </c>
      <c r="T207" s="224" t="s">
        <v>144</v>
      </c>
      <c r="U207" s="98">
        <v>8</v>
      </c>
      <c r="V207" s="98">
        <v>0</v>
      </c>
      <c r="W207" s="98">
        <v>0</v>
      </c>
      <c r="X207" s="98">
        <v>8</v>
      </c>
      <c r="Y207" s="222" t="s">
        <v>221</v>
      </c>
      <c r="Z207" s="222" t="s">
        <v>672</v>
      </c>
      <c r="AA207" s="222" t="s">
        <v>223</v>
      </c>
      <c r="AB207" s="222" t="s">
        <v>223</v>
      </c>
      <c r="AC207" s="222" t="s">
        <v>223</v>
      </c>
      <c r="AD207" s="222" t="s">
        <v>224</v>
      </c>
      <c r="AE207" s="226" t="s">
        <v>223</v>
      </c>
    </row>
    <row r="208" spans="1:31" ht="144" customHeight="1">
      <c r="A208" s="391"/>
      <c r="B208" s="333"/>
      <c r="C208" s="327"/>
      <c r="D208" s="320"/>
      <c r="E208" s="220" t="s">
        <v>264</v>
      </c>
      <c r="F208" s="221" t="s">
        <v>152</v>
      </c>
      <c r="G208" s="221" t="s">
        <v>416</v>
      </c>
      <c r="H208" s="222" t="s">
        <v>417</v>
      </c>
      <c r="I208" s="221" t="s">
        <v>433</v>
      </c>
      <c r="J208" s="221" t="s">
        <v>210</v>
      </c>
      <c r="K208" s="222" t="s">
        <v>211</v>
      </c>
      <c r="L208" s="221" t="s">
        <v>219</v>
      </c>
      <c r="M208" s="223">
        <v>2</v>
      </c>
      <c r="N208" s="223">
        <v>1</v>
      </c>
      <c r="O208" s="224">
        <v>2</v>
      </c>
      <c r="P208" s="224" t="s">
        <v>361</v>
      </c>
      <c r="Q208" s="223">
        <v>10</v>
      </c>
      <c r="R208" s="224">
        <v>20</v>
      </c>
      <c r="S208" s="228" t="s">
        <v>135</v>
      </c>
      <c r="T208" s="224" t="s">
        <v>144</v>
      </c>
      <c r="U208" s="98">
        <v>8</v>
      </c>
      <c r="V208" s="98">
        <v>0</v>
      </c>
      <c r="W208" s="98">
        <v>0</v>
      </c>
      <c r="X208" s="98">
        <v>8</v>
      </c>
      <c r="Y208" s="222" t="s">
        <v>221</v>
      </c>
      <c r="Z208" s="222" t="s">
        <v>672</v>
      </c>
      <c r="AA208" s="222" t="s">
        <v>223</v>
      </c>
      <c r="AB208" s="222" t="s">
        <v>223</v>
      </c>
      <c r="AC208" s="222" t="s">
        <v>223</v>
      </c>
      <c r="AD208" s="222" t="s">
        <v>224</v>
      </c>
      <c r="AE208" s="226" t="s">
        <v>223</v>
      </c>
    </row>
    <row r="209" spans="1:31" ht="160.5" customHeight="1">
      <c r="A209" s="391"/>
      <c r="B209" s="333"/>
      <c r="C209" s="327"/>
      <c r="D209" s="320"/>
      <c r="E209" s="229" t="s">
        <v>264</v>
      </c>
      <c r="F209" s="221" t="s">
        <v>150</v>
      </c>
      <c r="G209" s="221" t="s">
        <v>269</v>
      </c>
      <c r="H209" s="221" t="s">
        <v>270</v>
      </c>
      <c r="I209" s="221" t="s">
        <v>252</v>
      </c>
      <c r="J209" s="221" t="s">
        <v>210</v>
      </c>
      <c r="K209" s="221" t="s">
        <v>218</v>
      </c>
      <c r="L209" s="221" t="s">
        <v>210</v>
      </c>
      <c r="M209" s="227">
        <v>2</v>
      </c>
      <c r="N209" s="227">
        <v>1</v>
      </c>
      <c r="O209" s="230">
        <v>2</v>
      </c>
      <c r="P209" s="230" t="s">
        <v>361</v>
      </c>
      <c r="Q209" s="227">
        <v>10</v>
      </c>
      <c r="R209" s="230">
        <v>20</v>
      </c>
      <c r="S209" s="228" t="s">
        <v>135</v>
      </c>
      <c r="T209" s="230" t="s">
        <v>144</v>
      </c>
      <c r="U209" s="98">
        <v>8</v>
      </c>
      <c r="V209" s="98">
        <v>0</v>
      </c>
      <c r="W209" s="98">
        <v>0</v>
      </c>
      <c r="X209" s="98">
        <v>8</v>
      </c>
      <c r="Y209" s="221" t="s">
        <v>312</v>
      </c>
      <c r="Z209" s="221" t="s">
        <v>677</v>
      </c>
      <c r="AA209" s="221" t="s">
        <v>223</v>
      </c>
      <c r="AB209" s="221" t="s">
        <v>314</v>
      </c>
      <c r="AC209" s="221" t="s">
        <v>223</v>
      </c>
      <c r="AD209" s="221" t="s">
        <v>315</v>
      </c>
      <c r="AE209" s="231" t="s">
        <v>223</v>
      </c>
    </row>
    <row r="210" spans="1:31" ht="156" customHeight="1">
      <c r="A210" s="391"/>
      <c r="B210" s="333"/>
      <c r="C210" s="327"/>
      <c r="D210" s="320"/>
      <c r="E210" s="229" t="s">
        <v>255</v>
      </c>
      <c r="F210" s="221" t="s">
        <v>151</v>
      </c>
      <c r="G210" s="221" t="s">
        <v>282</v>
      </c>
      <c r="H210" s="221" t="s">
        <v>283</v>
      </c>
      <c r="I210" s="221" t="s">
        <v>258</v>
      </c>
      <c r="J210" s="221" t="s">
        <v>259</v>
      </c>
      <c r="K210" s="221" t="s">
        <v>260</v>
      </c>
      <c r="L210" s="221" t="s">
        <v>239</v>
      </c>
      <c r="M210" s="227">
        <v>2</v>
      </c>
      <c r="N210" s="227">
        <v>1</v>
      </c>
      <c r="O210" s="230">
        <v>2</v>
      </c>
      <c r="P210" s="230" t="s">
        <v>361</v>
      </c>
      <c r="Q210" s="227">
        <v>10</v>
      </c>
      <c r="R210" s="230">
        <v>20</v>
      </c>
      <c r="S210" s="228" t="s">
        <v>135</v>
      </c>
      <c r="T210" s="230" t="s">
        <v>144</v>
      </c>
      <c r="U210" s="98">
        <v>8</v>
      </c>
      <c r="V210" s="98">
        <v>0</v>
      </c>
      <c r="W210" s="98">
        <v>0</v>
      </c>
      <c r="X210" s="98">
        <v>8</v>
      </c>
      <c r="Y210" s="220" t="s">
        <v>323</v>
      </c>
      <c r="Z210" s="222" t="s">
        <v>295</v>
      </c>
      <c r="AA210" s="222" t="s">
        <v>296</v>
      </c>
      <c r="AB210" s="222" t="s">
        <v>296</v>
      </c>
      <c r="AC210" s="222" t="s">
        <v>324</v>
      </c>
      <c r="AD210" s="232" t="s">
        <v>325</v>
      </c>
      <c r="AE210" s="226" t="s">
        <v>511</v>
      </c>
    </row>
    <row r="211" spans="1:31" ht="156" customHeight="1">
      <c r="A211" s="391"/>
      <c r="B211" s="333"/>
      <c r="C211" s="327"/>
      <c r="D211" s="320"/>
      <c r="E211" s="229" t="s">
        <v>264</v>
      </c>
      <c r="F211" s="221" t="s">
        <v>274</v>
      </c>
      <c r="G211" s="221" t="s">
        <v>280</v>
      </c>
      <c r="H211" s="221" t="s">
        <v>445</v>
      </c>
      <c r="I211" s="221" t="s">
        <v>263</v>
      </c>
      <c r="J211" s="221" t="s">
        <v>210</v>
      </c>
      <c r="K211" s="221" t="s">
        <v>210</v>
      </c>
      <c r="L211" s="221" t="s">
        <v>262</v>
      </c>
      <c r="M211" s="227">
        <v>2</v>
      </c>
      <c r="N211" s="227">
        <v>3</v>
      </c>
      <c r="O211" s="230">
        <v>6</v>
      </c>
      <c r="P211" s="230" t="s">
        <v>16</v>
      </c>
      <c r="Q211" s="227">
        <v>60</v>
      </c>
      <c r="R211" s="230">
        <v>360</v>
      </c>
      <c r="S211" s="150" t="str">
        <f t="shared" ref="S211" si="1173">IF(R211="","",IF(ISTEXT(R211),"IV",IF(R211=20,"IV",IF(AND(R211&gt;=40,R211&lt;=120),"III",IF(AND(R211&gt;=150,R211&lt;=500),"II",IF(AND(R211&gt;=600,R211&lt;=4000),"I","Error"))))))</f>
        <v>II</v>
      </c>
      <c r="T211" s="150" t="str">
        <f t="shared" ref="T211" si="1174">IF(S211="","",IF(OR(S211="IV",S211="III"),"Aceptable",IF(S211="II","No Aceptable o Aceptable con controles",IF(S211="I","No Aceptable","Error"))))</f>
        <v>No Aceptable o Aceptable con controles</v>
      </c>
      <c r="U211" s="98">
        <v>8</v>
      </c>
      <c r="V211" s="98">
        <v>0</v>
      </c>
      <c r="W211" s="98">
        <v>0</v>
      </c>
      <c r="X211" s="98">
        <v>8</v>
      </c>
      <c r="Y211" s="220" t="s">
        <v>334</v>
      </c>
      <c r="Z211" s="222" t="s">
        <v>299</v>
      </c>
      <c r="AA211" s="222" t="s">
        <v>296</v>
      </c>
      <c r="AB211" s="222" t="s">
        <v>223</v>
      </c>
      <c r="AC211" s="222" t="s">
        <v>335</v>
      </c>
      <c r="AD211" s="232" t="s">
        <v>336</v>
      </c>
      <c r="AE211" s="226" t="s">
        <v>223</v>
      </c>
    </row>
    <row r="212" spans="1:31" ht="156" customHeight="1">
      <c r="A212" s="391"/>
      <c r="B212" s="333"/>
      <c r="C212" s="327"/>
      <c r="D212" s="320"/>
      <c r="E212" s="229" t="s">
        <v>264</v>
      </c>
      <c r="F212" s="221" t="s">
        <v>274</v>
      </c>
      <c r="G212" s="221" t="s">
        <v>275</v>
      </c>
      <c r="H212" s="221" t="s">
        <v>276</v>
      </c>
      <c r="I212" s="221" t="s">
        <v>263</v>
      </c>
      <c r="J212" s="221" t="s">
        <v>277</v>
      </c>
      <c r="K212" s="221" t="s">
        <v>278</v>
      </c>
      <c r="L212" s="221" t="s">
        <v>279</v>
      </c>
      <c r="M212" s="227">
        <v>2</v>
      </c>
      <c r="N212" s="227">
        <v>3</v>
      </c>
      <c r="O212" s="230">
        <v>6</v>
      </c>
      <c r="P212" s="230" t="s">
        <v>16</v>
      </c>
      <c r="Q212" s="227">
        <v>60</v>
      </c>
      <c r="R212" s="230">
        <v>360</v>
      </c>
      <c r="S212" s="150" t="str">
        <f t="shared" ref="S212" si="1175">IF(R212="","",IF(ISTEXT(R212),"IV",IF(R212=20,"IV",IF(AND(R212&gt;=40,R212&lt;=120),"III",IF(AND(R212&gt;=150,R212&lt;=500),"II",IF(AND(R212&gt;=600,R212&lt;=4000),"I","Error"))))))</f>
        <v>II</v>
      </c>
      <c r="T212" s="150" t="str">
        <f t="shared" ref="T212" si="1176">IF(S212="","",IF(OR(S212="IV",S212="III"),"Aceptable",IF(S212="II","No Aceptable o Aceptable con controles",IF(S212="I","No Aceptable","Error"))))</f>
        <v>No Aceptable o Aceptable con controles</v>
      </c>
      <c r="U212" s="98">
        <v>8</v>
      </c>
      <c r="V212" s="98">
        <v>0</v>
      </c>
      <c r="W212" s="98">
        <v>0</v>
      </c>
      <c r="X212" s="98">
        <v>8</v>
      </c>
      <c r="Y212" s="220" t="s">
        <v>337</v>
      </c>
      <c r="Z212" s="222" t="s">
        <v>303</v>
      </c>
      <c r="AA212" s="222" t="s">
        <v>296</v>
      </c>
      <c r="AB212" s="221" t="s">
        <v>296</v>
      </c>
      <c r="AC212" s="221" t="s">
        <v>223</v>
      </c>
      <c r="AD212" s="233" t="s">
        <v>305</v>
      </c>
      <c r="AE212" s="226" t="s">
        <v>223</v>
      </c>
    </row>
    <row r="213" spans="1:31" ht="151.5" customHeight="1" thickBot="1">
      <c r="A213" s="391"/>
      <c r="B213" s="338"/>
      <c r="C213" s="336"/>
      <c r="D213" s="321"/>
      <c r="E213" s="234" t="s">
        <v>264</v>
      </c>
      <c r="F213" s="235" t="s">
        <v>274</v>
      </c>
      <c r="G213" s="235" t="s">
        <v>284</v>
      </c>
      <c r="H213" s="235" t="s">
        <v>285</v>
      </c>
      <c r="I213" s="235" t="s">
        <v>217</v>
      </c>
      <c r="J213" s="235" t="s">
        <v>210</v>
      </c>
      <c r="K213" s="235" t="s">
        <v>260</v>
      </c>
      <c r="L213" s="235" t="s">
        <v>262</v>
      </c>
      <c r="M213" s="236">
        <v>2</v>
      </c>
      <c r="N213" s="236">
        <v>2</v>
      </c>
      <c r="O213" s="237">
        <v>4</v>
      </c>
      <c r="P213" s="238" t="s">
        <v>361</v>
      </c>
      <c r="Q213" s="239">
        <v>25</v>
      </c>
      <c r="R213" s="238">
        <v>100</v>
      </c>
      <c r="S213" s="240" t="s">
        <v>132</v>
      </c>
      <c r="T213" s="238" t="s">
        <v>142</v>
      </c>
      <c r="U213" s="103">
        <v>8</v>
      </c>
      <c r="V213" s="103">
        <v>0</v>
      </c>
      <c r="W213" s="103">
        <v>0</v>
      </c>
      <c r="X213" s="103">
        <v>8</v>
      </c>
      <c r="Y213" s="220" t="s">
        <v>290</v>
      </c>
      <c r="Z213" s="222" t="s">
        <v>291</v>
      </c>
      <c r="AA213" s="222" t="s">
        <v>223</v>
      </c>
      <c r="AB213" s="222" t="s">
        <v>223</v>
      </c>
      <c r="AC213" s="222" t="s">
        <v>292</v>
      </c>
      <c r="AD213" s="232" t="s">
        <v>293</v>
      </c>
      <c r="AE213" s="226" t="s">
        <v>223</v>
      </c>
    </row>
    <row r="214" spans="1:31" ht="150.75" customHeight="1">
      <c r="A214" s="391"/>
      <c r="B214" s="332" t="s">
        <v>479</v>
      </c>
      <c r="C214" s="322" t="s">
        <v>345</v>
      </c>
      <c r="D214" s="325" t="s">
        <v>480</v>
      </c>
      <c r="E214" s="213" t="s">
        <v>264</v>
      </c>
      <c r="F214" s="241" t="s">
        <v>265</v>
      </c>
      <c r="G214" s="241" t="s">
        <v>317</v>
      </c>
      <c r="H214" s="215" t="s">
        <v>318</v>
      </c>
      <c r="I214" s="214" t="s">
        <v>319</v>
      </c>
      <c r="J214" s="214" t="s">
        <v>320</v>
      </c>
      <c r="K214" s="215" t="s">
        <v>260</v>
      </c>
      <c r="L214" s="214" t="s">
        <v>268</v>
      </c>
      <c r="M214" s="216">
        <v>2</v>
      </c>
      <c r="N214" s="216">
        <v>1</v>
      </c>
      <c r="O214" s="217">
        <v>2</v>
      </c>
      <c r="P214" s="217" t="s">
        <v>361</v>
      </c>
      <c r="Q214" s="216">
        <v>10</v>
      </c>
      <c r="R214" s="217">
        <v>20</v>
      </c>
      <c r="S214" s="242" t="s">
        <v>135</v>
      </c>
      <c r="T214" s="217" t="s">
        <v>144</v>
      </c>
      <c r="U214" s="100">
        <v>10</v>
      </c>
      <c r="V214" s="100">
        <v>0</v>
      </c>
      <c r="W214" s="100">
        <v>0</v>
      </c>
      <c r="X214" s="100">
        <v>10</v>
      </c>
      <c r="Y214" s="215" t="s">
        <v>369</v>
      </c>
      <c r="Z214" s="215" t="s">
        <v>288</v>
      </c>
      <c r="AA214" s="215" t="s">
        <v>223</v>
      </c>
      <c r="AB214" s="215" t="s">
        <v>223</v>
      </c>
      <c r="AC214" s="215" t="s">
        <v>223</v>
      </c>
      <c r="AD214" s="215" t="s">
        <v>370</v>
      </c>
      <c r="AE214" s="219" t="s">
        <v>210</v>
      </c>
    </row>
    <row r="215" spans="1:31" ht="150.75" customHeight="1">
      <c r="A215" s="391"/>
      <c r="B215" s="333"/>
      <c r="C215" s="323"/>
      <c r="D215" s="320"/>
      <c r="E215" s="220" t="s">
        <v>264</v>
      </c>
      <c r="F215" s="221" t="s">
        <v>152</v>
      </c>
      <c r="G215" s="221" t="s">
        <v>212</v>
      </c>
      <c r="H215" s="222" t="s">
        <v>213</v>
      </c>
      <c r="I215" s="221" t="s">
        <v>286</v>
      </c>
      <c r="J215" s="221" t="s">
        <v>210</v>
      </c>
      <c r="K215" s="222" t="s">
        <v>211</v>
      </c>
      <c r="L215" s="221" t="s">
        <v>219</v>
      </c>
      <c r="M215" s="223">
        <v>2</v>
      </c>
      <c r="N215" s="223">
        <v>3</v>
      </c>
      <c r="O215" s="224">
        <v>6</v>
      </c>
      <c r="P215" s="224" t="s">
        <v>16</v>
      </c>
      <c r="Q215" s="223">
        <v>10</v>
      </c>
      <c r="R215" s="224">
        <v>60</v>
      </c>
      <c r="S215" s="225" t="s">
        <v>132</v>
      </c>
      <c r="T215" s="224" t="s">
        <v>142</v>
      </c>
      <c r="U215" s="98">
        <v>10</v>
      </c>
      <c r="V215" s="98">
        <v>0</v>
      </c>
      <c r="W215" s="98">
        <v>0</v>
      </c>
      <c r="X215" s="98">
        <v>10</v>
      </c>
      <c r="Y215" s="222" t="s">
        <v>221</v>
      </c>
      <c r="Z215" s="222" t="s">
        <v>672</v>
      </c>
      <c r="AA215" s="222" t="s">
        <v>223</v>
      </c>
      <c r="AB215" s="222" t="s">
        <v>223</v>
      </c>
      <c r="AC215" s="222" t="s">
        <v>223</v>
      </c>
      <c r="AD215" s="222" t="s">
        <v>224</v>
      </c>
      <c r="AE215" s="226" t="s">
        <v>223</v>
      </c>
    </row>
    <row r="216" spans="1:31" ht="150.75" customHeight="1">
      <c r="A216" s="391"/>
      <c r="B216" s="333"/>
      <c r="C216" s="323"/>
      <c r="D216" s="320"/>
      <c r="E216" s="220" t="s">
        <v>264</v>
      </c>
      <c r="F216" s="221" t="s">
        <v>152</v>
      </c>
      <c r="G216" s="221" t="s">
        <v>341</v>
      </c>
      <c r="H216" s="222" t="s">
        <v>342</v>
      </c>
      <c r="I216" s="221" t="s">
        <v>343</v>
      </c>
      <c r="J216" s="221" t="s">
        <v>210</v>
      </c>
      <c r="K216" s="222" t="s">
        <v>211</v>
      </c>
      <c r="L216" s="221" t="s">
        <v>219</v>
      </c>
      <c r="M216" s="223">
        <v>2</v>
      </c>
      <c r="N216" s="223">
        <v>3</v>
      </c>
      <c r="O216" s="224">
        <v>6</v>
      </c>
      <c r="P216" s="224" t="s">
        <v>16</v>
      </c>
      <c r="Q216" s="223">
        <v>10</v>
      </c>
      <c r="R216" s="224">
        <v>60</v>
      </c>
      <c r="S216" s="225" t="s">
        <v>132</v>
      </c>
      <c r="T216" s="224" t="s">
        <v>142</v>
      </c>
      <c r="U216" s="98">
        <v>10</v>
      </c>
      <c r="V216" s="98">
        <v>0</v>
      </c>
      <c r="W216" s="98">
        <v>0</v>
      </c>
      <c r="X216" s="98">
        <v>10</v>
      </c>
      <c r="Y216" s="222" t="s">
        <v>221</v>
      </c>
      <c r="Z216" s="222" t="s">
        <v>672</v>
      </c>
      <c r="AA216" s="222" t="s">
        <v>223</v>
      </c>
      <c r="AB216" s="222" t="s">
        <v>223</v>
      </c>
      <c r="AC216" s="222" t="s">
        <v>223</v>
      </c>
      <c r="AD216" s="222" t="s">
        <v>224</v>
      </c>
      <c r="AE216" s="226" t="s">
        <v>223</v>
      </c>
    </row>
    <row r="217" spans="1:31" ht="150.75" customHeight="1">
      <c r="A217" s="391"/>
      <c r="B217" s="333"/>
      <c r="C217" s="323"/>
      <c r="D217" s="320"/>
      <c r="E217" s="220" t="s">
        <v>264</v>
      </c>
      <c r="F217" s="221" t="s">
        <v>152</v>
      </c>
      <c r="G217" s="221" t="s">
        <v>416</v>
      </c>
      <c r="H217" s="222" t="s">
        <v>417</v>
      </c>
      <c r="I217" s="221" t="s">
        <v>433</v>
      </c>
      <c r="J217" s="221" t="s">
        <v>210</v>
      </c>
      <c r="K217" s="222" t="s">
        <v>211</v>
      </c>
      <c r="L217" s="221" t="s">
        <v>219</v>
      </c>
      <c r="M217" s="223">
        <v>2</v>
      </c>
      <c r="N217" s="223">
        <v>3</v>
      </c>
      <c r="O217" s="224">
        <v>6</v>
      </c>
      <c r="P217" s="224" t="s">
        <v>16</v>
      </c>
      <c r="Q217" s="223">
        <v>10</v>
      </c>
      <c r="R217" s="224">
        <v>60</v>
      </c>
      <c r="S217" s="225" t="s">
        <v>132</v>
      </c>
      <c r="T217" s="224" t="s">
        <v>142</v>
      </c>
      <c r="U217" s="98">
        <v>10</v>
      </c>
      <c r="V217" s="98">
        <v>0</v>
      </c>
      <c r="W217" s="98">
        <v>0</v>
      </c>
      <c r="X217" s="98">
        <v>10</v>
      </c>
      <c r="Y217" s="222" t="s">
        <v>221</v>
      </c>
      <c r="Z217" s="222" t="s">
        <v>672</v>
      </c>
      <c r="AA217" s="222" t="s">
        <v>223</v>
      </c>
      <c r="AB217" s="222" t="s">
        <v>223</v>
      </c>
      <c r="AC217" s="222" t="s">
        <v>223</v>
      </c>
      <c r="AD217" s="222" t="s">
        <v>224</v>
      </c>
      <c r="AE217" s="226" t="s">
        <v>223</v>
      </c>
    </row>
    <row r="218" spans="1:31" ht="150.75" customHeight="1">
      <c r="A218" s="391"/>
      <c r="B218" s="333"/>
      <c r="C218" s="323"/>
      <c r="D218" s="320"/>
      <c r="E218" s="220" t="s">
        <v>264</v>
      </c>
      <c r="F218" s="221" t="s">
        <v>150</v>
      </c>
      <c r="G218" s="221" t="s">
        <v>215</v>
      </c>
      <c r="H218" s="222" t="s">
        <v>351</v>
      </c>
      <c r="I218" s="221" t="s">
        <v>217</v>
      </c>
      <c r="J218" s="221" t="s">
        <v>210</v>
      </c>
      <c r="K218" s="222" t="s">
        <v>218</v>
      </c>
      <c r="L218" s="221" t="s">
        <v>220</v>
      </c>
      <c r="M218" s="223">
        <v>2</v>
      </c>
      <c r="N218" s="223">
        <v>2</v>
      </c>
      <c r="O218" s="224">
        <v>4</v>
      </c>
      <c r="P218" s="224" t="s">
        <v>361</v>
      </c>
      <c r="Q218" s="223">
        <v>25</v>
      </c>
      <c r="R218" s="224">
        <v>100</v>
      </c>
      <c r="S218" s="225" t="s">
        <v>132</v>
      </c>
      <c r="T218" s="224" t="s">
        <v>142</v>
      </c>
      <c r="U218" s="98">
        <v>10</v>
      </c>
      <c r="V218" s="98">
        <v>0</v>
      </c>
      <c r="W218" s="98">
        <v>0</v>
      </c>
      <c r="X218" s="98">
        <v>10</v>
      </c>
      <c r="Y218" s="222" t="s">
        <v>225</v>
      </c>
      <c r="Z218" s="222" t="s">
        <v>693</v>
      </c>
      <c r="AA218" s="222" t="s">
        <v>223</v>
      </c>
      <c r="AB218" s="222" t="s">
        <v>223</v>
      </c>
      <c r="AC218" s="222" t="s">
        <v>227</v>
      </c>
      <c r="AD218" s="222" t="s">
        <v>228</v>
      </c>
      <c r="AE218" s="226" t="s">
        <v>223</v>
      </c>
    </row>
    <row r="219" spans="1:31" ht="150.75" customHeight="1">
      <c r="A219" s="391"/>
      <c r="B219" s="333"/>
      <c r="C219" s="323"/>
      <c r="D219" s="320"/>
      <c r="E219" s="220" t="s">
        <v>264</v>
      </c>
      <c r="F219" s="221" t="s">
        <v>150</v>
      </c>
      <c r="G219" s="221" t="s">
        <v>269</v>
      </c>
      <c r="H219" s="222" t="s">
        <v>309</v>
      </c>
      <c r="I219" s="221" t="s">
        <v>250</v>
      </c>
      <c r="J219" s="221" t="s">
        <v>251</v>
      </c>
      <c r="K219" s="222" t="s">
        <v>218</v>
      </c>
      <c r="L219" s="221" t="s">
        <v>220</v>
      </c>
      <c r="M219" s="223">
        <v>2</v>
      </c>
      <c r="N219" s="223">
        <v>1</v>
      </c>
      <c r="O219" s="224">
        <v>2</v>
      </c>
      <c r="P219" s="224"/>
      <c r="Q219" s="223">
        <v>10</v>
      </c>
      <c r="R219" s="224">
        <v>20</v>
      </c>
      <c r="S219" s="228" t="s">
        <v>135</v>
      </c>
      <c r="T219" s="224" t="s">
        <v>144</v>
      </c>
      <c r="U219" s="98">
        <v>10</v>
      </c>
      <c r="V219" s="98">
        <v>0</v>
      </c>
      <c r="W219" s="98">
        <v>0</v>
      </c>
      <c r="X219" s="98">
        <v>10</v>
      </c>
      <c r="Y219" s="222" t="s">
        <v>225</v>
      </c>
      <c r="Z219" s="222" t="s">
        <v>692</v>
      </c>
      <c r="AA219" s="222" t="s">
        <v>223</v>
      </c>
      <c r="AB219" s="222" t="s">
        <v>223</v>
      </c>
      <c r="AC219" s="222" t="s">
        <v>227</v>
      </c>
      <c r="AD219" s="222" t="s">
        <v>228</v>
      </c>
      <c r="AE219" s="226" t="s">
        <v>223</v>
      </c>
    </row>
    <row r="220" spans="1:31" ht="150.75" customHeight="1">
      <c r="A220" s="391"/>
      <c r="B220" s="333"/>
      <c r="C220" s="323"/>
      <c r="D220" s="320"/>
      <c r="E220" s="220" t="s">
        <v>264</v>
      </c>
      <c r="F220" s="221" t="s">
        <v>271</v>
      </c>
      <c r="G220" s="221" t="s">
        <v>229</v>
      </c>
      <c r="H220" s="222" t="s">
        <v>230</v>
      </c>
      <c r="I220" s="221" t="s">
        <v>231</v>
      </c>
      <c r="J220" s="221" t="s">
        <v>232</v>
      </c>
      <c r="K220" s="222" t="s">
        <v>233</v>
      </c>
      <c r="L220" s="221" t="s">
        <v>220</v>
      </c>
      <c r="M220" s="223">
        <v>2</v>
      </c>
      <c r="N220" s="223">
        <v>2</v>
      </c>
      <c r="O220" s="224">
        <v>4</v>
      </c>
      <c r="P220" s="224" t="s">
        <v>361</v>
      </c>
      <c r="Q220" s="223">
        <v>25</v>
      </c>
      <c r="R220" s="224">
        <v>100</v>
      </c>
      <c r="S220" s="225" t="s">
        <v>132</v>
      </c>
      <c r="T220" s="224" t="s">
        <v>142</v>
      </c>
      <c r="U220" s="98">
        <v>10</v>
      </c>
      <c r="V220" s="98">
        <v>0</v>
      </c>
      <c r="W220" s="98">
        <v>0</v>
      </c>
      <c r="X220" s="98">
        <v>10</v>
      </c>
      <c r="Y220" s="222" t="s">
        <v>240</v>
      </c>
      <c r="Z220" s="222" t="s">
        <v>691</v>
      </c>
      <c r="AA220" s="222" t="s">
        <v>223</v>
      </c>
      <c r="AB220" s="222" t="s">
        <v>223</v>
      </c>
      <c r="AC220" s="222" t="s">
        <v>242</v>
      </c>
      <c r="AD220" s="222" t="s">
        <v>349</v>
      </c>
      <c r="AE220" s="226" t="s">
        <v>223</v>
      </c>
    </row>
    <row r="221" spans="1:31" ht="150.75" customHeight="1">
      <c r="A221" s="391"/>
      <c r="B221" s="333"/>
      <c r="C221" s="323"/>
      <c r="D221" s="320"/>
      <c r="E221" s="220" t="s">
        <v>264</v>
      </c>
      <c r="F221" s="221" t="s">
        <v>271</v>
      </c>
      <c r="G221" s="221" t="s">
        <v>234</v>
      </c>
      <c r="H221" s="222" t="s">
        <v>347</v>
      </c>
      <c r="I221" s="221" t="s">
        <v>348</v>
      </c>
      <c r="J221" s="221" t="s">
        <v>237</v>
      </c>
      <c r="K221" s="222" t="s">
        <v>233</v>
      </c>
      <c r="L221" s="221" t="s">
        <v>220</v>
      </c>
      <c r="M221" s="223">
        <v>2</v>
      </c>
      <c r="N221" s="223">
        <v>2</v>
      </c>
      <c r="O221" s="224">
        <v>4</v>
      </c>
      <c r="P221" s="224" t="s">
        <v>361</v>
      </c>
      <c r="Q221" s="223">
        <v>25</v>
      </c>
      <c r="R221" s="224">
        <v>100</v>
      </c>
      <c r="S221" s="225" t="s">
        <v>132</v>
      </c>
      <c r="T221" s="224" t="s">
        <v>142</v>
      </c>
      <c r="U221" s="98">
        <v>10</v>
      </c>
      <c r="V221" s="98">
        <v>0</v>
      </c>
      <c r="W221" s="98">
        <v>0</v>
      </c>
      <c r="X221" s="98">
        <v>10</v>
      </c>
      <c r="Y221" s="222" t="s">
        <v>244</v>
      </c>
      <c r="Z221" s="222" t="s">
        <v>676</v>
      </c>
      <c r="AA221" s="222" t="s">
        <v>223</v>
      </c>
      <c r="AB221" s="222" t="s">
        <v>223</v>
      </c>
      <c r="AC221" s="222" t="s">
        <v>242</v>
      </c>
      <c r="AD221" s="222" t="s">
        <v>350</v>
      </c>
      <c r="AE221" s="226" t="s">
        <v>223</v>
      </c>
    </row>
    <row r="222" spans="1:31" ht="150.75" customHeight="1" thickBot="1">
      <c r="A222" s="391"/>
      <c r="B222" s="333"/>
      <c r="C222" s="324"/>
      <c r="D222" s="321"/>
      <c r="E222" s="243" t="s">
        <v>264</v>
      </c>
      <c r="F222" s="235" t="s">
        <v>274</v>
      </c>
      <c r="G222" s="235" t="s">
        <v>284</v>
      </c>
      <c r="H222" s="244" t="s">
        <v>285</v>
      </c>
      <c r="I222" s="235" t="s">
        <v>261</v>
      </c>
      <c r="J222" s="235" t="s">
        <v>210</v>
      </c>
      <c r="K222" s="244" t="s">
        <v>260</v>
      </c>
      <c r="L222" s="235" t="s">
        <v>262</v>
      </c>
      <c r="M222" s="239">
        <v>2</v>
      </c>
      <c r="N222" s="239">
        <v>2</v>
      </c>
      <c r="O222" s="238">
        <v>4</v>
      </c>
      <c r="P222" s="238" t="s">
        <v>361</v>
      </c>
      <c r="Q222" s="239">
        <v>25</v>
      </c>
      <c r="R222" s="238">
        <v>100</v>
      </c>
      <c r="S222" s="240" t="s">
        <v>132</v>
      </c>
      <c r="T222" s="238" t="s">
        <v>142</v>
      </c>
      <c r="U222" s="103">
        <v>10</v>
      </c>
      <c r="V222" s="103">
        <v>0</v>
      </c>
      <c r="W222" s="103">
        <v>0</v>
      </c>
      <c r="X222" s="103">
        <v>10</v>
      </c>
      <c r="Y222" s="244" t="s">
        <v>290</v>
      </c>
      <c r="Z222" s="244" t="s">
        <v>291</v>
      </c>
      <c r="AA222" s="244" t="s">
        <v>223</v>
      </c>
      <c r="AB222" s="244" t="s">
        <v>223</v>
      </c>
      <c r="AC222" s="244" t="s">
        <v>292</v>
      </c>
      <c r="AD222" s="244" t="s">
        <v>293</v>
      </c>
      <c r="AE222" s="245" t="s">
        <v>223</v>
      </c>
    </row>
    <row r="223" spans="1:31" ht="172.5" customHeight="1">
      <c r="A223" s="391"/>
      <c r="B223" s="333"/>
      <c r="C223" s="329" t="s">
        <v>481</v>
      </c>
      <c r="D223" s="325" t="s">
        <v>482</v>
      </c>
      <c r="E223" s="126" t="s">
        <v>264</v>
      </c>
      <c r="F223" s="125" t="s">
        <v>152</v>
      </c>
      <c r="G223" s="125" t="s">
        <v>207</v>
      </c>
      <c r="H223" s="196" t="s">
        <v>208</v>
      </c>
      <c r="I223" s="125" t="s">
        <v>209</v>
      </c>
      <c r="J223" s="125" t="s">
        <v>210</v>
      </c>
      <c r="K223" s="196" t="s">
        <v>211</v>
      </c>
      <c r="L223" s="125" t="s">
        <v>219</v>
      </c>
      <c r="M223" s="197">
        <v>2</v>
      </c>
      <c r="N223" s="197">
        <v>3</v>
      </c>
      <c r="O223" s="198">
        <f t="shared" ref="O223:O272" si="1177">IF(OR(M223="",N223=""),"",IF((M223*N223=0),"N/A",M223*N223))</f>
        <v>6</v>
      </c>
      <c r="P223" s="198" t="str">
        <f t="shared" ref="P223:P244" si="1178">IF(O223="","",IF(ISTEXT(O223),"N/A",IF(OR(O223=2,O223=4),"Bajo",IF(OR(O223=6,O223=8),"Medio",IF(OR(O223=10,O223=12,O223=18,O223=20),"Alto",IF(OR(O223=24,O223=30,O223=40),"Muy Alto","Error"))))))</f>
        <v>Medio</v>
      </c>
      <c r="Q223" s="197">
        <v>10</v>
      </c>
      <c r="R223" s="198">
        <f t="shared" ref="R223:R262" si="1179">IF(OR(Q223="",O223=""),"",IF(ISTEXT(O223),"N/A",O223*Q223))</f>
        <v>60</v>
      </c>
      <c r="S223" s="198" t="str">
        <f t="shared" ref="S223:S272" si="1180">IF(R223="","",IF(ISTEXT(R223),"IV",IF(R223=20,"IV",IF(AND(R223&gt;=40,R223&lt;=120),"III",IF(AND(R223&gt;=150,R223&lt;=500),"II",IF(AND(R223&gt;=600,R223&lt;=4000),"I","Error"))))))</f>
        <v>III</v>
      </c>
      <c r="T223" s="217" t="s">
        <v>142</v>
      </c>
      <c r="U223" s="100">
        <v>24</v>
      </c>
      <c r="V223" s="100">
        <v>0</v>
      </c>
      <c r="W223" s="100">
        <v>0</v>
      </c>
      <c r="X223" s="100">
        <v>24</v>
      </c>
      <c r="Y223" s="196" t="s">
        <v>391</v>
      </c>
      <c r="Z223" s="196" t="s">
        <v>672</v>
      </c>
      <c r="AA223" s="196" t="s">
        <v>223</v>
      </c>
      <c r="AB223" s="196" t="s">
        <v>223</v>
      </c>
      <c r="AC223" s="196" t="s">
        <v>223</v>
      </c>
      <c r="AD223" s="196" t="s">
        <v>224</v>
      </c>
      <c r="AE223" s="199" t="s">
        <v>223</v>
      </c>
    </row>
    <row r="224" spans="1:31" ht="172.5" customHeight="1">
      <c r="A224" s="391"/>
      <c r="B224" s="333"/>
      <c r="C224" s="330"/>
      <c r="D224" s="320"/>
      <c r="E224" s="122" t="s">
        <v>264</v>
      </c>
      <c r="F224" s="118" t="s">
        <v>152</v>
      </c>
      <c r="G224" s="118" t="s">
        <v>212</v>
      </c>
      <c r="H224" s="121" t="s">
        <v>213</v>
      </c>
      <c r="I224" s="118" t="s">
        <v>214</v>
      </c>
      <c r="J224" s="118" t="s">
        <v>210</v>
      </c>
      <c r="K224" s="121" t="s">
        <v>211</v>
      </c>
      <c r="L224" s="118" t="s">
        <v>219</v>
      </c>
      <c r="M224" s="149">
        <v>2</v>
      </c>
      <c r="N224" s="149">
        <v>3</v>
      </c>
      <c r="O224" s="150">
        <f t="shared" si="1177"/>
        <v>6</v>
      </c>
      <c r="P224" s="150" t="str">
        <f t="shared" si="1178"/>
        <v>Medio</v>
      </c>
      <c r="Q224" s="149">
        <v>10</v>
      </c>
      <c r="R224" s="150">
        <f t="shared" si="1179"/>
        <v>60</v>
      </c>
      <c r="S224" s="150" t="str">
        <f t="shared" si="1180"/>
        <v>III</v>
      </c>
      <c r="T224" s="224" t="s">
        <v>142</v>
      </c>
      <c r="U224" s="98">
        <v>24</v>
      </c>
      <c r="V224" s="98">
        <v>0</v>
      </c>
      <c r="W224" s="98">
        <v>0</v>
      </c>
      <c r="X224" s="98">
        <v>24</v>
      </c>
      <c r="Y224" s="121" t="s">
        <v>496</v>
      </c>
      <c r="Z224" s="121" t="s">
        <v>672</v>
      </c>
      <c r="AA224" s="121" t="s">
        <v>223</v>
      </c>
      <c r="AB224" s="121" t="s">
        <v>223</v>
      </c>
      <c r="AC224" s="121" t="s">
        <v>223</v>
      </c>
      <c r="AD224" s="121" t="s">
        <v>224</v>
      </c>
      <c r="AE224" s="152" t="s">
        <v>223</v>
      </c>
    </row>
    <row r="225" spans="1:31" ht="172.5" customHeight="1">
      <c r="A225" s="391"/>
      <c r="B225" s="333"/>
      <c r="C225" s="330"/>
      <c r="D225" s="320"/>
      <c r="E225" s="122" t="s">
        <v>264</v>
      </c>
      <c r="F225" s="118" t="s">
        <v>152</v>
      </c>
      <c r="G225" s="118" t="s">
        <v>341</v>
      </c>
      <c r="H225" s="121" t="s">
        <v>342</v>
      </c>
      <c r="I225" s="118" t="s">
        <v>413</v>
      </c>
      <c r="J225" s="118" t="s">
        <v>210</v>
      </c>
      <c r="K225" s="121" t="s">
        <v>211</v>
      </c>
      <c r="L225" s="118" t="s">
        <v>219</v>
      </c>
      <c r="M225" s="149">
        <v>2</v>
      </c>
      <c r="N225" s="149">
        <v>3</v>
      </c>
      <c r="O225" s="150">
        <f t="shared" si="1177"/>
        <v>6</v>
      </c>
      <c r="P225" s="150" t="str">
        <f t="shared" si="1178"/>
        <v>Medio</v>
      </c>
      <c r="Q225" s="149">
        <v>10</v>
      </c>
      <c r="R225" s="150">
        <f t="shared" si="1179"/>
        <v>60</v>
      </c>
      <c r="S225" s="150" t="str">
        <f t="shared" si="1180"/>
        <v>III</v>
      </c>
      <c r="T225" s="224" t="s">
        <v>142</v>
      </c>
      <c r="U225" s="98">
        <v>24</v>
      </c>
      <c r="V225" s="98">
        <v>0</v>
      </c>
      <c r="W225" s="98">
        <v>0</v>
      </c>
      <c r="X225" s="98">
        <v>24</v>
      </c>
      <c r="Y225" s="121" t="s">
        <v>414</v>
      </c>
      <c r="Z225" s="121" t="s">
        <v>672</v>
      </c>
      <c r="AA225" s="121" t="s">
        <v>223</v>
      </c>
      <c r="AB225" s="121" t="s">
        <v>223</v>
      </c>
      <c r="AC225" s="121" t="s">
        <v>223</v>
      </c>
      <c r="AD225" s="121" t="s">
        <v>224</v>
      </c>
      <c r="AE225" s="152" t="s">
        <v>223</v>
      </c>
    </row>
    <row r="226" spans="1:31" ht="172.5" customHeight="1">
      <c r="A226" s="391"/>
      <c r="B226" s="333"/>
      <c r="C226" s="330"/>
      <c r="D226" s="320"/>
      <c r="E226" s="122" t="s">
        <v>264</v>
      </c>
      <c r="F226" s="118" t="s">
        <v>152</v>
      </c>
      <c r="G226" s="118" t="s">
        <v>416</v>
      </c>
      <c r="H226" s="121" t="s">
        <v>417</v>
      </c>
      <c r="I226" s="118" t="s">
        <v>418</v>
      </c>
      <c r="J226" s="118" t="s">
        <v>210</v>
      </c>
      <c r="K226" s="121" t="s">
        <v>211</v>
      </c>
      <c r="L226" s="118" t="s">
        <v>219</v>
      </c>
      <c r="M226" s="149">
        <v>2</v>
      </c>
      <c r="N226" s="149">
        <v>3</v>
      </c>
      <c r="O226" s="150">
        <f t="shared" si="1177"/>
        <v>6</v>
      </c>
      <c r="P226" s="150" t="str">
        <f t="shared" si="1178"/>
        <v>Medio</v>
      </c>
      <c r="Q226" s="149">
        <v>10</v>
      </c>
      <c r="R226" s="150">
        <f t="shared" si="1179"/>
        <v>60</v>
      </c>
      <c r="S226" s="150" t="str">
        <f t="shared" si="1180"/>
        <v>III</v>
      </c>
      <c r="T226" s="224" t="s">
        <v>142</v>
      </c>
      <c r="U226" s="98">
        <v>24</v>
      </c>
      <c r="V226" s="98">
        <v>0</v>
      </c>
      <c r="W226" s="98">
        <v>0</v>
      </c>
      <c r="X226" s="98">
        <v>24</v>
      </c>
      <c r="Y226" s="121" t="s">
        <v>419</v>
      </c>
      <c r="Z226" s="121" t="s">
        <v>672</v>
      </c>
      <c r="AA226" s="121" t="s">
        <v>223</v>
      </c>
      <c r="AB226" s="121" t="s">
        <v>223</v>
      </c>
      <c r="AC226" s="121" t="s">
        <v>223</v>
      </c>
      <c r="AD226" s="121" t="s">
        <v>224</v>
      </c>
      <c r="AE226" s="152" t="s">
        <v>223</v>
      </c>
    </row>
    <row r="227" spans="1:31" ht="172.5" customHeight="1">
      <c r="A227" s="391"/>
      <c r="B227" s="333"/>
      <c r="C227" s="330"/>
      <c r="D227" s="320"/>
      <c r="E227" s="122" t="s">
        <v>264</v>
      </c>
      <c r="F227" s="145" t="s">
        <v>265</v>
      </c>
      <c r="G227" s="145" t="s">
        <v>156</v>
      </c>
      <c r="H227" s="121" t="s">
        <v>483</v>
      </c>
      <c r="I227" s="118" t="s">
        <v>319</v>
      </c>
      <c r="J227" s="118" t="s">
        <v>484</v>
      </c>
      <c r="K227" s="121" t="s">
        <v>260</v>
      </c>
      <c r="L227" s="118" t="s">
        <v>268</v>
      </c>
      <c r="M227" s="149">
        <v>2</v>
      </c>
      <c r="N227" s="149">
        <v>3</v>
      </c>
      <c r="O227" s="150">
        <f t="shared" si="1177"/>
        <v>6</v>
      </c>
      <c r="P227" s="150" t="str">
        <f t="shared" si="1178"/>
        <v>Medio</v>
      </c>
      <c r="Q227" s="150">
        <v>60</v>
      </c>
      <c r="R227" s="150">
        <f t="shared" si="1179"/>
        <v>360</v>
      </c>
      <c r="S227" s="150" t="str">
        <f t="shared" si="1180"/>
        <v>II</v>
      </c>
      <c r="T227" s="150" t="str">
        <f t="shared" ref="T227:T228" si="1181">IF(S227="","",IF(OR(S227="IV",S227="III"),"Aceptable",IF(S227="II","No Aceptable o Aceptable con controles",IF(S227="I","No Aceptable","Error"))))</f>
        <v>No Aceptable o Aceptable con controles</v>
      </c>
      <c r="U227" s="98">
        <v>24</v>
      </c>
      <c r="V227" s="98">
        <v>0</v>
      </c>
      <c r="W227" s="98">
        <v>0</v>
      </c>
      <c r="X227" s="98">
        <v>24</v>
      </c>
      <c r="Y227" s="121" t="s">
        <v>369</v>
      </c>
      <c r="Z227" s="121" t="s">
        <v>288</v>
      </c>
      <c r="AA227" s="121" t="s">
        <v>223</v>
      </c>
      <c r="AB227" s="121" t="s">
        <v>223</v>
      </c>
      <c r="AC227" s="121" t="s">
        <v>223</v>
      </c>
      <c r="AD227" s="121" t="s">
        <v>370</v>
      </c>
      <c r="AE227" s="152" t="s">
        <v>210</v>
      </c>
    </row>
    <row r="228" spans="1:31" ht="172.5" customHeight="1">
      <c r="A228" s="391"/>
      <c r="B228" s="333"/>
      <c r="C228" s="330"/>
      <c r="D228" s="320"/>
      <c r="E228" s="122" t="s">
        <v>264</v>
      </c>
      <c r="F228" s="145" t="s">
        <v>265</v>
      </c>
      <c r="G228" s="145" t="s">
        <v>485</v>
      </c>
      <c r="H228" s="121" t="s">
        <v>318</v>
      </c>
      <c r="I228" s="118" t="s">
        <v>319</v>
      </c>
      <c r="J228" s="118" t="s">
        <v>210</v>
      </c>
      <c r="K228" s="121" t="s">
        <v>260</v>
      </c>
      <c r="L228" s="118" t="s">
        <v>268</v>
      </c>
      <c r="M228" s="149">
        <v>2</v>
      </c>
      <c r="N228" s="149">
        <v>3</v>
      </c>
      <c r="O228" s="150">
        <f t="shared" si="1177"/>
        <v>6</v>
      </c>
      <c r="P228" s="150" t="str">
        <f t="shared" si="1178"/>
        <v>Medio</v>
      </c>
      <c r="Q228" s="150">
        <v>60</v>
      </c>
      <c r="R228" s="150">
        <f t="shared" si="1179"/>
        <v>360</v>
      </c>
      <c r="S228" s="150" t="str">
        <f t="shared" si="1180"/>
        <v>II</v>
      </c>
      <c r="T228" s="150" t="str">
        <f t="shared" si="1181"/>
        <v>No Aceptable o Aceptable con controles</v>
      </c>
      <c r="U228" s="98">
        <v>24</v>
      </c>
      <c r="V228" s="98">
        <v>0</v>
      </c>
      <c r="W228" s="98">
        <v>0</v>
      </c>
      <c r="X228" s="98">
        <v>24</v>
      </c>
      <c r="Y228" s="121" t="s">
        <v>369</v>
      </c>
      <c r="Z228" s="121" t="s">
        <v>288</v>
      </c>
      <c r="AA228" s="121" t="s">
        <v>223</v>
      </c>
      <c r="AB228" s="121" t="s">
        <v>223</v>
      </c>
      <c r="AC228" s="121" t="s">
        <v>223</v>
      </c>
      <c r="AD228" s="121" t="s">
        <v>370</v>
      </c>
      <c r="AE228" s="152" t="s">
        <v>210</v>
      </c>
    </row>
    <row r="229" spans="1:31" ht="172.5" customHeight="1">
      <c r="A229" s="391"/>
      <c r="B229" s="333"/>
      <c r="C229" s="330"/>
      <c r="D229" s="320"/>
      <c r="E229" s="122" t="s">
        <v>264</v>
      </c>
      <c r="F229" s="145" t="s">
        <v>265</v>
      </c>
      <c r="G229" s="118" t="s">
        <v>266</v>
      </c>
      <c r="H229" s="121" t="s">
        <v>267</v>
      </c>
      <c r="I229" s="118" t="s">
        <v>257</v>
      </c>
      <c r="J229" s="118" t="s">
        <v>210</v>
      </c>
      <c r="K229" s="121" t="s">
        <v>210</v>
      </c>
      <c r="L229" s="118" t="s">
        <v>210</v>
      </c>
      <c r="M229" s="149">
        <v>2</v>
      </c>
      <c r="N229" s="149">
        <v>1</v>
      </c>
      <c r="O229" s="150">
        <f t="shared" si="1177"/>
        <v>2</v>
      </c>
      <c r="P229" s="150" t="str">
        <f t="shared" si="1178"/>
        <v>Bajo</v>
      </c>
      <c r="Q229" s="150">
        <v>20</v>
      </c>
      <c r="R229" s="150">
        <f t="shared" si="1179"/>
        <v>40</v>
      </c>
      <c r="S229" s="150" t="str">
        <f t="shared" si="1180"/>
        <v>III</v>
      </c>
      <c r="T229" s="224" t="s">
        <v>142</v>
      </c>
      <c r="U229" s="98">
        <v>24</v>
      </c>
      <c r="V229" s="98">
        <v>0</v>
      </c>
      <c r="W229" s="98">
        <v>0</v>
      </c>
      <c r="X229" s="98">
        <v>24</v>
      </c>
      <c r="Y229" s="121" t="s">
        <v>287</v>
      </c>
      <c r="Z229" s="121" t="s">
        <v>288</v>
      </c>
      <c r="AA229" s="121" t="s">
        <v>223</v>
      </c>
      <c r="AB229" s="121" t="s">
        <v>223</v>
      </c>
      <c r="AC229" s="121" t="s">
        <v>223</v>
      </c>
      <c r="AD229" s="121" t="s">
        <v>289</v>
      </c>
      <c r="AE229" s="152" t="s">
        <v>210</v>
      </c>
    </row>
    <row r="230" spans="1:31" ht="172.5" customHeight="1">
      <c r="A230" s="391"/>
      <c r="B230" s="333"/>
      <c r="C230" s="330"/>
      <c r="D230" s="320"/>
      <c r="E230" s="122" t="s">
        <v>264</v>
      </c>
      <c r="F230" s="118" t="s">
        <v>271</v>
      </c>
      <c r="G230" s="118" t="s">
        <v>229</v>
      </c>
      <c r="H230" s="121" t="s">
        <v>465</v>
      </c>
      <c r="I230" s="118" t="s">
        <v>273</v>
      </c>
      <c r="J230" s="118" t="s">
        <v>210</v>
      </c>
      <c r="K230" s="121" t="s">
        <v>233</v>
      </c>
      <c r="L230" s="118" t="s">
        <v>220</v>
      </c>
      <c r="M230" s="149">
        <v>2</v>
      </c>
      <c r="N230" s="149">
        <v>1</v>
      </c>
      <c r="O230" s="150">
        <f t="shared" si="1177"/>
        <v>2</v>
      </c>
      <c r="P230" s="150" t="str">
        <f t="shared" si="1178"/>
        <v>Bajo</v>
      </c>
      <c r="Q230" s="149">
        <v>10</v>
      </c>
      <c r="R230" s="150">
        <f t="shared" si="1179"/>
        <v>20</v>
      </c>
      <c r="S230" s="150" t="str">
        <f t="shared" si="1180"/>
        <v>IV</v>
      </c>
      <c r="T230" s="224" t="s">
        <v>144</v>
      </c>
      <c r="U230" s="98">
        <v>24</v>
      </c>
      <c r="V230" s="98">
        <v>0</v>
      </c>
      <c r="W230" s="98">
        <v>0</v>
      </c>
      <c r="X230" s="98">
        <v>24</v>
      </c>
      <c r="Y230" s="121" t="s">
        <v>240</v>
      </c>
      <c r="Z230" s="121" t="s">
        <v>676</v>
      </c>
      <c r="AA230" s="121" t="s">
        <v>223</v>
      </c>
      <c r="AB230" s="121" t="s">
        <v>223</v>
      </c>
      <c r="AC230" s="121" t="s">
        <v>242</v>
      </c>
      <c r="AD230" s="121" t="s">
        <v>350</v>
      </c>
      <c r="AE230" s="152" t="s">
        <v>223</v>
      </c>
    </row>
    <row r="231" spans="1:31" ht="172.5" customHeight="1">
      <c r="A231" s="391"/>
      <c r="B231" s="333"/>
      <c r="C231" s="330"/>
      <c r="D231" s="320"/>
      <c r="E231" s="122" t="s">
        <v>264</v>
      </c>
      <c r="F231" s="118" t="s">
        <v>271</v>
      </c>
      <c r="G231" s="118" t="s">
        <v>234</v>
      </c>
      <c r="H231" s="121" t="s">
        <v>486</v>
      </c>
      <c r="I231" s="118" t="s">
        <v>377</v>
      </c>
      <c r="J231" s="118" t="s">
        <v>210</v>
      </c>
      <c r="K231" s="121" t="s">
        <v>233</v>
      </c>
      <c r="L231" s="118" t="s">
        <v>220</v>
      </c>
      <c r="M231" s="149">
        <v>2</v>
      </c>
      <c r="N231" s="149">
        <v>1</v>
      </c>
      <c r="O231" s="150">
        <f t="shared" si="1177"/>
        <v>2</v>
      </c>
      <c r="P231" s="150" t="str">
        <f t="shared" si="1178"/>
        <v>Bajo</v>
      </c>
      <c r="Q231" s="149">
        <v>10</v>
      </c>
      <c r="R231" s="150">
        <f t="shared" si="1179"/>
        <v>20</v>
      </c>
      <c r="S231" s="150" t="str">
        <f t="shared" si="1180"/>
        <v>IV</v>
      </c>
      <c r="T231" s="224" t="s">
        <v>144</v>
      </c>
      <c r="U231" s="98">
        <v>24</v>
      </c>
      <c r="V231" s="98">
        <v>0</v>
      </c>
      <c r="W231" s="98">
        <v>0</v>
      </c>
      <c r="X231" s="98">
        <v>24</v>
      </c>
      <c r="Y231" s="121" t="s">
        <v>240</v>
      </c>
      <c r="Z231" s="121" t="s">
        <v>676</v>
      </c>
      <c r="AA231" s="121" t="s">
        <v>223</v>
      </c>
      <c r="AB231" s="121" t="s">
        <v>223</v>
      </c>
      <c r="AC231" s="121" t="s">
        <v>242</v>
      </c>
      <c r="AD231" s="121" t="s">
        <v>350</v>
      </c>
      <c r="AE231" s="152" t="s">
        <v>223</v>
      </c>
    </row>
    <row r="232" spans="1:31" ht="172.5" customHeight="1">
      <c r="A232" s="391"/>
      <c r="B232" s="333"/>
      <c r="C232" s="330"/>
      <c r="D232" s="320"/>
      <c r="E232" s="114" t="s">
        <v>264</v>
      </c>
      <c r="F232" s="118" t="s">
        <v>274</v>
      </c>
      <c r="G232" s="118" t="s">
        <v>275</v>
      </c>
      <c r="H232" s="118" t="s">
        <v>326</v>
      </c>
      <c r="I232" s="118" t="s">
        <v>327</v>
      </c>
      <c r="J232" s="118" t="s">
        <v>277</v>
      </c>
      <c r="K232" s="121" t="s">
        <v>278</v>
      </c>
      <c r="L232" s="118" t="s">
        <v>279</v>
      </c>
      <c r="M232" s="149">
        <v>2</v>
      </c>
      <c r="N232" s="149">
        <v>3</v>
      </c>
      <c r="O232" s="150">
        <f t="shared" si="1177"/>
        <v>6</v>
      </c>
      <c r="P232" s="150" t="str">
        <f t="shared" si="1178"/>
        <v>Medio</v>
      </c>
      <c r="Q232" s="149">
        <v>60</v>
      </c>
      <c r="R232" s="150">
        <f t="shared" si="1179"/>
        <v>360</v>
      </c>
      <c r="S232" s="150" t="str">
        <f t="shared" si="1180"/>
        <v>II</v>
      </c>
      <c r="T232" s="150" t="str">
        <f t="shared" ref="T232:T234" si="1182">IF(S232="","",IF(OR(S232="IV",S232="III"),"Aceptable",IF(S232="II","No Aceptable o Aceptable con controles",IF(S232="I","No Aceptable","Error"))))</f>
        <v>No Aceptable o Aceptable con controles</v>
      </c>
      <c r="U232" s="98">
        <v>24</v>
      </c>
      <c r="V232" s="98">
        <v>0</v>
      </c>
      <c r="W232" s="98">
        <v>0</v>
      </c>
      <c r="X232" s="98">
        <v>24</v>
      </c>
      <c r="Y232" s="121" t="s">
        <v>334</v>
      </c>
      <c r="Z232" s="121" t="s">
        <v>299</v>
      </c>
      <c r="AA232" s="121" t="s">
        <v>296</v>
      </c>
      <c r="AB232" s="121" t="s">
        <v>223</v>
      </c>
      <c r="AC232" s="121" t="s">
        <v>335</v>
      </c>
      <c r="AD232" s="121" t="s">
        <v>336</v>
      </c>
      <c r="AE232" s="152" t="s">
        <v>223</v>
      </c>
    </row>
    <row r="233" spans="1:31" ht="172.5" customHeight="1">
      <c r="A233" s="391"/>
      <c r="B233" s="333"/>
      <c r="C233" s="330"/>
      <c r="D233" s="320"/>
      <c r="E233" s="122" t="s">
        <v>264</v>
      </c>
      <c r="F233" s="118" t="s">
        <v>274</v>
      </c>
      <c r="G233" s="118" t="s">
        <v>381</v>
      </c>
      <c r="H233" s="121" t="s">
        <v>393</v>
      </c>
      <c r="I233" s="118" t="s">
        <v>394</v>
      </c>
      <c r="J233" s="118" t="s">
        <v>395</v>
      </c>
      <c r="K233" s="121" t="s">
        <v>396</v>
      </c>
      <c r="L233" s="118" t="s">
        <v>397</v>
      </c>
      <c r="M233" s="149">
        <v>2</v>
      </c>
      <c r="N233" s="149">
        <v>3</v>
      </c>
      <c r="O233" s="150">
        <f t="shared" si="1177"/>
        <v>6</v>
      </c>
      <c r="P233" s="150" t="str">
        <f t="shared" si="1178"/>
        <v>Medio</v>
      </c>
      <c r="Q233" s="149">
        <v>25</v>
      </c>
      <c r="R233" s="150">
        <f t="shared" si="1179"/>
        <v>150</v>
      </c>
      <c r="S233" s="150" t="str">
        <f t="shared" si="1180"/>
        <v>II</v>
      </c>
      <c r="T233" s="150" t="str">
        <f t="shared" si="1182"/>
        <v>No Aceptable o Aceptable con controles</v>
      </c>
      <c r="U233" s="98">
        <v>24</v>
      </c>
      <c r="V233" s="98">
        <v>0</v>
      </c>
      <c r="W233" s="98">
        <v>0</v>
      </c>
      <c r="X233" s="98">
        <v>24</v>
      </c>
      <c r="Y233" s="121" t="s">
        <v>427</v>
      </c>
      <c r="Z233" s="121" t="s">
        <v>385</v>
      </c>
      <c r="AA233" s="121" t="s">
        <v>223</v>
      </c>
      <c r="AB233" s="121" t="s">
        <v>296</v>
      </c>
      <c r="AC233" s="121" t="s">
        <v>446</v>
      </c>
      <c r="AD233" s="121" t="s">
        <v>447</v>
      </c>
      <c r="AE233" s="152" t="s">
        <v>223</v>
      </c>
    </row>
    <row r="234" spans="1:31" ht="172.5" customHeight="1">
      <c r="A234" s="391"/>
      <c r="B234" s="333"/>
      <c r="C234" s="330"/>
      <c r="D234" s="320"/>
      <c r="E234" s="122" t="s">
        <v>264</v>
      </c>
      <c r="F234" s="118" t="s">
        <v>274</v>
      </c>
      <c r="G234" s="118" t="s">
        <v>280</v>
      </c>
      <c r="H234" s="121" t="s">
        <v>445</v>
      </c>
      <c r="I234" s="118" t="s">
        <v>263</v>
      </c>
      <c r="J234" s="118" t="s">
        <v>210</v>
      </c>
      <c r="K234" s="121" t="s">
        <v>210</v>
      </c>
      <c r="L234" s="118" t="s">
        <v>262</v>
      </c>
      <c r="M234" s="149">
        <v>2</v>
      </c>
      <c r="N234" s="149">
        <v>3</v>
      </c>
      <c r="O234" s="150">
        <f t="shared" si="1177"/>
        <v>6</v>
      </c>
      <c r="P234" s="150" t="str">
        <f t="shared" si="1178"/>
        <v>Medio</v>
      </c>
      <c r="Q234" s="149">
        <v>60</v>
      </c>
      <c r="R234" s="150">
        <f t="shared" si="1179"/>
        <v>360</v>
      </c>
      <c r="S234" s="150" t="str">
        <f t="shared" si="1180"/>
        <v>II</v>
      </c>
      <c r="T234" s="150" t="str">
        <f t="shared" si="1182"/>
        <v>No Aceptable o Aceptable con controles</v>
      </c>
      <c r="U234" s="98">
        <v>24</v>
      </c>
      <c r="V234" s="98">
        <v>0</v>
      </c>
      <c r="W234" s="98">
        <v>0</v>
      </c>
      <c r="X234" s="98">
        <v>24</v>
      </c>
      <c r="Y234" s="121" t="s">
        <v>302</v>
      </c>
      <c r="Z234" s="121" t="s">
        <v>303</v>
      </c>
      <c r="AA234" s="107" t="s">
        <v>304</v>
      </c>
      <c r="AB234" s="107" t="s">
        <v>304</v>
      </c>
      <c r="AC234" s="121" t="s">
        <v>223</v>
      </c>
      <c r="AD234" s="121" t="s">
        <v>305</v>
      </c>
      <c r="AE234" s="152" t="s">
        <v>223</v>
      </c>
    </row>
    <row r="235" spans="1:31" ht="172.5" customHeight="1">
      <c r="A235" s="391"/>
      <c r="B235" s="333"/>
      <c r="C235" s="330"/>
      <c r="D235" s="320"/>
      <c r="E235" s="208" t="s">
        <v>441</v>
      </c>
      <c r="F235" s="119" t="s">
        <v>274</v>
      </c>
      <c r="G235" s="118" t="s">
        <v>284</v>
      </c>
      <c r="H235" s="120" t="s">
        <v>442</v>
      </c>
      <c r="I235" s="119" t="s">
        <v>443</v>
      </c>
      <c r="J235" s="119" t="s">
        <v>375</v>
      </c>
      <c r="K235" s="121" t="s">
        <v>444</v>
      </c>
      <c r="L235" s="119" t="s">
        <v>375</v>
      </c>
      <c r="M235" s="149">
        <v>6</v>
      </c>
      <c r="N235" s="149">
        <v>3</v>
      </c>
      <c r="O235" s="150">
        <f t="shared" si="1177"/>
        <v>18</v>
      </c>
      <c r="P235" s="150" t="str">
        <f t="shared" si="1178"/>
        <v>Alto</v>
      </c>
      <c r="Q235" s="149">
        <v>25</v>
      </c>
      <c r="R235" s="150">
        <f t="shared" si="1179"/>
        <v>450</v>
      </c>
      <c r="S235" s="150" t="str">
        <f t="shared" si="1180"/>
        <v>II</v>
      </c>
      <c r="T235" s="150" t="str">
        <f t="shared" ref="T235" si="1183">IF(S235="","",IF(OR(S235="IV",S235="III"),"Aceptable",IF(S235="II","No Aceptable o Aceptable con controles",IF(S235="I","No Aceptable","Error"))))</f>
        <v>No Aceptable o Aceptable con controles</v>
      </c>
      <c r="U235" s="98">
        <v>24</v>
      </c>
      <c r="V235" s="98">
        <v>0</v>
      </c>
      <c r="W235" s="98">
        <v>0</v>
      </c>
      <c r="X235" s="98">
        <v>24</v>
      </c>
      <c r="Y235" s="121" t="s">
        <v>290</v>
      </c>
      <c r="Z235" s="121" t="s">
        <v>291</v>
      </c>
      <c r="AA235" s="121" t="s">
        <v>223</v>
      </c>
      <c r="AB235" s="121" t="s">
        <v>223</v>
      </c>
      <c r="AC235" s="120" t="s">
        <v>450</v>
      </c>
      <c r="AD235" s="120" t="s">
        <v>451</v>
      </c>
      <c r="AE235" s="152" t="s">
        <v>223</v>
      </c>
    </row>
    <row r="236" spans="1:31" ht="172.5" customHeight="1">
      <c r="A236" s="391"/>
      <c r="B236" s="333"/>
      <c r="C236" s="330"/>
      <c r="D236" s="320"/>
      <c r="E236" s="122" t="s">
        <v>420</v>
      </c>
      <c r="F236" s="118" t="s">
        <v>274</v>
      </c>
      <c r="G236" s="118" t="s">
        <v>358</v>
      </c>
      <c r="H236" s="121" t="s">
        <v>489</v>
      </c>
      <c r="I236" s="118" t="s">
        <v>490</v>
      </c>
      <c r="J236" s="118" t="s">
        <v>491</v>
      </c>
      <c r="K236" s="121" t="s">
        <v>492</v>
      </c>
      <c r="L236" s="118" t="s">
        <v>259</v>
      </c>
      <c r="M236" s="149">
        <v>2</v>
      </c>
      <c r="N236" s="149">
        <v>1</v>
      </c>
      <c r="O236" s="150">
        <f t="shared" si="1177"/>
        <v>2</v>
      </c>
      <c r="P236" s="150" t="str">
        <f t="shared" si="1178"/>
        <v>Bajo</v>
      </c>
      <c r="Q236" s="149">
        <v>10</v>
      </c>
      <c r="R236" s="150">
        <f t="shared" si="1179"/>
        <v>20</v>
      </c>
      <c r="S236" s="150" t="str">
        <f t="shared" si="1180"/>
        <v>IV</v>
      </c>
      <c r="T236" s="224" t="s">
        <v>144</v>
      </c>
      <c r="U236" s="98">
        <v>24</v>
      </c>
      <c r="V236" s="98">
        <v>0</v>
      </c>
      <c r="W236" s="98">
        <v>0</v>
      </c>
      <c r="X236" s="98">
        <v>24</v>
      </c>
      <c r="Y236" s="121" t="s">
        <v>362</v>
      </c>
      <c r="Z236" s="121" t="s">
        <v>363</v>
      </c>
      <c r="AA236" s="121" t="s">
        <v>296</v>
      </c>
      <c r="AB236" s="121" t="s">
        <v>499</v>
      </c>
      <c r="AC236" s="121" t="s">
        <v>500</v>
      </c>
      <c r="AD236" s="121" t="s">
        <v>501</v>
      </c>
      <c r="AE236" s="152" t="s">
        <v>223</v>
      </c>
    </row>
    <row r="237" spans="1:31" ht="172.5" customHeight="1">
      <c r="A237" s="391"/>
      <c r="B237" s="333"/>
      <c r="C237" s="330"/>
      <c r="D237" s="320"/>
      <c r="E237" s="122" t="s">
        <v>420</v>
      </c>
      <c r="F237" s="118" t="s">
        <v>421</v>
      </c>
      <c r="G237" s="118" t="s">
        <v>493</v>
      </c>
      <c r="H237" s="121" t="s">
        <v>494</v>
      </c>
      <c r="I237" s="118" t="s">
        <v>423</v>
      </c>
      <c r="J237" s="118" t="s">
        <v>375</v>
      </c>
      <c r="K237" s="121" t="s">
        <v>424</v>
      </c>
      <c r="L237" s="118" t="s">
        <v>425</v>
      </c>
      <c r="M237" s="149">
        <v>2</v>
      </c>
      <c r="N237" s="149">
        <v>1</v>
      </c>
      <c r="O237" s="150">
        <f t="shared" si="1177"/>
        <v>2</v>
      </c>
      <c r="P237" s="150" t="str">
        <f t="shared" si="1178"/>
        <v>Bajo</v>
      </c>
      <c r="Q237" s="149">
        <v>10</v>
      </c>
      <c r="R237" s="150">
        <f t="shared" si="1179"/>
        <v>20</v>
      </c>
      <c r="S237" s="150" t="str">
        <f t="shared" si="1180"/>
        <v>IV</v>
      </c>
      <c r="T237" s="224" t="s">
        <v>144</v>
      </c>
      <c r="U237" s="98">
        <v>24</v>
      </c>
      <c r="V237" s="98">
        <v>0</v>
      </c>
      <c r="W237" s="98">
        <v>0</v>
      </c>
      <c r="X237" s="98">
        <v>24</v>
      </c>
      <c r="Y237" s="121" t="s">
        <v>427</v>
      </c>
      <c r="Z237" s="121" t="s">
        <v>428</v>
      </c>
      <c r="AA237" s="121" t="s">
        <v>296</v>
      </c>
      <c r="AB237" s="121" t="s">
        <v>296</v>
      </c>
      <c r="AC237" s="121" t="s">
        <v>429</v>
      </c>
      <c r="AD237" s="121" t="s">
        <v>430</v>
      </c>
      <c r="AE237" s="152" t="s">
        <v>223</v>
      </c>
    </row>
    <row r="238" spans="1:31" ht="172.5" customHeight="1">
      <c r="A238" s="391"/>
      <c r="B238" s="333"/>
      <c r="C238" s="330"/>
      <c r="D238" s="320"/>
      <c r="E238" s="122" t="s">
        <v>420</v>
      </c>
      <c r="F238" s="118" t="s">
        <v>421</v>
      </c>
      <c r="G238" s="118" t="s">
        <v>493</v>
      </c>
      <c r="H238" s="121" t="s">
        <v>495</v>
      </c>
      <c r="I238" s="118" t="s">
        <v>423</v>
      </c>
      <c r="J238" s="118" t="s">
        <v>375</v>
      </c>
      <c r="K238" s="121" t="s">
        <v>424</v>
      </c>
      <c r="L238" s="118" t="s">
        <v>425</v>
      </c>
      <c r="M238" s="149">
        <v>2</v>
      </c>
      <c r="N238" s="149">
        <v>1</v>
      </c>
      <c r="O238" s="150">
        <f t="shared" si="1177"/>
        <v>2</v>
      </c>
      <c r="P238" s="150" t="str">
        <f t="shared" si="1178"/>
        <v>Bajo</v>
      </c>
      <c r="Q238" s="149">
        <v>10</v>
      </c>
      <c r="R238" s="150">
        <f t="shared" si="1179"/>
        <v>20</v>
      </c>
      <c r="S238" s="150" t="str">
        <f t="shared" si="1180"/>
        <v>IV</v>
      </c>
      <c r="T238" s="224" t="s">
        <v>144</v>
      </c>
      <c r="U238" s="98">
        <v>24</v>
      </c>
      <c r="V238" s="98">
        <v>0</v>
      </c>
      <c r="W238" s="98">
        <v>0</v>
      </c>
      <c r="X238" s="98">
        <v>24</v>
      </c>
      <c r="Y238" s="121" t="s">
        <v>427</v>
      </c>
      <c r="Z238" s="121" t="s">
        <v>428</v>
      </c>
      <c r="AA238" s="121" t="s">
        <v>296</v>
      </c>
      <c r="AB238" s="121" t="s">
        <v>296</v>
      </c>
      <c r="AC238" s="121" t="s">
        <v>429</v>
      </c>
      <c r="AD238" s="121" t="s">
        <v>430</v>
      </c>
      <c r="AE238" s="152" t="s">
        <v>223</v>
      </c>
    </row>
    <row r="239" spans="1:31" ht="172.5" customHeight="1">
      <c r="A239" s="391"/>
      <c r="B239" s="333"/>
      <c r="C239" s="330"/>
      <c r="D239" s="320"/>
      <c r="E239" s="122" t="s">
        <v>255</v>
      </c>
      <c r="F239" s="118" t="s">
        <v>151</v>
      </c>
      <c r="G239" s="118" t="s">
        <v>282</v>
      </c>
      <c r="H239" s="121" t="s">
        <v>283</v>
      </c>
      <c r="I239" s="118" t="s">
        <v>258</v>
      </c>
      <c r="J239" s="118" t="s">
        <v>259</v>
      </c>
      <c r="K239" s="121" t="s">
        <v>260</v>
      </c>
      <c r="L239" s="118" t="s">
        <v>239</v>
      </c>
      <c r="M239" s="149">
        <v>2</v>
      </c>
      <c r="N239" s="149">
        <v>1</v>
      </c>
      <c r="O239" s="150">
        <f t="shared" si="1177"/>
        <v>2</v>
      </c>
      <c r="P239" s="150" t="str">
        <f t="shared" si="1178"/>
        <v>Bajo</v>
      </c>
      <c r="Q239" s="149">
        <v>10</v>
      </c>
      <c r="R239" s="150">
        <f t="shared" si="1179"/>
        <v>20</v>
      </c>
      <c r="S239" s="150" t="str">
        <f t="shared" si="1180"/>
        <v>IV</v>
      </c>
      <c r="T239" s="224" t="s">
        <v>144</v>
      </c>
      <c r="U239" s="98">
        <v>24</v>
      </c>
      <c r="V239" s="98">
        <v>0</v>
      </c>
      <c r="W239" s="98">
        <v>0</v>
      </c>
      <c r="X239" s="98">
        <v>24</v>
      </c>
      <c r="Y239" s="121" t="s">
        <v>294</v>
      </c>
      <c r="Z239" s="121" t="s">
        <v>295</v>
      </c>
      <c r="AA239" s="121" t="s">
        <v>296</v>
      </c>
      <c r="AB239" s="121" t="s">
        <v>296</v>
      </c>
      <c r="AC239" s="121" t="s">
        <v>296</v>
      </c>
      <c r="AD239" s="121" t="s">
        <v>297</v>
      </c>
      <c r="AE239" s="152" t="s">
        <v>511</v>
      </c>
    </row>
    <row r="240" spans="1:31" ht="172.5" customHeight="1" thickBot="1">
      <c r="A240" s="391"/>
      <c r="B240" s="333"/>
      <c r="C240" s="331"/>
      <c r="D240" s="328"/>
      <c r="E240" s="156" t="s">
        <v>264</v>
      </c>
      <c r="F240" s="157" t="s">
        <v>150</v>
      </c>
      <c r="G240" s="157" t="s">
        <v>269</v>
      </c>
      <c r="H240" s="178" t="s">
        <v>309</v>
      </c>
      <c r="I240" s="157" t="s">
        <v>250</v>
      </c>
      <c r="J240" s="157" t="s">
        <v>251</v>
      </c>
      <c r="K240" s="178" t="s">
        <v>218</v>
      </c>
      <c r="L240" s="157" t="s">
        <v>220</v>
      </c>
      <c r="M240" s="179">
        <v>2</v>
      </c>
      <c r="N240" s="179">
        <v>1</v>
      </c>
      <c r="O240" s="180">
        <f t="shared" si="1177"/>
        <v>2</v>
      </c>
      <c r="P240" s="180" t="str">
        <f t="shared" si="1178"/>
        <v>Bajo</v>
      </c>
      <c r="Q240" s="179">
        <v>10</v>
      </c>
      <c r="R240" s="180">
        <f t="shared" si="1179"/>
        <v>20</v>
      </c>
      <c r="S240" s="180" t="str">
        <f t="shared" si="1180"/>
        <v>IV</v>
      </c>
      <c r="T240" s="246" t="s">
        <v>144</v>
      </c>
      <c r="U240" s="101">
        <v>24</v>
      </c>
      <c r="V240" s="101">
        <v>0</v>
      </c>
      <c r="W240" s="101">
        <v>0</v>
      </c>
      <c r="X240" s="101">
        <v>24</v>
      </c>
      <c r="Y240" s="178" t="s">
        <v>225</v>
      </c>
      <c r="Z240" s="178" t="s">
        <v>692</v>
      </c>
      <c r="AA240" s="178" t="s">
        <v>223</v>
      </c>
      <c r="AB240" s="178" t="s">
        <v>223</v>
      </c>
      <c r="AC240" s="178" t="s">
        <v>227</v>
      </c>
      <c r="AD240" s="178" t="s">
        <v>228</v>
      </c>
      <c r="AE240" s="200" t="s">
        <v>223</v>
      </c>
    </row>
    <row r="241" spans="1:31" ht="153.75" customHeight="1">
      <c r="A241" s="391"/>
      <c r="B241" s="333"/>
      <c r="C241" s="326" t="s">
        <v>462</v>
      </c>
      <c r="D241" s="319" t="s">
        <v>480</v>
      </c>
      <c r="E241" s="204" t="s">
        <v>264</v>
      </c>
      <c r="F241" s="124" t="s">
        <v>152</v>
      </c>
      <c r="G241" s="124" t="s">
        <v>207</v>
      </c>
      <c r="H241" s="163" t="s">
        <v>208</v>
      </c>
      <c r="I241" s="124" t="s">
        <v>209</v>
      </c>
      <c r="J241" s="124" t="s">
        <v>210</v>
      </c>
      <c r="K241" s="163" t="s">
        <v>211</v>
      </c>
      <c r="L241" s="124" t="s">
        <v>219</v>
      </c>
      <c r="M241" s="205">
        <v>2</v>
      </c>
      <c r="N241" s="205">
        <v>3</v>
      </c>
      <c r="O241" s="206">
        <f t="shared" si="1177"/>
        <v>6</v>
      </c>
      <c r="P241" s="206" t="str">
        <f t="shared" si="1178"/>
        <v>Medio</v>
      </c>
      <c r="Q241" s="205">
        <v>10</v>
      </c>
      <c r="R241" s="206">
        <f t="shared" si="1179"/>
        <v>60</v>
      </c>
      <c r="S241" s="206" t="str">
        <f t="shared" si="1180"/>
        <v>III</v>
      </c>
      <c r="T241" s="206" t="s">
        <v>142</v>
      </c>
      <c r="U241" s="95">
        <v>15</v>
      </c>
      <c r="V241" s="95">
        <v>0</v>
      </c>
      <c r="W241" s="95">
        <v>0</v>
      </c>
      <c r="X241" s="95">
        <v>15</v>
      </c>
      <c r="Y241" s="163" t="s">
        <v>391</v>
      </c>
      <c r="Z241" s="163" t="s">
        <v>672</v>
      </c>
      <c r="AA241" s="163" t="s">
        <v>223</v>
      </c>
      <c r="AB241" s="163" t="s">
        <v>223</v>
      </c>
      <c r="AC241" s="163" t="s">
        <v>223</v>
      </c>
      <c r="AD241" s="163" t="s">
        <v>224</v>
      </c>
      <c r="AE241" s="207" t="s">
        <v>223</v>
      </c>
    </row>
    <row r="242" spans="1:31" ht="153.75" customHeight="1">
      <c r="A242" s="391"/>
      <c r="B242" s="333"/>
      <c r="C242" s="327"/>
      <c r="D242" s="320"/>
      <c r="E242" s="122" t="s">
        <v>264</v>
      </c>
      <c r="F242" s="118" t="s">
        <v>152</v>
      </c>
      <c r="G242" s="118" t="s">
        <v>212</v>
      </c>
      <c r="H242" s="121" t="s">
        <v>213</v>
      </c>
      <c r="I242" s="118" t="s">
        <v>214</v>
      </c>
      <c r="J242" s="118" t="s">
        <v>210</v>
      </c>
      <c r="K242" s="121" t="s">
        <v>211</v>
      </c>
      <c r="L242" s="118" t="s">
        <v>219</v>
      </c>
      <c r="M242" s="149">
        <v>2</v>
      </c>
      <c r="N242" s="149">
        <v>3</v>
      </c>
      <c r="O242" s="150">
        <f t="shared" si="1177"/>
        <v>6</v>
      </c>
      <c r="P242" s="150" t="str">
        <f t="shared" si="1178"/>
        <v>Medio</v>
      </c>
      <c r="Q242" s="149">
        <v>10</v>
      </c>
      <c r="R242" s="150">
        <f t="shared" si="1179"/>
        <v>60</v>
      </c>
      <c r="S242" s="150" t="str">
        <f t="shared" si="1180"/>
        <v>III</v>
      </c>
      <c r="T242" s="150" t="s">
        <v>142</v>
      </c>
      <c r="U242" s="98">
        <v>15</v>
      </c>
      <c r="V242" s="98">
        <v>0</v>
      </c>
      <c r="W242" s="98">
        <v>0</v>
      </c>
      <c r="X242" s="98">
        <v>15</v>
      </c>
      <c r="Y242" s="121" t="s">
        <v>496</v>
      </c>
      <c r="Z242" s="121" t="s">
        <v>672</v>
      </c>
      <c r="AA242" s="121" t="s">
        <v>223</v>
      </c>
      <c r="AB242" s="121" t="s">
        <v>223</v>
      </c>
      <c r="AC242" s="121" t="s">
        <v>223</v>
      </c>
      <c r="AD242" s="121" t="s">
        <v>224</v>
      </c>
      <c r="AE242" s="152" t="s">
        <v>223</v>
      </c>
    </row>
    <row r="243" spans="1:31" ht="153.75" customHeight="1">
      <c r="A243" s="391"/>
      <c r="B243" s="333"/>
      <c r="C243" s="327"/>
      <c r="D243" s="320"/>
      <c r="E243" s="122" t="s">
        <v>264</v>
      </c>
      <c r="F243" s="118" t="s">
        <v>152</v>
      </c>
      <c r="G243" s="118" t="s">
        <v>341</v>
      </c>
      <c r="H243" s="121" t="s">
        <v>342</v>
      </c>
      <c r="I243" s="118" t="s">
        <v>413</v>
      </c>
      <c r="J243" s="118" t="s">
        <v>210</v>
      </c>
      <c r="K243" s="121" t="s">
        <v>211</v>
      </c>
      <c r="L243" s="118" t="s">
        <v>219</v>
      </c>
      <c r="M243" s="149">
        <v>2</v>
      </c>
      <c r="N243" s="149">
        <v>3</v>
      </c>
      <c r="O243" s="150">
        <f t="shared" si="1177"/>
        <v>6</v>
      </c>
      <c r="P243" s="150" t="str">
        <f t="shared" si="1178"/>
        <v>Medio</v>
      </c>
      <c r="Q243" s="149">
        <v>10</v>
      </c>
      <c r="R243" s="150">
        <f t="shared" si="1179"/>
        <v>60</v>
      </c>
      <c r="S243" s="150" t="str">
        <f t="shared" si="1180"/>
        <v>III</v>
      </c>
      <c r="T243" s="150" t="s">
        <v>142</v>
      </c>
      <c r="U243" s="98">
        <v>15</v>
      </c>
      <c r="V243" s="98">
        <v>0</v>
      </c>
      <c r="W243" s="98">
        <v>0</v>
      </c>
      <c r="X243" s="98">
        <v>15</v>
      </c>
      <c r="Y243" s="121" t="s">
        <v>414</v>
      </c>
      <c r="Z243" s="121" t="s">
        <v>672</v>
      </c>
      <c r="AA243" s="121" t="s">
        <v>223</v>
      </c>
      <c r="AB243" s="121" t="s">
        <v>223</v>
      </c>
      <c r="AC243" s="121" t="s">
        <v>223</v>
      </c>
      <c r="AD243" s="121" t="s">
        <v>224</v>
      </c>
      <c r="AE243" s="152" t="s">
        <v>223</v>
      </c>
    </row>
    <row r="244" spans="1:31" ht="153.75" customHeight="1">
      <c r="A244" s="391"/>
      <c r="B244" s="333"/>
      <c r="C244" s="327"/>
      <c r="D244" s="320"/>
      <c r="E244" s="122" t="s">
        <v>264</v>
      </c>
      <c r="F244" s="118" t="s">
        <v>152</v>
      </c>
      <c r="G244" s="118" t="s">
        <v>416</v>
      </c>
      <c r="H244" s="121" t="s">
        <v>417</v>
      </c>
      <c r="I244" s="118" t="s">
        <v>418</v>
      </c>
      <c r="J244" s="118" t="s">
        <v>210</v>
      </c>
      <c r="K244" s="121" t="s">
        <v>211</v>
      </c>
      <c r="L244" s="118" t="s">
        <v>219</v>
      </c>
      <c r="M244" s="149">
        <v>2</v>
      </c>
      <c r="N244" s="149">
        <v>3</v>
      </c>
      <c r="O244" s="150">
        <f t="shared" si="1177"/>
        <v>6</v>
      </c>
      <c r="P244" s="150" t="str">
        <f t="shared" si="1178"/>
        <v>Medio</v>
      </c>
      <c r="Q244" s="149">
        <v>10</v>
      </c>
      <c r="R244" s="150">
        <f t="shared" si="1179"/>
        <v>60</v>
      </c>
      <c r="S244" s="150" t="str">
        <f t="shared" si="1180"/>
        <v>III</v>
      </c>
      <c r="T244" s="150" t="s">
        <v>142</v>
      </c>
      <c r="U244" s="98">
        <v>15</v>
      </c>
      <c r="V244" s="98">
        <v>0</v>
      </c>
      <c r="W244" s="98">
        <v>0</v>
      </c>
      <c r="X244" s="98">
        <v>15</v>
      </c>
      <c r="Y244" s="121" t="s">
        <v>419</v>
      </c>
      <c r="Z244" s="121" t="s">
        <v>672</v>
      </c>
      <c r="AA244" s="121" t="s">
        <v>223</v>
      </c>
      <c r="AB244" s="121" t="s">
        <v>223</v>
      </c>
      <c r="AC244" s="121" t="s">
        <v>223</v>
      </c>
      <c r="AD244" s="121" t="s">
        <v>224</v>
      </c>
      <c r="AE244" s="152" t="s">
        <v>223</v>
      </c>
    </row>
    <row r="245" spans="1:31" ht="153.75" customHeight="1">
      <c r="A245" s="391"/>
      <c r="B245" s="333"/>
      <c r="C245" s="327"/>
      <c r="D245" s="320"/>
      <c r="E245" s="122" t="s">
        <v>264</v>
      </c>
      <c r="F245" s="145" t="s">
        <v>265</v>
      </c>
      <c r="G245" s="145" t="s">
        <v>367</v>
      </c>
      <c r="H245" s="121" t="s">
        <v>318</v>
      </c>
      <c r="I245" s="118" t="s">
        <v>319</v>
      </c>
      <c r="J245" s="118" t="s">
        <v>210</v>
      </c>
      <c r="K245" s="121" t="s">
        <v>260</v>
      </c>
      <c r="L245" s="118" t="s">
        <v>268</v>
      </c>
      <c r="M245" s="149">
        <v>2</v>
      </c>
      <c r="N245" s="149">
        <v>3</v>
      </c>
      <c r="O245" s="150">
        <f t="shared" si="1177"/>
        <v>6</v>
      </c>
      <c r="P245" s="149">
        <v>10</v>
      </c>
      <c r="Q245" s="150">
        <v>60</v>
      </c>
      <c r="R245" s="150">
        <f t="shared" si="1179"/>
        <v>360</v>
      </c>
      <c r="S245" s="150" t="str">
        <f t="shared" si="1180"/>
        <v>II</v>
      </c>
      <c r="T245" s="150" t="str">
        <f>IF(S245="","",IF(OR(S245="IV",S245="III"),"Aceptable",IF(S245="II","No Aceptable o Aceptable con controles",IF(S245="I","No Aceptable","Error"))))</f>
        <v>No Aceptable o Aceptable con controles</v>
      </c>
      <c r="U245" s="98">
        <v>15</v>
      </c>
      <c r="V245" s="98">
        <v>0</v>
      </c>
      <c r="W245" s="98">
        <v>0</v>
      </c>
      <c r="X245" s="98">
        <v>15</v>
      </c>
      <c r="Y245" s="121" t="s">
        <v>369</v>
      </c>
      <c r="Z245" s="121" t="s">
        <v>288</v>
      </c>
      <c r="AA245" s="121" t="s">
        <v>223</v>
      </c>
      <c r="AB245" s="121" t="s">
        <v>223</v>
      </c>
      <c r="AC245" s="121" t="s">
        <v>223</v>
      </c>
      <c r="AD245" s="121" t="s">
        <v>370</v>
      </c>
      <c r="AE245" s="121" t="s">
        <v>210</v>
      </c>
    </row>
    <row r="246" spans="1:31" ht="153.75" customHeight="1">
      <c r="A246" s="391"/>
      <c r="B246" s="333"/>
      <c r="C246" s="327"/>
      <c r="D246" s="320"/>
      <c r="E246" s="122" t="s">
        <v>264</v>
      </c>
      <c r="F246" s="118" t="s">
        <v>271</v>
      </c>
      <c r="G246" s="118" t="s">
        <v>229</v>
      </c>
      <c r="H246" s="121" t="s">
        <v>465</v>
      </c>
      <c r="I246" s="118" t="s">
        <v>273</v>
      </c>
      <c r="J246" s="118" t="s">
        <v>210</v>
      </c>
      <c r="K246" s="121" t="s">
        <v>233</v>
      </c>
      <c r="L246" s="118" t="s">
        <v>220</v>
      </c>
      <c r="M246" s="149">
        <v>2</v>
      </c>
      <c r="N246" s="149">
        <v>1</v>
      </c>
      <c r="O246" s="150">
        <f t="shared" si="1177"/>
        <v>2</v>
      </c>
      <c r="P246" s="150" t="str">
        <f t="shared" ref="P246:P271" si="1184">IF(O246="","",IF(ISTEXT(O246),"N/A",IF(OR(O246=2,O246=4),"Bajo",IF(OR(O246=6,O246=8),"Medio",IF(OR(O246=10,O246=12,O246=18,O246=20),"Alto",IF(OR(O246=24,O246=30,O246=40),"Muy Alto","Error"))))))</f>
        <v>Bajo</v>
      </c>
      <c r="Q246" s="149">
        <v>10</v>
      </c>
      <c r="R246" s="150">
        <f t="shared" si="1179"/>
        <v>20</v>
      </c>
      <c r="S246" s="150" t="str">
        <f t="shared" si="1180"/>
        <v>IV</v>
      </c>
      <c r="T246" s="150" t="str">
        <f t="shared" ref="T246:T253" si="1185">IF(S246="","",IF(OR(S246="IV",S246="III"),"Aceptable",IF(S246="II","No Aceptable o Aceptable con controles",IF(S246="I","No Aceptable","Error"))))</f>
        <v>Aceptable</v>
      </c>
      <c r="U246" s="98">
        <v>15</v>
      </c>
      <c r="V246" s="98">
        <v>0</v>
      </c>
      <c r="W246" s="98">
        <v>0</v>
      </c>
      <c r="X246" s="98">
        <v>15</v>
      </c>
      <c r="Y246" s="121" t="s">
        <v>240</v>
      </c>
      <c r="Z246" s="121" t="s">
        <v>241</v>
      </c>
      <c r="AA246" s="121" t="s">
        <v>223</v>
      </c>
      <c r="AB246" s="121" t="s">
        <v>223</v>
      </c>
      <c r="AC246" s="121" t="s">
        <v>242</v>
      </c>
      <c r="AD246" s="121" t="s">
        <v>350</v>
      </c>
      <c r="AE246" s="152" t="s">
        <v>223</v>
      </c>
    </row>
    <row r="247" spans="1:31" ht="153.75" customHeight="1">
      <c r="A247" s="391"/>
      <c r="B247" s="333"/>
      <c r="C247" s="327"/>
      <c r="D247" s="320"/>
      <c r="E247" s="122" t="s">
        <v>264</v>
      </c>
      <c r="F247" s="118" t="s">
        <v>271</v>
      </c>
      <c r="G247" s="118" t="s">
        <v>234</v>
      </c>
      <c r="H247" s="121" t="s">
        <v>486</v>
      </c>
      <c r="I247" s="118" t="s">
        <v>377</v>
      </c>
      <c r="J247" s="118" t="s">
        <v>210</v>
      </c>
      <c r="K247" s="121" t="s">
        <v>233</v>
      </c>
      <c r="L247" s="118" t="s">
        <v>220</v>
      </c>
      <c r="M247" s="149">
        <v>2</v>
      </c>
      <c r="N247" s="149">
        <v>1</v>
      </c>
      <c r="O247" s="150">
        <f t="shared" si="1177"/>
        <v>2</v>
      </c>
      <c r="P247" s="150" t="str">
        <f t="shared" si="1184"/>
        <v>Bajo</v>
      </c>
      <c r="Q247" s="149">
        <v>10</v>
      </c>
      <c r="R247" s="150">
        <f t="shared" si="1179"/>
        <v>20</v>
      </c>
      <c r="S247" s="150" t="str">
        <f t="shared" si="1180"/>
        <v>IV</v>
      </c>
      <c r="T247" s="150" t="str">
        <f t="shared" si="1185"/>
        <v>Aceptable</v>
      </c>
      <c r="U247" s="98">
        <v>15</v>
      </c>
      <c r="V247" s="98">
        <v>0</v>
      </c>
      <c r="W247" s="98">
        <v>0</v>
      </c>
      <c r="X247" s="98">
        <v>15</v>
      </c>
      <c r="Y247" s="121" t="s">
        <v>240</v>
      </c>
      <c r="Z247" s="121" t="s">
        <v>241</v>
      </c>
      <c r="AA247" s="121" t="s">
        <v>223</v>
      </c>
      <c r="AB247" s="121" t="s">
        <v>223</v>
      </c>
      <c r="AC247" s="121" t="s">
        <v>242</v>
      </c>
      <c r="AD247" s="121" t="s">
        <v>350</v>
      </c>
      <c r="AE247" s="152" t="s">
        <v>223</v>
      </c>
    </row>
    <row r="248" spans="1:31" ht="153.75" customHeight="1">
      <c r="A248" s="391"/>
      <c r="B248" s="333"/>
      <c r="C248" s="327"/>
      <c r="D248" s="320"/>
      <c r="E248" s="122" t="s">
        <v>264</v>
      </c>
      <c r="F248" s="118" t="s">
        <v>274</v>
      </c>
      <c r="G248" s="118" t="s">
        <v>381</v>
      </c>
      <c r="H248" s="121" t="s">
        <v>393</v>
      </c>
      <c r="I248" s="118" t="s">
        <v>394</v>
      </c>
      <c r="J248" s="118" t="s">
        <v>395</v>
      </c>
      <c r="K248" s="121" t="s">
        <v>396</v>
      </c>
      <c r="L248" s="118" t="s">
        <v>397</v>
      </c>
      <c r="M248" s="149">
        <v>6</v>
      </c>
      <c r="N248" s="149">
        <v>3</v>
      </c>
      <c r="O248" s="150">
        <f t="shared" si="1177"/>
        <v>18</v>
      </c>
      <c r="P248" s="150" t="str">
        <f t="shared" si="1184"/>
        <v>Alto</v>
      </c>
      <c r="Q248" s="149">
        <v>25</v>
      </c>
      <c r="R248" s="150">
        <f t="shared" si="1179"/>
        <v>450</v>
      </c>
      <c r="S248" s="150" t="str">
        <f t="shared" si="1180"/>
        <v>II</v>
      </c>
      <c r="T248" s="150" t="str">
        <f t="shared" si="1185"/>
        <v>No Aceptable o Aceptable con controles</v>
      </c>
      <c r="U248" s="98">
        <v>15</v>
      </c>
      <c r="V248" s="98">
        <v>0</v>
      </c>
      <c r="W248" s="98">
        <v>0</v>
      </c>
      <c r="X248" s="98">
        <v>15</v>
      </c>
      <c r="Y248" s="121" t="s">
        <v>427</v>
      </c>
      <c r="Z248" s="121" t="s">
        <v>385</v>
      </c>
      <c r="AA248" s="121" t="s">
        <v>223</v>
      </c>
      <c r="AB248" s="121" t="s">
        <v>296</v>
      </c>
      <c r="AC248" s="121" t="s">
        <v>446</v>
      </c>
      <c r="AD248" s="121" t="s">
        <v>503</v>
      </c>
      <c r="AE248" s="152" t="s">
        <v>223</v>
      </c>
    </row>
    <row r="249" spans="1:31" ht="153.75" customHeight="1">
      <c r="A249" s="391"/>
      <c r="B249" s="333"/>
      <c r="C249" s="327"/>
      <c r="D249" s="320"/>
      <c r="E249" s="122" t="s">
        <v>420</v>
      </c>
      <c r="F249" s="118" t="s">
        <v>274</v>
      </c>
      <c r="G249" s="118" t="s">
        <v>284</v>
      </c>
      <c r="H249" s="121" t="s">
        <v>487</v>
      </c>
      <c r="I249" s="118" t="s">
        <v>488</v>
      </c>
      <c r="J249" s="118" t="s">
        <v>375</v>
      </c>
      <c r="K249" s="121" t="s">
        <v>260</v>
      </c>
      <c r="L249" s="118" t="s">
        <v>375</v>
      </c>
      <c r="M249" s="149">
        <v>2</v>
      </c>
      <c r="N249" s="149">
        <v>1</v>
      </c>
      <c r="O249" s="150">
        <f t="shared" si="1177"/>
        <v>2</v>
      </c>
      <c r="P249" s="150" t="str">
        <f t="shared" si="1184"/>
        <v>Bajo</v>
      </c>
      <c r="Q249" s="149">
        <v>10</v>
      </c>
      <c r="R249" s="150">
        <f t="shared" si="1179"/>
        <v>20</v>
      </c>
      <c r="S249" s="150" t="str">
        <f t="shared" si="1180"/>
        <v>IV</v>
      </c>
      <c r="T249" s="150" t="str">
        <f t="shared" si="1185"/>
        <v>Aceptable</v>
      </c>
      <c r="U249" s="98">
        <v>15</v>
      </c>
      <c r="V249" s="98">
        <v>0</v>
      </c>
      <c r="W249" s="98">
        <v>0</v>
      </c>
      <c r="X249" s="98">
        <v>15</v>
      </c>
      <c r="Y249" s="121" t="s">
        <v>497</v>
      </c>
      <c r="Z249" s="121" t="s">
        <v>291</v>
      </c>
      <c r="AA249" s="121" t="s">
        <v>296</v>
      </c>
      <c r="AB249" s="121" t="s">
        <v>296</v>
      </c>
      <c r="AC249" s="121" t="s">
        <v>504</v>
      </c>
      <c r="AD249" s="121" t="s">
        <v>498</v>
      </c>
      <c r="AE249" s="152" t="s">
        <v>223</v>
      </c>
    </row>
    <row r="250" spans="1:31" ht="153.75" customHeight="1">
      <c r="A250" s="391"/>
      <c r="B250" s="333"/>
      <c r="C250" s="327"/>
      <c r="D250" s="320"/>
      <c r="E250" s="122" t="s">
        <v>420</v>
      </c>
      <c r="F250" s="118" t="s">
        <v>274</v>
      </c>
      <c r="G250" s="118" t="s">
        <v>358</v>
      </c>
      <c r="H250" s="121" t="s">
        <v>502</v>
      </c>
      <c r="I250" s="118" t="s">
        <v>490</v>
      </c>
      <c r="J250" s="118" t="s">
        <v>491</v>
      </c>
      <c r="K250" s="121" t="s">
        <v>492</v>
      </c>
      <c r="L250" s="118" t="s">
        <v>259</v>
      </c>
      <c r="M250" s="149">
        <v>2</v>
      </c>
      <c r="N250" s="149">
        <v>1</v>
      </c>
      <c r="O250" s="150">
        <f t="shared" si="1177"/>
        <v>2</v>
      </c>
      <c r="P250" s="150" t="str">
        <f t="shared" si="1184"/>
        <v>Bajo</v>
      </c>
      <c r="Q250" s="149">
        <v>10</v>
      </c>
      <c r="R250" s="150">
        <f t="shared" si="1179"/>
        <v>20</v>
      </c>
      <c r="S250" s="150" t="str">
        <f t="shared" si="1180"/>
        <v>IV</v>
      </c>
      <c r="T250" s="150" t="str">
        <f t="shared" si="1185"/>
        <v>Aceptable</v>
      </c>
      <c r="U250" s="98">
        <v>15</v>
      </c>
      <c r="V250" s="98">
        <v>0</v>
      </c>
      <c r="W250" s="98">
        <v>0</v>
      </c>
      <c r="X250" s="98">
        <v>15</v>
      </c>
      <c r="Y250" s="121" t="s">
        <v>362</v>
      </c>
      <c r="Z250" s="121" t="s">
        <v>363</v>
      </c>
      <c r="AA250" s="121" t="s">
        <v>296</v>
      </c>
      <c r="AB250" s="121" t="s">
        <v>505</v>
      </c>
      <c r="AC250" s="121" t="s">
        <v>506</v>
      </c>
      <c r="AD250" s="121" t="s">
        <v>507</v>
      </c>
      <c r="AE250" s="152" t="s">
        <v>223</v>
      </c>
    </row>
    <row r="251" spans="1:31" ht="153.75" customHeight="1">
      <c r="A251" s="391"/>
      <c r="B251" s="333"/>
      <c r="C251" s="327"/>
      <c r="D251" s="320"/>
      <c r="E251" s="122" t="s">
        <v>420</v>
      </c>
      <c r="F251" s="118" t="s">
        <v>421</v>
      </c>
      <c r="G251" s="118" t="s">
        <v>422</v>
      </c>
      <c r="H251" s="121" t="s">
        <v>494</v>
      </c>
      <c r="I251" s="118" t="s">
        <v>423</v>
      </c>
      <c r="J251" s="118" t="s">
        <v>375</v>
      </c>
      <c r="K251" s="121" t="s">
        <v>424</v>
      </c>
      <c r="L251" s="118" t="s">
        <v>425</v>
      </c>
      <c r="M251" s="149">
        <v>2</v>
      </c>
      <c r="N251" s="149">
        <v>1</v>
      </c>
      <c r="O251" s="150">
        <f t="shared" si="1177"/>
        <v>2</v>
      </c>
      <c r="P251" s="150" t="str">
        <f t="shared" si="1184"/>
        <v>Bajo</v>
      </c>
      <c r="Q251" s="149">
        <v>10</v>
      </c>
      <c r="R251" s="150">
        <f t="shared" si="1179"/>
        <v>20</v>
      </c>
      <c r="S251" s="150" t="str">
        <f t="shared" si="1180"/>
        <v>IV</v>
      </c>
      <c r="T251" s="150" t="str">
        <f t="shared" si="1185"/>
        <v>Aceptable</v>
      </c>
      <c r="U251" s="98">
        <v>15</v>
      </c>
      <c r="V251" s="98">
        <v>0</v>
      </c>
      <c r="W251" s="98">
        <v>0</v>
      </c>
      <c r="X251" s="98">
        <v>15</v>
      </c>
      <c r="Y251" s="121" t="s">
        <v>427</v>
      </c>
      <c r="Z251" s="121" t="s">
        <v>428</v>
      </c>
      <c r="AA251" s="121" t="s">
        <v>296</v>
      </c>
      <c r="AB251" s="121" t="s">
        <v>296</v>
      </c>
      <c r="AC251" s="121" t="s">
        <v>429</v>
      </c>
      <c r="AD251" s="121" t="s">
        <v>430</v>
      </c>
      <c r="AE251" s="152" t="s">
        <v>223</v>
      </c>
    </row>
    <row r="252" spans="1:31" ht="153.75" customHeight="1" thickBot="1">
      <c r="A252" s="391"/>
      <c r="B252" s="333"/>
      <c r="C252" s="327"/>
      <c r="D252" s="328"/>
      <c r="E252" s="156" t="s">
        <v>420</v>
      </c>
      <c r="F252" s="157" t="s">
        <v>421</v>
      </c>
      <c r="G252" s="157" t="s">
        <v>422</v>
      </c>
      <c r="H252" s="178" t="s">
        <v>495</v>
      </c>
      <c r="I252" s="157" t="s">
        <v>423</v>
      </c>
      <c r="J252" s="157" t="s">
        <v>375</v>
      </c>
      <c r="K252" s="178" t="s">
        <v>424</v>
      </c>
      <c r="L252" s="157" t="s">
        <v>425</v>
      </c>
      <c r="M252" s="179">
        <v>2</v>
      </c>
      <c r="N252" s="179">
        <v>1</v>
      </c>
      <c r="O252" s="180">
        <f t="shared" si="1177"/>
        <v>2</v>
      </c>
      <c r="P252" s="180" t="str">
        <f t="shared" si="1184"/>
        <v>Bajo</v>
      </c>
      <c r="Q252" s="179">
        <v>10</v>
      </c>
      <c r="R252" s="180">
        <f t="shared" si="1179"/>
        <v>20</v>
      </c>
      <c r="S252" s="180" t="str">
        <f t="shared" si="1180"/>
        <v>IV</v>
      </c>
      <c r="T252" s="180" t="str">
        <f t="shared" si="1185"/>
        <v>Aceptable</v>
      </c>
      <c r="U252" s="101">
        <v>15</v>
      </c>
      <c r="V252" s="101">
        <v>0</v>
      </c>
      <c r="W252" s="101">
        <v>0</v>
      </c>
      <c r="X252" s="101">
        <v>15</v>
      </c>
      <c r="Y252" s="178" t="s">
        <v>427</v>
      </c>
      <c r="Z252" s="178" t="s">
        <v>428</v>
      </c>
      <c r="AA252" s="178" t="s">
        <v>296</v>
      </c>
      <c r="AB252" s="178" t="s">
        <v>296</v>
      </c>
      <c r="AC252" s="178" t="s">
        <v>429</v>
      </c>
      <c r="AD252" s="178" t="s">
        <v>430</v>
      </c>
      <c r="AE252" s="200" t="s">
        <v>223</v>
      </c>
    </row>
    <row r="253" spans="1:31" ht="150" customHeight="1">
      <c r="A253" s="391"/>
      <c r="B253" s="378" t="s">
        <v>508</v>
      </c>
      <c r="C253" s="375" t="s">
        <v>205</v>
      </c>
      <c r="D253" s="334" t="s">
        <v>509</v>
      </c>
      <c r="E253" s="126" t="s">
        <v>441</v>
      </c>
      <c r="F253" s="125" t="s">
        <v>271</v>
      </c>
      <c r="G253" s="125" t="s">
        <v>372</v>
      </c>
      <c r="H253" s="196" t="s">
        <v>373</v>
      </c>
      <c r="I253" s="125" t="s">
        <v>374</v>
      </c>
      <c r="J253" s="125" t="s">
        <v>375</v>
      </c>
      <c r="K253" s="196" t="s">
        <v>233</v>
      </c>
      <c r="L253" s="125" t="s">
        <v>220</v>
      </c>
      <c r="M253" s="197">
        <v>2</v>
      </c>
      <c r="N253" s="197">
        <v>1</v>
      </c>
      <c r="O253" s="198">
        <f t="shared" si="1177"/>
        <v>2</v>
      </c>
      <c r="P253" s="198" t="str">
        <f t="shared" si="1184"/>
        <v>Bajo</v>
      </c>
      <c r="Q253" s="197">
        <v>10</v>
      </c>
      <c r="R253" s="198">
        <f t="shared" si="1179"/>
        <v>20</v>
      </c>
      <c r="S253" s="198" t="str">
        <f t="shared" si="1180"/>
        <v>IV</v>
      </c>
      <c r="T253" s="198" t="str">
        <f t="shared" si="1185"/>
        <v>Aceptable</v>
      </c>
      <c r="U253" s="105">
        <v>25</v>
      </c>
      <c r="V253" s="105">
        <v>0</v>
      </c>
      <c r="W253" s="105">
        <v>0</v>
      </c>
      <c r="X253" s="105">
        <v>25</v>
      </c>
      <c r="Y253" s="126" t="s">
        <v>240</v>
      </c>
      <c r="Z253" s="196" t="s">
        <v>676</v>
      </c>
      <c r="AA253" s="196" t="s">
        <v>223</v>
      </c>
      <c r="AB253" s="196" t="s">
        <v>223</v>
      </c>
      <c r="AC253" s="196" t="s">
        <v>379</v>
      </c>
      <c r="AD253" s="196" t="s">
        <v>380</v>
      </c>
      <c r="AE253" s="199" t="s">
        <v>223</v>
      </c>
    </row>
    <row r="254" spans="1:31" ht="150" customHeight="1">
      <c r="A254" s="391"/>
      <c r="B254" s="379"/>
      <c r="C254" s="376"/>
      <c r="D254" s="335"/>
      <c r="E254" s="122" t="s">
        <v>264</v>
      </c>
      <c r="F254" s="118" t="s">
        <v>271</v>
      </c>
      <c r="G254" s="118" t="s">
        <v>234</v>
      </c>
      <c r="H254" s="121" t="s">
        <v>235</v>
      </c>
      <c r="I254" s="118" t="s">
        <v>440</v>
      </c>
      <c r="J254" s="118" t="s">
        <v>237</v>
      </c>
      <c r="K254" s="121" t="s">
        <v>233</v>
      </c>
      <c r="L254" s="118" t="s">
        <v>220</v>
      </c>
      <c r="M254" s="149">
        <v>2</v>
      </c>
      <c r="N254" s="149">
        <v>2</v>
      </c>
      <c r="O254" s="150">
        <f t="shared" si="1177"/>
        <v>4</v>
      </c>
      <c r="P254" s="150" t="str">
        <f t="shared" si="1184"/>
        <v>Bajo</v>
      </c>
      <c r="Q254" s="149">
        <v>25</v>
      </c>
      <c r="R254" s="150">
        <f t="shared" si="1179"/>
        <v>100</v>
      </c>
      <c r="S254" s="150" t="str">
        <f t="shared" si="1180"/>
        <v>III</v>
      </c>
      <c r="T254" s="150" t="s">
        <v>142</v>
      </c>
      <c r="U254" s="104">
        <v>25</v>
      </c>
      <c r="V254" s="104">
        <v>0</v>
      </c>
      <c r="W254" s="104">
        <v>0</v>
      </c>
      <c r="X254" s="104">
        <v>25</v>
      </c>
      <c r="Y254" s="122" t="s">
        <v>473</v>
      </c>
      <c r="Z254" s="121" t="s">
        <v>676</v>
      </c>
      <c r="AA254" s="121" t="s">
        <v>223</v>
      </c>
      <c r="AB254" s="121" t="s">
        <v>223</v>
      </c>
      <c r="AC254" s="121" t="s">
        <v>242</v>
      </c>
      <c r="AD254" s="121" t="s">
        <v>350</v>
      </c>
      <c r="AE254" s="152" t="s">
        <v>223</v>
      </c>
    </row>
    <row r="255" spans="1:31" ht="131.25" customHeight="1">
      <c r="A255" s="391"/>
      <c r="B255" s="379"/>
      <c r="C255" s="376"/>
      <c r="D255" s="335"/>
      <c r="E255" s="122" t="s">
        <v>264</v>
      </c>
      <c r="F255" s="118" t="s">
        <v>274</v>
      </c>
      <c r="G255" s="118" t="s">
        <v>284</v>
      </c>
      <c r="H255" s="121" t="s">
        <v>285</v>
      </c>
      <c r="I255" s="118" t="s">
        <v>261</v>
      </c>
      <c r="J255" s="118" t="s">
        <v>210</v>
      </c>
      <c r="K255" s="121" t="s">
        <v>444</v>
      </c>
      <c r="L255" s="118" t="s">
        <v>262</v>
      </c>
      <c r="M255" s="149">
        <v>6</v>
      </c>
      <c r="N255" s="149">
        <v>3</v>
      </c>
      <c r="O255" s="150">
        <f t="shared" si="1177"/>
        <v>18</v>
      </c>
      <c r="P255" s="150" t="str">
        <f t="shared" si="1184"/>
        <v>Alto</v>
      </c>
      <c r="Q255" s="149">
        <v>25</v>
      </c>
      <c r="R255" s="150">
        <f t="shared" si="1179"/>
        <v>450</v>
      </c>
      <c r="S255" s="150" t="str">
        <f t="shared" si="1180"/>
        <v>II</v>
      </c>
      <c r="T255" s="150" t="str">
        <f t="shared" ref="T255:T258" si="1186">IF(S255="","",IF(OR(S255="IV",S255="III"),"Aceptable",IF(S255="II","No Aceptable o Aceptable con controles",IF(S255="I","No Aceptable","Error"))))</f>
        <v>No Aceptable o Aceptable con controles</v>
      </c>
      <c r="U255" s="104">
        <v>25</v>
      </c>
      <c r="V255" s="104">
        <v>0</v>
      </c>
      <c r="W255" s="104">
        <v>0</v>
      </c>
      <c r="X255" s="104">
        <v>25</v>
      </c>
      <c r="Y255" s="122" t="s">
        <v>290</v>
      </c>
      <c r="Z255" s="121" t="s">
        <v>291</v>
      </c>
      <c r="AA255" s="121" t="s">
        <v>223</v>
      </c>
      <c r="AB255" s="121" t="s">
        <v>223</v>
      </c>
      <c r="AC255" s="121" t="s">
        <v>292</v>
      </c>
      <c r="AD255" s="121" t="s">
        <v>510</v>
      </c>
      <c r="AE255" s="152" t="s">
        <v>223</v>
      </c>
    </row>
    <row r="256" spans="1:31" ht="131.25" customHeight="1">
      <c r="A256" s="391"/>
      <c r="B256" s="379"/>
      <c r="C256" s="376"/>
      <c r="D256" s="335"/>
      <c r="E256" s="114" t="s">
        <v>255</v>
      </c>
      <c r="F256" s="118" t="s">
        <v>274</v>
      </c>
      <c r="G256" s="118" t="s">
        <v>381</v>
      </c>
      <c r="H256" s="121" t="s">
        <v>393</v>
      </c>
      <c r="I256" s="118" t="s">
        <v>394</v>
      </c>
      <c r="J256" s="118" t="s">
        <v>395</v>
      </c>
      <c r="K256" s="121" t="s">
        <v>396</v>
      </c>
      <c r="L256" s="118" t="s">
        <v>397</v>
      </c>
      <c r="M256" s="149">
        <v>6</v>
      </c>
      <c r="N256" s="149">
        <v>3</v>
      </c>
      <c r="O256" s="150">
        <f t="shared" si="1177"/>
        <v>18</v>
      </c>
      <c r="P256" s="150" t="str">
        <f t="shared" si="1184"/>
        <v>Alto</v>
      </c>
      <c r="Q256" s="149">
        <v>25</v>
      </c>
      <c r="R256" s="150">
        <f t="shared" si="1179"/>
        <v>450</v>
      </c>
      <c r="S256" s="150" t="str">
        <f t="shared" si="1180"/>
        <v>II</v>
      </c>
      <c r="T256" s="150" t="str">
        <f t="shared" si="1186"/>
        <v>No Aceptable o Aceptable con controles</v>
      </c>
      <c r="U256" s="104">
        <v>25</v>
      </c>
      <c r="V256" s="104">
        <v>0</v>
      </c>
      <c r="W256" s="104">
        <v>0</v>
      </c>
      <c r="X256" s="104">
        <v>25</v>
      </c>
      <c r="Y256" s="122" t="s">
        <v>384</v>
      </c>
      <c r="Z256" s="121" t="s">
        <v>385</v>
      </c>
      <c r="AA256" s="121" t="s">
        <v>223</v>
      </c>
      <c r="AB256" s="121" t="s">
        <v>223</v>
      </c>
      <c r="AC256" s="121" t="s">
        <v>446</v>
      </c>
      <c r="AD256" s="121" t="s">
        <v>447</v>
      </c>
      <c r="AE256" s="152" t="s">
        <v>223</v>
      </c>
    </row>
    <row r="257" spans="1:31" ht="135.75" customHeight="1">
      <c r="A257" s="391"/>
      <c r="B257" s="379"/>
      <c r="C257" s="376"/>
      <c r="D257" s="335"/>
      <c r="E257" s="122" t="s">
        <v>264</v>
      </c>
      <c r="F257" s="145" t="s">
        <v>265</v>
      </c>
      <c r="G257" s="145" t="s">
        <v>367</v>
      </c>
      <c r="H257" s="121" t="s">
        <v>318</v>
      </c>
      <c r="I257" s="118" t="s">
        <v>368</v>
      </c>
      <c r="J257" s="118" t="s">
        <v>210</v>
      </c>
      <c r="K257" s="121" t="s">
        <v>260</v>
      </c>
      <c r="L257" s="118" t="s">
        <v>268</v>
      </c>
      <c r="M257" s="149">
        <v>2</v>
      </c>
      <c r="N257" s="149">
        <v>1</v>
      </c>
      <c r="O257" s="150">
        <f t="shared" si="1177"/>
        <v>2</v>
      </c>
      <c r="P257" s="150" t="str">
        <f t="shared" si="1184"/>
        <v>Bajo</v>
      </c>
      <c r="Q257" s="149">
        <v>10</v>
      </c>
      <c r="R257" s="150">
        <f t="shared" si="1179"/>
        <v>20</v>
      </c>
      <c r="S257" s="150" t="str">
        <f t="shared" si="1180"/>
        <v>IV</v>
      </c>
      <c r="T257" s="150" t="str">
        <f t="shared" si="1186"/>
        <v>Aceptable</v>
      </c>
      <c r="U257" s="104">
        <v>25</v>
      </c>
      <c r="V257" s="104">
        <v>0</v>
      </c>
      <c r="W257" s="104">
        <v>0</v>
      </c>
      <c r="X257" s="104">
        <v>25</v>
      </c>
      <c r="Y257" s="122" t="s">
        <v>287</v>
      </c>
      <c r="Z257" s="121" t="s">
        <v>288</v>
      </c>
      <c r="AA257" s="121" t="s">
        <v>223</v>
      </c>
      <c r="AB257" s="121" t="s">
        <v>223</v>
      </c>
      <c r="AC257" s="121" t="s">
        <v>223</v>
      </c>
      <c r="AD257" s="121" t="s">
        <v>289</v>
      </c>
      <c r="AE257" s="152" t="s">
        <v>210</v>
      </c>
    </row>
    <row r="258" spans="1:31" ht="135.75" customHeight="1">
      <c r="A258" s="391"/>
      <c r="B258" s="379"/>
      <c r="C258" s="376"/>
      <c r="D258" s="335"/>
      <c r="E258" s="122" t="s">
        <v>264</v>
      </c>
      <c r="F258" s="118" t="s">
        <v>150</v>
      </c>
      <c r="G258" s="118" t="s">
        <v>269</v>
      </c>
      <c r="H258" s="121" t="s">
        <v>270</v>
      </c>
      <c r="I258" s="118" t="s">
        <v>252</v>
      </c>
      <c r="J258" s="118" t="s">
        <v>210</v>
      </c>
      <c r="K258" s="121" t="s">
        <v>218</v>
      </c>
      <c r="L258" s="118" t="s">
        <v>210</v>
      </c>
      <c r="M258" s="149">
        <v>2</v>
      </c>
      <c r="N258" s="149">
        <v>1</v>
      </c>
      <c r="O258" s="150">
        <f t="shared" si="1177"/>
        <v>2</v>
      </c>
      <c r="P258" s="150" t="str">
        <f t="shared" si="1184"/>
        <v>Bajo</v>
      </c>
      <c r="Q258" s="149">
        <v>10</v>
      </c>
      <c r="R258" s="150">
        <f t="shared" si="1179"/>
        <v>20</v>
      </c>
      <c r="S258" s="150" t="str">
        <f t="shared" si="1180"/>
        <v>IV</v>
      </c>
      <c r="T258" s="150" t="str">
        <f t="shared" si="1186"/>
        <v>Aceptable</v>
      </c>
      <c r="U258" s="104">
        <v>25</v>
      </c>
      <c r="V258" s="104">
        <v>0</v>
      </c>
      <c r="W258" s="104">
        <v>0</v>
      </c>
      <c r="X258" s="104">
        <v>25</v>
      </c>
      <c r="Y258" s="122" t="s">
        <v>312</v>
      </c>
      <c r="Z258" s="121" t="s">
        <v>677</v>
      </c>
      <c r="AA258" s="121" t="s">
        <v>223</v>
      </c>
      <c r="AB258" s="121" t="s">
        <v>314</v>
      </c>
      <c r="AC258" s="121" t="s">
        <v>223</v>
      </c>
      <c r="AD258" s="121" t="s">
        <v>315</v>
      </c>
      <c r="AE258" s="152" t="s">
        <v>223</v>
      </c>
    </row>
    <row r="259" spans="1:31" ht="145.5" customHeight="1">
      <c r="A259" s="391"/>
      <c r="B259" s="379"/>
      <c r="C259" s="376"/>
      <c r="D259" s="335"/>
      <c r="E259" s="122" t="s">
        <v>264</v>
      </c>
      <c r="F259" s="118" t="s">
        <v>152</v>
      </c>
      <c r="G259" s="118" t="s">
        <v>207</v>
      </c>
      <c r="H259" s="121" t="s">
        <v>389</v>
      </c>
      <c r="I259" s="118" t="s">
        <v>390</v>
      </c>
      <c r="J259" s="118" t="s">
        <v>210</v>
      </c>
      <c r="K259" s="121" t="s">
        <v>211</v>
      </c>
      <c r="L259" s="118" t="s">
        <v>219</v>
      </c>
      <c r="M259" s="149">
        <v>2</v>
      </c>
      <c r="N259" s="149">
        <v>3</v>
      </c>
      <c r="O259" s="150">
        <f t="shared" si="1177"/>
        <v>6</v>
      </c>
      <c r="P259" s="150" t="str">
        <f t="shared" si="1184"/>
        <v>Medio</v>
      </c>
      <c r="Q259" s="149">
        <v>10</v>
      </c>
      <c r="R259" s="150">
        <f t="shared" si="1179"/>
        <v>60</v>
      </c>
      <c r="S259" s="150" t="str">
        <f t="shared" si="1180"/>
        <v>III</v>
      </c>
      <c r="T259" s="150" t="s">
        <v>142</v>
      </c>
      <c r="U259" s="104">
        <v>25</v>
      </c>
      <c r="V259" s="104">
        <v>0</v>
      </c>
      <c r="W259" s="104">
        <v>0</v>
      </c>
      <c r="X259" s="104">
        <v>25</v>
      </c>
      <c r="Y259" s="247" t="s">
        <v>221</v>
      </c>
      <c r="Z259" s="121" t="s">
        <v>672</v>
      </c>
      <c r="AA259" s="202" t="s">
        <v>223</v>
      </c>
      <c r="AB259" s="202" t="s">
        <v>223</v>
      </c>
      <c r="AC259" s="121" t="s">
        <v>223</v>
      </c>
      <c r="AD259" s="121" t="s">
        <v>224</v>
      </c>
      <c r="AE259" s="152" t="s">
        <v>223</v>
      </c>
    </row>
    <row r="260" spans="1:31" ht="145.5" customHeight="1">
      <c r="A260" s="391"/>
      <c r="B260" s="379"/>
      <c r="C260" s="376"/>
      <c r="D260" s="335"/>
      <c r="E260" s="122" t="s">
        <v>264</v>
      </c>
      <c r="F260" s="118" t="s">
        <v>152</v>
      </c>
      <c r="G260" s="118" t="s">
        <v>212</v>
      </c>
      <c r="H260" s="121" t="s">
        <v>213</v>
      </c>
      <c r="I260" s="118" t="s">
        <v>286</v>
      </c>
      <c r="J260" s="118" t="s">
        <v>210</v>
      </c>
      <c r="K260" s="121" t="s">
        <v>211</v>
      </c>
      <c r="L260" s="118" t="s">
        <v>219</v>
      </c>
      <c r="M260" s="149">
        <v>2</v>
      </c>
      <c r="N260" s="149">
        <v>3</v>
      </c>
      <c r="O260" s="150">
        <f t="shared" si="1177"/>
        <v>6</v>
      </c>
      <c r="P260" s="150" t="str">
        <f t="shared" si="1184"/>
        <v>Medio</v>
      </c>
      <c r="Q260" s="149">
        <v>10</v>
      </c>
      <c r="R260" s="150">
        <f t="shared" si="1179"/>
        <v>60</v>
      </c>
      <c r="S260" s="150" t="str">
        <f t="shared" si="1180"/>
        <v>III</v>
      </c>
      <c r="T260" s="150" t="s">
        <v>142</v>
      </c>
      <c r="U260" s="104">
        <v>25</v>
      </c>
      <c r="V260" s="104">
        <v>0</v>
      </c>
      <c r="W260" s="104">
        <v>0</v>
      </c>
      <c r="X260" s="104">
        <v>25</v>
      </c>
      <c r="Y260" s="122" t="s">
        <v>391</v>
      </c>
      <c r="Z260" s="121" t="s">
        <v>672</v>
      </c>
      <c r="AA260" s="121" t="s">
        <v>223</v>
      </c>
      <c r="AB260" s="121" t="s">
        <v>223</v>
      </c>
      <c r="AC260" s="121" t="s">
        <v>223</v>
      </c>
      <c r="AD260" s="121" t="s">
        <v>224</v>
      </c>
      <c r="AE260" s="152" t="s">
        <v>223</v>
      </c>
    </row>
    <row r="261" spans="1:31" ht="145.5" customHeight="1">
      <c r="A261" s="391"/>
      <c r="B261" s="379"/>
      <c r="C261" s="376"/>
      <c r="D261" s="335"/>
      <c r="E261" s="122" t="s">
        <v>264</v>
      </c>
      <c r="F261" s="118" t="s">
        <v>152</v>
      </c>
      <c r="G261" s="118" t="s">
        <v>341</v>
      </c>
      <c r="H261" s="121" t="s">
        <v>342</v>
      </c>
      <c r="I261" s="118" t="s">
        <v>343</v>
      </c>
      <c r="J261" s="118" t="s">
        <v>210</v>
      </c>
      <c r="K261" s="121" t="s">
        <v>211</v>
      </c>
      <c r="L261" s="118" t="s">
        <v>219</v>
      </c>
      <c r="M261" s="149">
        <v>2</v>
      </c>
      <c r="N261" s="149">
        <v>3</v>
      </c>
      <c r="O261" s="150">
        <f t="shared" si="1177"/>
        <v>6</v>
      </c>
      <c r="P261" s="150" t="str">
        <f t="shared" si="1184"/>
        <v>Medio</v>
      </c>
      <c r="Q261" s="149">
        <v>10</v>
      </c>
      <c r="R261" s="150">
        <f t="shared" si="1179"/>
        <v>60</v>
      </c>
      <c r="S261" s="150" t="str">
        <f t="shared" si="1180"/>
        <v>III</v>
      </c>
      <c r="T261" s="150" t="s">
        <v>142</v>
      </c>
      <c r="U261" s="104">
        <v>25</v>
      </c>
      <c r="V261" s="104">
        <v>0</v>
      </c>
      <c r="W261" s="104">
        <v>0</v>
      </c>
      <c r="X261" s="104">
        <v>25</v>
      </c>
      <c r="Y261" s="122" t="s">
        <v>391</v>
      </c>
      <c r="Z261" s="121" t="s">
        <v>672</v>
      </c>
      <c r="AA261" s="121" t="s">
        <v>223</v>
      </c>
      <c r="AB261" s="121" t="s">
        <v>223</v>
      </c>
      <c r="AC261" s="121" t="s">
        <v>223</v>
      </c>
      <c r="AD261" s="121" t="s">
        <v>224</v>
      </c>
      <c r="AE261" s="152" t="s">
        <v>223</v>
      </c>
    </row>
    <row r="262" spans="1:31" ht="145.5" customHeight="1" thickBot="1">
      <c r="A262" s="391"/>
      <c r="B262" s="379"/>
      <c r="C262" s="377"/>
      <c r="D262" s="337"/>
      <c r="E262" s="156" t="s">
        <v>264</v>
      </c>
      <c r="F262" s="157" t="s">
        <v>152</v>
      </c>
      <c r="G262" s="157" t="s">
        <v>416</v>
      </c>
      <c r="H262" s="178" t="s">
        <v>417</v>
      </c>
      <c r="I262" s="157" t="s">
        <v>433</v>
      </c>
      <c r="J262" s="157" t="s">
        <v>210</v>
      </c>
      <c r="K262" s="178" t="s">
        <v>211</v>
      </c>
      <c r="L262" s="157" t="s">
        <v>219</v>
      </c>
      <c r="M262" s="179">
        <v>2</v>
      </c>
      <c r="N262" s="179">
        <v>3</v>
      </c>
      <c r="O262" s="180">
        <f t="shared" si="1177"/>
        <v>6</v>
      </c>
      <c r="P262" s="180" t="str">
        <f t="shared" si="1184"/>
        <v>Medio</v>
      </c>
      <c r="Q262" s="179">
        <v>10</v>
      </c>
      <c r="R262" s="180">
        <f t="shared" si="1179"/>
        <v>60</v>
      </c>
      <c r="S262" s="180" t="str">
        <f t="shared" si="1180"/>
        <v>III</v>
      </c>
      <c r="T262" s="180" t="s">
        <v>142</v>
      </c>
      <c r="U262" s="106">
        <v>25</v>
      </c>
      <c r="V262" s="106">
        <v>0</v>
      </c>
      <c r="W262" s="106">
        <v>0</v>
      </c>
      <c r="X262" s="106">
        <v>25</v>
      </c>
      <c r="Y262" s="156" t="s">
        <v>391</v>
      </c>
      <c r="Z262" s="178" t="s">
        <v>672</v>
      </c>
      <c r="AA262" s="178" t="s">
        <v>223</v>
      </c>
      <c r="AB262" s="178" t="s">
        <v>223</v>
      </c>
      <c r="AC262" s="178" t="s">
        <v>223</v>
      </c>
      <c r="AD262" s="178" t="s">
        <v>224</v>
      </c>
      <c r="AE262" s="200" t="s">
        <v>223</v>
      </c>
    </row>
    <row r="263" spans="1:31" ht="189" customHeight="1">
      <c r="A263" s="391"/>
      <c r="B263" s="379"/>
      <c r="C263" s="375" t="s">
        <v>310</v>
      </c>
      <c r="D263" s="334"/>
      <c r="E263" s="107" t="s">
        <v>264</v>
      </c>
      <c r="F263" s="145" t="s">
        <v>265</v>
      </c>
      <c r="G263" s="145" t="s">
        <v>367</v>
      </c>
      <c r="H263" s="121" t="s">
        <v>318</v>
      </c>
      <c r="I263" s="118" t="s">
        <v>368</v>
      </c>
      <c r="J263" s="118" t="s">
        <v>210</v>
      </c>
      <c r="K263" s="121" t="s">
        <v>260</v>
      </c>
      <c r="L263" s="118" t="s">
        <v>268</v>
      </c>
      <c r="M263" s="149">
        <v>2</v>
      </c>
      <c r="N263" s="149">
        <v>1</v>
      </c>
      <c r="O263" s="150">
        <f t="shared" si="1177"/>
        <v>2</v>
      </c>
      <c r="P263" s="150" t="str">
        <f t="shared" si="1184"/>
        <v>Bajo</v>
      </c>
      <c r="Q263" s="149">
        <v>10</v>
      </c>
      <c r="R263" s="150">
        <f>IF(OR(Q263="",O263=""),"",IF(ISTEXT(O263),"N/A",O263*Q263))</f>
        <v>20</v>
      </c>
      <c r="S263" s="150" t="str">
        <f t="shared" si="1180"/>
        <v>IV</v>
      </c>
      <c r="T263" s="150" t="str">
        <f>IF(S263="","",IF(OR(S263="IV",S263="III"),"Aceptable",IF(S263="II","No Aceptable o Aceptable con controles",IF(S263="I","No Aceptable","Error"))))</f>
        <v>Aceptable</v>
      </c>
      <c r="U263" s="104">
        <v>25</v>
      </c>
      <c r="V263" s="104">
        <v>0</v>
      </c>
      <c r="W263" s="104">
        <v>0</v>
      </c>
      <c r="X263" s="104">
        <v>25</v>
      </c>
      <c r="Y263" s="122" t="s">
        <v>369</v>
      </c>
      <c r="Z263" s="121" t="s">
        <v>288</v>
      </c>
      <c r="AA263" s="121" t="s">
        <v>296</v>
      </c>
      <c r="AB263" s="121" t="s">
        <v>296</v>
      </c>
      <c r="AC263" s="121" t="s">
        <v>459</v>
      </c>
      <c r="AD263" s="151" t="s">
        <v>370</v>
      </c>
      <c r="AE263" s="121" t="s">
        <v>210</v>
      </c>
    </row>
    <row r="264" spans="1:31" ht="189" customHeight="1" thickBot="1">
      <c r="A264" s="391"/>
      <c r="B264" s="379"/>
      <c r="C264" s="376"/>
      <c r="D264" s="335"/>
      <c r="E264" s="107" t="s">
        <v>398</v>
      </c>
      <c r="F264" s="118" t="s">
        <v>265</v>
      </c>
      <c r="G264" s="118" t="s">
        <v>266</v>
      </c>
      <c r="H264" s="121" t="s">
        <v>267</v>
      </c>
      <c r="I264" s="118" t="s">
        <v>257</v>
      </c>
      <c r="J264" s="118" t="s">
        <v>210</v>
      </c>
      <c r="K264" s="121" t="s">
        <v>210</v>
      </c>
      <c r="L264" s="118" t="s">
        <v>268</v>
      </c>
      <c r="M264" s="149">
        <v>2</v>
      </c>
      <c r="N264" s="149">
        <v>1</v>
      </c>
      <c r="O264" s="150">
        <f t="shared" si="1177"/>
        <v>2</v>
      </c>
      <c r="P264" s="150" t="str">
        <f t="shared" si="1184"/>
        <v>Bajo</v>
      </c>
      <c r="Q264" s="149">
        <v>10</v>
      </c>
      <c r="R264" s="150">
        <f>IF(OR(Q264="",O264=""),"",IF(ISTEXT(O264),"N/A",O264*Q264))</f>
        <v>20</v>
      </c>
      <c r="S264" s="150" t="str">
        <f t="shared" si="1180"/>
        <v>IV</v>
      </c>
      <c r="T264" s="150" t="str">
        <f>IF(S264="","",IF(OR(S264="IV",S264="III"),"Aceptable",IF(S264="II","No Aceptable o Aceptable con controles",IF(S264="I","No Aceptable","Error"))))</f>
        <v>Aceptable</v>
      </c>
      <c r="U264" s="106">
        <v>25</v>
      </c>
      <c r="V264" s="106">
        <v>0</v>
      </c>
      <c r="W264" s="106">
        <v>0</v>
      </c>
      <c r="X264" s="106">
        <v>25</v>
      </c>
      <c r="Y264" s="122" t="s">
        <v>287</v>
      </c>
      <c r="Z264" s="121" t="s">
        <v>288</v>
      </c>
      <c r="AA264" s="121" t="s">
        <v>296</v>
      </c>
      <c r="AB264" s="121" t="s">
        <v>296</v>
      </c>
      <c r="AC264" s="121" t="s">
        <v>459</v>
      </c>
      <c r="AD264" s="151" t="s">
        <v>289</v>
      </c>
      <c r="AE264" s="121" t="s">
        <v>210</v>
      </c>
    </row>
    <row r="265" spans="1:31" ht="189" customHeight="1">
      <c r="A265" s="391"/>
      <c r="B265" s="379"/>
      <c r="C265" s="376"/>
      <c r="D265" s="335"/>
      <c r="E265" s="118" t="s">
        <v>264</v>
      </c>
      <c r="F265" s="118" t="s">
        <v>150</v>
      </c>
      <c r="G265" s="118" t="s">
        <v>269</v>
      </c>
      <c r="H265" s="118" t="s">
        <v>270</v>
      </c>
      <c r="I265" s="118" t="s">
        <v>252</v>
      </c>
      <c r="J265" s="118" t="s">
        <v>210</v>
      </c>
      <c r="K265" s="118" t="s">
        <v>218</v>
      </c>
      <c r="L265" s="118" t="s">
        <v>210</v>
      </c>
      <c r="M265" s="145">
        <v>2</v>
      </c>
      <c r="N265" s="145">
        <v>1</v>
      </c>
      <c r="O265" s="146">
        <f t="shared" si="1177"/>
        <v>2</v>
      </c>
      <c r="P265" s="146" t="str">
        <f t="shared" si="1184"/>
        <v>Bajo</v>
      </c>
      <c r="Q265" s="145">
        <v>10</v>
      </c>
      <c r="R265" s="146">
        <v>20</v>
      </c>
      <c r="S265" s="248" t="str">
        <f t="shared" si="1180"/>
        <v>IV</v>
      </c>
      <c r="T265" s="146" t="s">
        <v>144</v>
      </c>
      <c r="U265" s="104">
        <v>25</v>
      </c>
      <c r="V265" s="104">
        <v>0</v>
      </c>
      <c r="W265" s="104">
        <v>0</v>
      </c>
      <c r="X265" s="104">
        <v>25</v>
      </c>
      <c r="Y265" s="122" t="s">
        <v>312</v>
      </c>
      <c r="Z265" s="121" t="s">
        <v>677</v>
      </c>
      <c r="AA265" s="121" t="s">
        <v>223</v>
      </c>
      <c r="AB265" s="121" t="s">
        <v>314</v>
      </c>
      <c r="AC265" s="121" t="s">
        <v>223</v>
      </c>
      <c r="AD265" s="151" t="s">
        <v>315</v>
      </c>
      <c r="AE265" s="121" t="s">
        <v>223</v>
      </c>
    </row>
    <row r="266" spans="1:31" ht="189" customHeight="1" thickBot="1">
      <c r="A266" s="391"/>
      <c r="B266" s="379"/>
      <c r="C266" s="376"/>
      <c r="D266" s="335"/>
      <c r="E266" s="107" t="s">
        <v>264</v>
      </c>
      <c r="F266" s="118" t="s">
        <v>151</v>
      </c>
      <c r="G266" s="118" t="s">
        <v>179</v>
      </c>
      <c r="H266" s="121" t="s">
        <v>321</v>
      </c>
      <c r="I266" s="118" t="s">
        <v>322</v>
      </c>
      <c r="J266" s="118" t="s">
        <v>210</v>
      </c>
      <c r="K266" s="121" t="s">
        <v>210</v>
      </c>
      <c r="L266" s="118" t="s">
        <v>210</v>
      </c>
      <c r="M266" s="149">
        <v>2</v>
      </c>
      <c r="N266" s="149">
        <v>1</v>
      </c>
      <c r="O266" s="150">
        <f t="shared" si="1177"/>
        <v>2</v>
      </c>
      <c r="P266" s="150" t="str">
        <f t="shared" si="1184"/>
        <v>Bajo</v>
      </c>
      <c r="Q266" s="149">
        <v>10</v>
      </c>
      <c r="R266" s="150">
        <f t="shared" ref="R266:R272" si="1187">IF(OR(Q266="",O266=""),"",IF(ISTEXT(O266),"N/A",O266*Q266))</f>
        <v>20</v>
      </c>
      <c r="S266" s="150" t="str">
        <f t="shared" si="1180"/>
        <v>IV</v>
      </c>
      <c r="T266" s="150" t="str">
        <f t="shared" ref="T266:T274" si="1188">IF(S266="","",IF(OR(S266="IV",S266="III"),"Aceptable",IF(S266="II","No Aceptable o Aceptable con controles",IF(S266="I","No Aceptable","Error"))))</f>
        <v>Aceptable</v>
      </c>
      <c r="U266" s="106">
        <v>25</v>
      </c>
      <c r="V266" s="106">
        <v>0</v>
      </c>
      <c r="W266" s="106">
        <v>0</v>
      </c>
      <c r="X266" s="106">
        <v>25</v>
      </c>
      <c r="Y266" s="122" t="s">
        <v>323</v>
      </c>
      <c r="Z266" s="121" t="s">
        <v>295</v>
      </c>
      <c r="AA266" s="121" t="s">
        <v>296</v>
      </c>
      <c r="AB266" s="121" t="s">
        <v>296</v>
      </c>
      <c r="AC266" s="121" t="s">
        <v>324</v>
      </c>
      <c r="AD266" s="151" t="s">
        <v>325</v>
      </c>
      <c r="AE266" s="121" t="s">
        <v>511</v>
      </c>
    </row>
    <row r="267" spans="1:31" ht="189" customHeight="1">
      <c r="A267" s="391"/>
      <c r="B267" s="379"/>
      <c r="C267" s="376"/>
      <c r="D267" s="335"/>
      <c r="E267" s="107" t="s">
        <v>264</v>
      </c>
      <c r="F267" s="118" t="s">
        <v>271</v>
      </c>
      <c r="G267" s="118" t="s">
        <v>229</v>
      </c>
      <c r="H267" s="121" t="s">
        <v>456</v>
      </c>
      <c r="I267" s="118" t="s">
        <v>457</v>
      </c>
      <c r="J267" s="118" t="s">
        <v>210</v>
      </c>
      <c r="K267" s="121" t="s">
        <v>233</v>
      </c>
      <c r="L267" s="118" t="s">
        <v>220</v>
      </c>
      <c r="M267" s="149">
        <v>2</v>
      </c>
      <c r="N267" s="149">
        <v>4</v>
      </c>
      <c r="O267" s="150">
        <f t="shared" si="1177"/>
        <v>8</v>
      </c>
      <c r="P267" s="150" t="str">
        <f t="shared" si="1184"/>
        <v>Medio</v>
      </c>
      <c r="Q267" s="149">
        <v>10</v>
      </c>
      <c r="R267" s="150">
        <f t="shared" si="1187"/>
        <v>80</v>
      </c>
      <c r="S267" s="150" t="str">
        <f t="shared" si="1180"/>
        <v>III</v>
      </c>
      <c r="T267" s="150" t="s">
        <v>142</v>
      </c>
      <c r="U267" s="104">
        <v>25</v>
      </c>
      <c r="V267" s="104">
        <v>0</v>
      </c>
      <c r="W267" s="104">
        <v>0</v>
      </c>
      <c r="X267" s="104">
        <v>25</v>
      </c>
      <c r="Y267" s="122" t="s">
        <v>460</v>
      </c>
      <c r="Z267" s="121" t="s">
        <v>676</v>
      </c>
      <c r="AA267" s="121" t="s">
        <v>296</v>
      </c>
      <c r="AB267" s="121" t="s">
        <v>296</v>
      </c>
      <c r="AC267" s="121" t="s">
        <v>461</v>
      </c>
      <c r="AD267" s="151" t="s">
        <v>350</v>
      </c>
      <c r="AE267" s="121" t="s">
        <v>223</v>
      </c>
    </row>
    <row r="268" spans="1:31" ht="189" customHeight="1" thickBot="1">
      <c r="A268" s="391"/>
      <c r="B268" s="379"/>
      <c r="C268" s="376"/>
      <c r="D268" s="335"/>
      <c r="E268" s="107" t="s">
        <v>264</v>
      </c>
      <c r="F268" s="118" t="s">
        <v>274</v>
      </c>
      <c r="G268" s="118" t="s">
        <v>275</v>
      </c>
      <c r="H268" s="118" t="s">
        <v>326</v>
      </c>
      <c r="I268" s="118" t="s">
        <v>327</v>
      </c>
      <c r="J268" s="118" t="s">
        <v>277</v>
      </c>
      <c r="K268" s="121" t="s">
        <v>278</v>
      </c>
      <c r="L268" s="118" t="s">
        <v>279</v>
      </c>
      <c r="M268" s="149">
        <v>2</v>
      </c>
      <c r="N268" s="149">
        <v>4</v>
      </c>
      <c r="O268" s="150">
        <f t="shared" si="1177"/>
        <v>8</v>
      </c>
      <c r="P268" s="150" t="str">
        <f t="shared" si="1184"/>
        <v>Medio</v>
      </c>
      <c r="Q268" s="149">
        <v>60</v>
      </c>
      <c r="R268" s="150">
        <f t="shared" si="1187"/>
        <v>480</v>
      </c>
      <c r="S268" s="150" t="str">
        <f t="shared" si="1180"/>
        <v>II</v>
      </c>
      <c r="T268" s="150" t="str">
        <f>IF(S268="","",IF(OR(S268="IV",S268="III"),"Aceptable",IF(S268="II","No Aceptable o Aceptable con controles",IF(S268="I","No Aceptable","Error"))))</f>
        <v>No Aceptable o Aceptable con controles</v>
      </c>
      <c r="U268" s="106">
        <v>25</v>
      </c>
      <c r="V268" s="106">
        <v>0</v>
      </c>
      <c r="W268" s="106">
        <v>0</v>
      </c>
      <c r="X268" s="106">
        <v>25</v>
      </c>
      <c r="Y268" s="122" t="s">
        <v>334</v>
      </c>
      <c r="Z268" s="121" t="s">
        <v>299</v>
      </c>
      <c r="AA268" s="121" t="s">
        <v>296</v>
      </c>
      <c r="AB268" s="121" t="s">
        <v>223</v>
      </c>
      <c r="AC268" s="121" t="s">
        <v>335</v>
      </c>
      <c r="AD268" s="151" t="s">
        <v>336</v>
      </c>
      <c r="AE268" s="121" t="s">
        <v>223</v>
      </c>
    </row>
    <row r="269" spans="1:31" ht="189" customHeight="1">
      <c r="A269" s="391"/>
      <c r="B269" s="379"/>
      <c r="C269" s="376"/>
      <c r="D269" s="335"/>
      <c r="E269" s="107" t="s">
        <v>264</v>
      </c>
      <c r="F269" s="118" t="s">
        <v>274</v>
      </c>
      <c r="G269" s="118" t="s">
        <v>280</v>
      </c>
      <c r="H269" s="121" t="s">
        <v>328</v>
      </c>
      <c r="I269" s="118" t="s">
        <v>263</v>
      </c>
      <c r="J269" s="118" t="s">
        <v>210</v>
      </c>
      <c r="K269" s="121" t="s">
        <v>210</v>
      </c>
      <c r="L269" s="118" t="s">
        <v>262</v>
      </c>
      <c r="M269" s="149">
        <v>2</v>
      </c>
      <c r="N269" s="149">
        <v>4</v>
      </c>
      <c r="O269" s="150">
        <f t="shared" si="1177"/>
        <v>8</v>
      </c>
      <c r="P269" s="150" t="str">
        <f t="shared" si="1184"/>
        <v>Medio</v>
      </c>
      <c r="Q269" s="149">
        <v>60</v>
      </c>
      <c r="R269" s="150">
        <f t="shared" si="1187"/>
        <v>480</v>
      </c>
      <c r="S269" s="150" t="str">
        <f t="shared" si="1180"/>
        <v>II</v>
      </c>
      <c r="T269" s="150" t="str">
        <f>IF(S269="","",IF(OR(S269="IV",S269="III"),"Aceptable",IF(S269="II","No Aceptable o Aceptable con controles",IF(S269="I","No Aceptable","Error"))))</f>
        <v>No Aceptable o Aceptable con controles</v>
      </c>
      <c r="U269" s="104">
        <v>25</v>
      </c>
      <c r="V269" s="104">
        <v>0</v>
      </c>
      <c r="W269" s="104">
        <v>0</v>
      </c>
      <c r="X269" s="104">
        <v>25</v>
      </c>
      <c r="Y269" s="122" t="s">
        <v>337</v>
      </c>
      <c r="Z269" s="121" t="s">
        <v>303</v>
      </c>
      <c r="AA269" s="121" t="s">
        <v>296</v>
      </c>
      <c r="AB269" s="118" t="s">
        <v>296</v>
      </c>
      <c r="AC269" s="118" t="s">
        <v>223</v>
      </c>
      <c r="AD269" s="189" t="s">
        <v>305</v>
      </c>
      <c r="AE269" s="121" t="s">
        <v>223</v>
      </c>
    </row>
    <row r="270" spans="1:31" ht="189" customHeight="1" thickBot="1">
      <c r="A270" s="391"/>
      <c r="B270" s="379"/>
      <c r="C270" s="376"/>
      <c r="D270" s="335"/>
      <c r="E270" s="107" t="s">
        <v>264</v>
      </c>
      <c r="F270" s="118" t="s">
        <v>329</v>
      </c>
      <c r="G270" s="118" t="s">
        <v>330</v>
      </c>
      <c r="H270" s="121" t="s">
        <v>331</v>
      </c>
      <c r="I270" s="118" t="s">
        <v>332</v>
      </c>
      <c r="J270" s="118" t="s">
        <v>333</v>
      </c>
      <c r="K270" s="121" t="s">
        <v>210</v>
      </c>
      <c r="L270" s="118" t="s">
        <v>210</v>
      </c>
      <c r="M270" s="149">
        <v>2</v>
      </c>
      <c r="N270" s="149">
        <v>1</v>
      </c>
      <c r="O270" s="150">
        <f t="shared" si="1177"/>
        <v>2</v>
      </c>
      <c r="P270" s="150" t="str">
        <f t="shared" si="1184"/>
        <v>Bajo</v>
      </c>
      <c r="Q270" s="149">
        <v>10</v>
      </c>
      <c r="R270" s="150">
        <f t="shared" si="1187"/>
        <v>20</v>
      </c>
      <c r="S270" s="150" t="str">
        <f t="shared" si="1180"/>
        <v>IV</v>
      </c>
      <c r="T270" s="150" t="str">
        <f t="shared" si="1188"/>
        <v>Aceptable</v>
      </c>
      <c r="U270" s="106">
        <v>25</v>
      </c>
      <c r="V270" s="106">
        <v>0</v>
      </c>
      <c r="W270" s="106">
        <v>0</v>
      </c>
      <c r="X270" s="106">
        <v>25</v>
      </c>
      <c r="Y270" s="122" t="s">
        <v>338</v>
      </c>
      <c r="Z270" s="121" t="s">
        <v>313</v>
      </c>
      <c r="AA270" s="121" t="s">
        <v>296</v>
      </c>
      <c r="AB270" s="121" t="s">
        <v>296</v>
      </c>
      <c r="AC270" s="121" t="s">
        <v>339</v>
      </c>
      <c r="AD270" s="151" t="s">
        <v>340</v>
      </c>
      <c r="AE270" s="121" t="s">
        <v>223</v>
      </c>
    </row>
    <row r="271" spans="1:31" ht="189" customHeight="1">
      <c r="A271" s="391"/>
      <c r="B271" s="379"/>
      <c r="C271" s="376"/>
      <c r="D271" s="335"/>
      <c r="E271" s="121" t="s">
        <v>264</v>
      </c>
      <c r="F271" s="118" t="s">
        <v>274</v>
      </c>
      <c r="G271" s="118" t="s">
        <v>284</v>
      </c>
      <c r="H271" s="121" t="s">
        <v>285</v>
      </c>
      <c r="I271" s="118" t="s">
        <v>261</v>
      </c>
      <c r="J271" s="118" t="s">
        <v>210</v>
      </c>
      <c r="K271" s="121" t="s">
        <v>260</v>
      </c>
      <c r="L271" s="118" t="s">
        <v>262</v>
      </c>
      <c r="M271" s="149">
        <v>6</v>
      </c>
      <c r="N271" s="149">
        <v>3</v>
      </c>
      <c r="O271" s="150">
        <f t="shared" si="1177"/>
        <v>18</v>
      </c>
      <c r="P271" s="150" t="str">
        <f t="shared" si="1184"/>
        <v>Alto</v>
      </c>
      <c r="Q271" s="149">
        <v>25</v>
      </c>
      <c r="R271" s="150">
        <f t="shared" si="1187"/>
        <v>450</v>
      </c>
      <c r="S271" s="150" t="str">
        <f t="shared" si="1180"/>
        <v>II</v>
      </c>
      <c r="T271" s="150" t="str">
        <f t="shared" si="1188"/>
        <v>No Aceptable o Aceptable con controles</v>
      </c>
      <c r="U271" s="104">
        <v>25</v>
      </c>
      <c r="V271" s="104">
        <v>0</v>
      </c>
      <c r="W271" s="104">
        <v>0</v>
      </c>
      <c r="X271" s="104">
        <v>25</v>
      </c>
      <c r="Y271" s="122" t="s">
        <v>290</v>
      </c>
      <c r="Z271" s="121" t="s">
        <v>291</v>
      </c>
      <c r="AA271" s="121" t="s">
        <v>223</v>
      </c>
      <c r="AB271" s="121" t="s">
        <v>223</v>
      </c>
      <c r="AC271" s="121" t="s">
        <v>292</v>
      </c>
      <c r="AD271" s="151" t="s">
        <v>293</v>
      </c>
      <c r="AE271" s="121" t="s">
        <v>223</v>
      </c>
    </row>
    <row r="272" spans="1:31" ht="189" customHeight="1" thickBot="1">
      <c r="A272" s="391"/>
      <c r="B272" s="379"/>
      <c r="C272" s="376"/>
      <c r="D272" s="335"/>
      <c r="E272" s="107" t="s">
        <v>255</v>
      </c>
      <c r="F272" s="118" t="s">
        <v>274</v>
      </c>
      <c r="G272" s="118" t="s">
        <v>381</v>
      </c>
      <c r="H272" s="121" t="s">
        <v>393</v>
      </c>
      <c r="I272" s="118" t="s">
        <v>394</v>
      </c>
      <c r="J272" s="118" t="s">
        <v>395</v>
      </c>
      <c r="K272" s="121" t="s">
        <v>396</v>
      </c>
      <c r="L272" s="118" t="s">
        <v>397</v>
      </c>
      <c r="M272" s="149">
        <v>6</v>
      </c>
      <c r="N272" s="149">
        <v>3</v>
      </c>
      <c r="O272" s="150">
        <f t="shared" si="1177"/>
        <v>18</v>
      </c>
      <c r="P272" s="150" t="str">
        <f>IF(O272="","",IF(ISTEXT(O272),"N/A",IF(OR(O272=2,O272=4),"Bajo",IF(OR(O272=6,O272=8),"Medio",IF(OR(O272=10,O272=12,O272=18,O272=20),"Alto",IF(OR(O272=24,O272=30,O272=40),"Muy Alto","Error"))))))</f>
        <v>Alto</v>
      </c>
      <c r="Q272" s="149">
        <v>25</v>
      </c>
      <c r="R272" s="150">
        <f t="shared" si="1187"/>
        <v>450</v>
      </c>
      <c r="S272" s="150" t="str">
        <f t="shared" si="1180"/>
        <v>II</v>
      </c>
      <c r="T272" s="150" t="str">
        <f t="shared" si="1188"/>
        <v>No Aceptable o Aceptable con controles</v>
      </c>
      <c r="U272" s="106">
        <v>25</v>
      </c>
      <c r="V272" s="106">
        <v>0</v>
      </c>
      <c r="W272" s="106">
        <v>0</v>
      </c>
      <c r="X272" s="106">
        <v>25</v>
      </c>
      <c r="Y272" s="122" t="s">
        <v>384</v>
      </c>
      <c r="Z272" s="121" t="s">
        <v>385</v>
      </c>
      <c r="AA272" s="121" t="s">
        <v>223</v>
      </c>
      <c r="AB272" s="121" t="s">
        <v>223</v>
      </c>
      <c r="AC272" s="121" t="s">
        <v>446</v>
      </c>
      <c r="AD272" s="151" t="s">
        <v>447</v>
      </c>
      <c r="AE272" s="121" t="s">
        <v>223</v>
      </c>
    </row>
    <row r="273" spans="1:31" ht="189" customHeight="1" thickBot="1">
      <c r="A273" s="391"/>
      <c r="B273" s="380"/>
      <c r="C273" s="377"/>
      <c r="D273" s="337"/>
      <c r="E273" s="112" t="s">
        <v>255</v>
      </c>
      <c r="F273" s="171" t="s">
        <v>274</v>
      </c>
      <c r="G273" s="171" t="s">
        <v>358</v>
      </c>
      <c r="H273" s="191" t="s">
        <v>359</v>
      </c>
      <c r="I273" s="171" t="s">
        <v>360</v>
      </c>
      <c r="J273" s="171" t="s">
        <v>210</v>
      </c>
      <c r="K273" s="191" t="s">
        <v>260</v>
      </c>
      <c r="L273" s="171" t="s">
        <v>210</v>
      </c>
      <c r="M273" s="192">
        <v>2</v>
      </c>
      <c r="N273" s="192">
        <v>1</v>
      </c>
      <c r="O273" s="112">
        <v>2</v>
      </c>
      <c r="P273" s="173" t="str">
        <f t="shared" ref="P273:P297" si="1189">IF(O273="","",IF(ISTEXT(O273),"N/A",IF(OR(O273=2,O273=4),"Bajo",IF(OR(O273=6,O273=8),"Medio",IF(OR(O273=10,O273=12,O273=18,O273=20),"Alto",IF(OR(O273=24,O273=30,O273=40),"Muy Alto","Error"))))))</f>
        <v>Bajo</v>
      </c>
      <c r="Q273" s="192">
        <v>10</v>
      </c>
      <c r="R273" s="193">
        <v>20</v>
      </c>
      <c r="S273" s="193" t="str">
        <f>S274</f>
        <v>IV</v>
      </c>
      <c r="T273" s="193" t="str">
        <f t="shared" si="1188"/>
        <v>Aceptable</v>
      </c>
      <c r="U273" s="104">
        <v>25</v>
      </c>
      <c r="V273" s="104">
        <v>0</v>
      </c>
      <c r="W273" s="104">
        <v>0</v>
      </c>
      <c r="X273" s="104">
        <v>25</v>
      </c>
      <c r="Y273" s="203" t="s">
        <v>362</v>
      </c>
      <c r="Z273" s="191" t="s">
        <v>363</v>
      </c>
      <c r="AA273" s="191" t="s">
        <v>364</v>
      </c>
      <c r="AB273" s="191" t="s">
        <v>296</v>
      </c>
      <c r="AC273" s="191" t="s">
        <v>365</v>
      </c>
      <c r="AD273" s="211" t="s">
        <v>366</v>
      </c>
      <c r="AE273" s="191" t="s">
        <v>223</v>
      </c>
    </row>
    <row r="274" spans="1:31" s="78" customFormat="1" ht="221.25" customHeight="1">
      <c r="A274" s="391"/>
      <c r="B274" s="332" t="s">
        <v>512</v>
      </c>
      <c r="C274" s="344" t="s">
        <v>345</v>
      </c>
      <c r="D274" s="388" t="s">
        <v>517</v>
      </c>
      <c r="E274" s="201" t="s">
        <v>264</v>
      </c>
      <c r="F274" s="128" t="s">
        <v>533</v>
      </c>
      <c r="G274" s="128" t="s">
        <v>516</v>
      </c>
      <c r="H274" s="249" t="s">
        <v>515</v>
      </c>
      <c r="I274" s="125" t="s">
        <v>518</v>
      </c>
      <c r="J274" s="128" t="s">
        <v>519</v>
      </c>
      <c r="K274" s="125" t="s">
        <v>520</v>
      </c>
      <c r="L274" s="125" t="s">
        <v>521</v>
      </c>
      <c r="M274" s="142">
        <v>2</v>
      </c>
      <c r="N274" s="142">
        <v>1</v>
      </c>
      <c r="O274" s="128">
        <v>2</v>
      </c>
      <c r="P274" s="143" t="str">
        <f t="shared" si="1189"/>
        <v>Bajo</v>
      </c>
      <c r="Q274" s="142">
        <v>10</v>
      </c>
      <c r="R274" s="142">
        <v>25</v>
      </c>
      <c r="S274" s="250" t="str">
        <f>IF(R273="","",IF(ISTEXT(R273),"IV",IF(R273=20,"IV",IF(AND(R273&gt;=40,R273&lt;=120),"III",IF(AND(R273&gt;=150,R273&lt;=500),"II",IF(AND(R273&gt;=600,R273&lt;=4000),"I","Error"))))))</f>
        <v>IV</v>
      </c>
      <c r="T274" s="250" t="str">
        <f t="shared" si="1188"/>
        <v>Aceptable</v>
      </c>
      <c r="U274" s="115">
        <v>1</v>
      </c>
      <c r="V274" s="115">
        <v>0</v>
      </c>
      <c r="W274" s="115">
        <v>0</v>
      </c>
      <c r="X274" s="115">
        <v>1</v>
      </c>
      <c r="Y274" s="249" t="s">
        <v>522</v>
      </c>
      <c r="Z274" s="249" t="s">
        <v>523</v>
      </c>
      <c r="AA274" s="251" t="s">
        <v>524</v>
      </c>
      <c r="AB274" s="125" t="s">
        <v>296</v>
      </c>
      <c r="AC274" s="249" t="s">
        <v>525</v>
      </c>
      <c r="AD274" s="252" t="s">
        <v>526</v>
      </c>
      <c r="AE274" s="144" t="s">
        <v>223</v>
      </c>
    </row>
    <row r="275" spans="1:31" ht="156.75" customHeight="1" thickBot="1">
      <c r="A275" s="391"/>
      <c r="B275" s="333"/>
      <c r="C275" s="345"/>
      <c r="D275" s="389"/>
      <c r="E275" s="114" t="s">
        <v>264</v>
      </c>
      <c r="F275" s="109" t="s">
        <v>527</v>
      </c>
      <c r="G275" s="109" t="s">
        <v>528</v>
      </c>
      <c r="H275" s="178" t="s">
        <v>285</v>
      </c>
      <c r="I275" s="157" t="s">
        <v>261</v>
      </c>
      <c r="J275" s="157" t="s">
        <v>210</v>
      </c>
      <c r="K275" s="178" t="s">
        <v>260</v>
      </c>
      <c r="L275" s="157" t="s">
        <v>262</v>
      </c>
      <c r="M275" s="179">
        <v>2</v>
      </c>
      <c r="N275" s="179">
        <v>2</v>
      </c>
      <c r="O275" s="180">
        <f t="shared" ref="O275:O297" si="1190">IF(OR(M275="",N275=""),"",IF((M275*N275=0),"N/A",M275*N275))</f>
        <v>4</v>
      </c>
      <c r="P275" s="180" t="str">
        <f t="shared" si="1189"/>
        <v>Bajo</v>
      </c>
      <c r="Q275" s="179">
        <v>25</v>
      </c>
      <c r="R275" s="180">
        <f t="shared" ref="R275:R297" si="1191">IF(OR(Q275="",O275=""),"",IF(ISTEXT(O275),"N/A",O275*Q275))</f>
        <v>100</v>
      </c>
      <c r="S275" s="180" t="str">
        <f t="shared" ref="S275:S297" si="1192">IF(R275="","",IF(ISTEXT(R275),"IV",IF(R275=20,"IV",IF(AND(R275&gt;=40,R275&lt;=120),"III",IF(AND(R275&gt;=150,R275&lt;=500),"II",IF(AND(R275&gt;=600,R275&lt;=4000),"I","Error"))))))</f>
        <v>III</v>
      </c>
      <c r="T275" s="180" t="str">
        <f>IF(S275="","",IF(OR(S275="IV",S275="III"),"Aceptable",IF(S275="II","No Aceptable o Aceptable con controles",IF(S275="I","No Aceptable","Error"))))</f>
        <v>Aceptable</v>
      </c>
      <c r="U275" s="113">
        <v>1</v>
      </c>
      <c r="V275" s="113">
        <v>0</v>
      </c>
      <c r="W275" s="113">
        <v>0</v>
      </c>
      <c r="X275" s="113">
        <v>1</v>
      </c>
      <c r="Y275" s="156" t="s">
        <v>290</v>
      </c>
      <c r="Z275" s="178" t="s">
        <v>291</v>
      </c>
      <c r="AA275" s="178" t="s">
        <v>223</v>
      </c>
      <c r="AB275" s="178" t="s">
        <v>223</v>
      </c>
      <c r="AC275" s="178" t="s">
        <v>292</v>
      </c>
      <c r="AD275" s="178" t="s">
        <v>293</v>
      </c>
      <c r="AE275" s="200" t="s">
        <v>223</v>
      </c>
    </row>
    <row r="276" spans="1:31" ht="88.5" customHeight="1" thickBot="1">
      <c r="A276" s="391"/>
      <c r="B276" s="333"/>
      <c r="C276" s="345"/>
      <c r="D276" s="389"/>
      <c r="E276" s="114" t="s">
        <v>264</v>
      </c>
      <c r="F276" s="109" t="s">
        <v>514</v>
      </c>
      <c r="G276" s="119" t="s">
        <v>530</v>
      </c>
      <c r="H276" s="120" t="s">
        <v>529</v>
      </c>
      <c r="I276" s="125" t="s">
        <v>319</v>
      </c>
      <c r="J276" s="118" t="s">
        <v>531</v>
      </c>
      <c r="K276" s="110" t="s">
        <v>532</v>
      </c>
      <c r="L276" s="125" t="s">
        <v>268</v>
      </c>
      <c r="M276" s="197">
        <v>2</v>
      </c>
      <c r="N276" s="197">
        <v>1</v>
      </c>
      <c r="O276" s="198">
        <f t="shared" si="1190"/>
        <v>2</v>
      </c>
      <c r="P276" s="198" t="str">
        <f t="shared" si="1189"/>
        <v>Bajo</v>
      </c>
      <c r="Q276" s="197">
        <v>10</v>
      </c>
      <c r="R276" s="198">
        <f t="shared" si="1191"/>
        <v>20</v>
      </c>
      <c r="S276" s="198" t="str">
        <f t="shared" si="1192"/>
        <v>IV</v>
      </c>
      <c r="T276" s="198" t="str">
        <f>IF(S276="","",IF(OR(S276="IV",S276="III"),"Aceptable",IF(S276="II","No Aceptable o Aceptable con controles",IF(S276="I","No Aceptable","Error"))))</f>
        <v>Aceptable</v>
      </c>
      <c r="U276" s="113">
        <v>1</v>
      </c>
      <c r="V276" s="113">
        <v>0</v>
      </c>
      <c r="W276" s="113">
        <v>0</v>
      </c>
      <c r="X276" s="113">
        <v>1</v>
      </c>
      <c r="Y276" s="126" t="s">
        <v>369</v>
      </c>
      <c r="Z276" s="196" t="s">
        <v>288</v>
      </c>
      <c r="AA276" s="196" t="s">
        <v>223</v>
      </c>
      <c r="AB276" s="196" t="s">
        <v>223</v>
      </c>
      <c r="AC276" s="196" t="s">
        <v>223</v>
      </c>
      <c r="AD276" s="196" t="s">
        <v>370</v>
      </c>
      <c r="AE276" s="200" t="s">
        <v>210</v>
      </c>
    </row>
    <row r="277" spans="1:31" ht="88.5" customHeight="1">
      <c r="A277" s="391"/>
      <c r="B277" s="333"/>
      <c r="C277" s="345"/>
      <c r="D277" s="389"/>
      <c r="E277" s="122" t="s">
        <v>264</v>
      </c>
      <c r="F277" s="118" t="s">
        <v>271</v>
      </c>
      <c r="G277" s="118" t="s">
        <v>234</v>
      </c>
      <c r="H277" s="121" t="s">
        <v>486</v>
      </c>
      <c r="I277" s="118" t="s">
        <v>377</v>
      </c>
      <c r="J277" s="118" t="s">
        <v>210</v>
      </c>
      <c r="K277" s="121" t="s">
        <v>233</v>
      </c>
      <c r="L277" s="118" t="s">
        <v>220</v>
      </c>
      <c r="M277" s="149">
        <v>2</v>
      </c>
      <c r="N277" s="149">
        <v>1</v>
      </c>
      <c r="O277" s="150">
        <f t="shared" si="1190"/>
        <v>2</v>
      </c>
      <c r="P277" s="150" t="str">
        <f t="shared" si="1189"/>
        <v>Bajo</v>
      </c>
      <c r="Q277" s="149">
        <v>10</v>
      </c>
      <c r="R277" s="150">
        <f t="shared" si="1191"/>
        <v>20</v>
      </c>
      <c r="S277" s="150" t="str">
        <f t="shared" si="1192"/>
        <v>IV</v>
      </c>
      <c r="T277" s="150" t="str">
        <f t="shared" ref="T277" si="1193">IF(S277="","",IF(OR(S277="IV",S277="III"),"Aceptable",IF(S277="II","No Aceptable o Aceptable con controles",IF(S277="I","No Aceptable","Error"))))</f>
        <v>Aceptable</v>
      </c>
      <c r="U277" s="113">
        <v>1</v>
      </c>
      <c r="V277" s="113">
        <v>0</v>
      </c>
      <c r="W277" s="113">
        <v>0</v>
      </c>
      <c r="X277" s="113">
        <v>1</v>
      </c>
      <c r="Y277" s="122" t="s">
        <v>473</v>
      </c>
      <c r="Z277" s="121" t="s">
        <v>676</v>
      </c>
      <c r="AA277" s="121" t="s">
        <v>223</v>
      </c>
      <c r="AB277" s="121" t="s">
        <v>223</v>
      </c>
      <c r="AC277" s="121" t="s">
        <v>242</v>
      </c>
      <c r="AD277" s="121" t="s">
        <v>350</v>
      </c>
      <c r="AE277" s="152" t="s">
        <v>223</v>
      </c>
    </row>
    <row r="278" spans="1:31" ht="93.75" customHeight="1">
      <c r="A278" s="391"/>
      <c r="B278" s="333"/>
      <c r="C278" s="345"/>
      <c r="D278" s="389"/>
      <c r="E278" s="122" t="s">
        <v>264</v>
      </c>
      <c r="F278" s="121" t="s">
        <v>271</v>
      </c>
      <c r="G278" s="121" t="s">
        <v>229</v>
      </c>
      <c r="H278" s="121" t="s">
        <v>465</v>
      </c>
      <c r="I278" s="118" t="s">
        <v>273</v>
      </c>
      <c r="J278" s="118" t="s">
        <v>210</v>
      </c>
      <c r="K278" s="121" t="s">
        <v>233</v>
      </c>
      <c r="L278" s="118" t="s">
        <v>220</v>
      </c>
      <c r="M278" s="149">
        <v>2</v>
      </c>
      <c r="N278" s="149">
        <v>1</v>
      </c>
      <c r="O278" s="150">
        <f t="shared" si="1190"/>
        <v>2</v>
      </c>
      <c r="P278" s="150" t="str">
        <f t="shared" si="1189"/>
        <v>Bajo</v>
      </c>
      <c r="Q278" s="149">
        <v>10</v>
      </c>
      <c r="R278" s="150">
        <f t="shared" si="1191"/>
        <v>20</v>
      </c>
      <c r="S278" s="150" t="str">
        <f t="shared" si="1192"/>
        <v>IV</v>
      </c>
      <c r="T278" s="150" t="str">
        <f>IF(S278="","",IF(OR(S278="IV",S278="III"),"Aceptable",IF(S278="II","No Aceptable o Aceptable con controles",IF(S278="I","No Aceptable","Error"))))</f>
        <v>Aceptable</v>
      </c>
      <c r="U278" s="113">
        <v>1</v>
      </c>
      <c r="V278" s="113">
        <v>0</v>
      </c>
      <c r="W278" s="113">
        <v>0</v>
      </c>
      <c r="X278" s="113">
        <v>1</v>
      </c>
      <c r="Y278" s="122" t="s">
        <v>378</v>
      </c>
      <c r="Z278" s="121" t="s">
        <v>698</v>
      </c>
      <c r="AA278" s="121" t="s">
        <v>223</v>
      </c>
      <c r="AB278" s="121" t="s">
        <v>223</v>
      </c>
      <c r="AC278" s="121" t="s">
        <v>242</v>
      </c>
      <c r="AD278" s="121" t="s">
        <v>349</v>
      </c>
      <c r="AE278" s="152" t="s">
        <v>223</v>
      </c>
    </row>
    <row r="279" spans="1:31" ht="129.75" customHeight="1" thickBot="1">
      <c r="A279" s="391"/>
      <c r="B279" s="333"/>
      <c r="C279" s="347"/>
      <c r="D279" s="389"/>
      <c r="E279" s="203" t="s">
        <v>264</v>
      </c>
      <c r="F279" s="191" t="s">
        <v>152</v>
      </c>
      <c r="G279" s="191" t="s">
        <v>416</v>
      </c>
      <c r="H279" s="191" t="s">
        <v>417</v>
      </c>
      <c r="I279" s="171" t="s">
        <v>433</v>
      </c>
      <c r="J279" s="171" t="s">
        <v>210</v>
      </c>
      <c r="K279" s="191" t="s">
        <v>211</v>
      </c>
      <c r="L279" s="171" t="s">
        <v>219</v>
      </c>
      <c r="M279" s="192">
        <v>2</v>
      </c>
      <c r="N279" s="192">
        <v>3</v>
      </c>
      <c r="O279" s="193">
        <f t="shared" si="1190"/>
        <v>6</v>
      </c>
      <c r="P279" s="193" t="str">
        <f t="shared" si="1189"/>
        <v>Medio</v>
      </c>
      <c r="Q279" s="192">
        <v>10</v>
      </c>
      <c r="R279" s="193">
        <f t="shared" si="1191"/>
        <v>60</v>
      </c>
      <c r="S279" s="193" t="str">
        <f t="shared" si="1192"/>
        <v>III</v>
      </c>
      <c r="T279" s="193" t="s">
        <v>142</v>
      </c>
      <c r="U279" s="116">
        <v>1</v>
      </c>
      <c r="V279" s="116">
        <v>0</v>
      </c>
      <c r="W279" s="116">
        <v>0</v>
      </c>
      <c r="X279" s="116">
        <v>1</v>
      </c>
      <c r="Y279" s="203" t="s">
        <v>391</v>
      </c>
      <c r="Z279" s="191" t="s">
        <v>672</v>
      </c>
      <c r="AA279" s="191" t="s">
        <v>223</v>
      </c>
      <c r="AB279" s="191" t="s">
        <v>223</v>
      </c>
      <c r="AC279" s="191" t="s">
        <v>223</v>
      </c>
      <c r="AD279" s="191" t="s">
        <v>224</v>
      </c>
      <c r="AE279" s="195" t="s">
        <v>223</v>
      </c>
    </row>
    <row r="280" spans="1:31" ht="144" customHeight="1">
      <c r="A280" s="391"/>
      <c r="B280" s="333"/>
      <c r="C280" s="311" t="s">
        <v>256</v>
      </c>
      <c r="D280" s="349" t="s">
        <v>534</v>
      </c>
      <c r="E280" s="196" t="s">
        <v>264</v>
      </c>
      <c r="F280" s="196" t="s">
        <v>152</v>
      </c>
      <c r="G280" s="196" t="s">
        <v>207</v>
      </c>
      <c r="H280" s="196" t="s">
        <v>208</v>
      </c>
      <c r="I280" s="125" t="s">
        <v>209</v>
      </c>
      <c r="J280" s="125" t="s">
        <v>210</v>
      </c>
      <c r="K280" s="196" t="s">
        <v>211</v>
      </c>
      <c r="L280" s="125" t="s">
        <v>219</v>
      </c>
      <c r="M280" s="197">
        <v>2</v>
      </c>
      <c r="N280" s="197">
        <v>3</v>
      </c>
      <c r="O280" s="198">
        <f t="shared" si="1190"/>
        <v>6</v>
      </c>
      <c r="P280" s="198" t="str">
        <f t="shared" si="1189"/>
        <v>Medio</v>
      </c>
      <c r="Q280" s="197">
        <v>10</v>
      </c>
      <c r="R280" s="198">
        <f t="shared" si="1191"/>
        <v>60</v>
      </c>
      <c r="S280" s="198" t="str">
        <f t="shared" si="1192"/>
        <v>III</v>
      </c>
      <c r="T280" s="198" t="s">
        <v>142</v>
      </c>
      <c r="U280" s="117">
        <v>20</v>
      </c>
      <c r="V280" s="117">
        <v>0</v>
      </c>
      <c r="W280" s="117">
        <v>0</v>
      </c>
      <c r="X280" s="117">
        <v>20</v>
      </c>
      <c r="Y280" s="196" t="s">
        <v>294</v>
      </c>
      <c r="Z280" s="196" t="s">
        <v>672</v>
      </c>
      <c r="AA280" s="196" t="s">
        <v>296</v>
      </c>
      <c r="AB280" s="196" t="s">
        <v>296</v>
      </c>
      <c r="AC280" s="196" t="s">
        <v>296</v>
      </c>
      <c r="AD280" s="196" t="s">
        <v>297</v>
      </c>
      <c r="AE280" s="199" t="s">
        <v>511</v>
      </c>
    </row>
    <row r="281" spans="1:31" ht="144" customHeight="1">
      <c r="A281" s="391"/>
      <c r="B281" s="333"/>
      <c r="C281" s="312"/>
      <c r="D281" s="350"/>
      <c r="E281" s="121" t="s">
        <v>264</v>
      </c>
      <c r="F281" s="121" t="s">
        <v>152</v>
      </c>
      <c r="G281" s="121" t="s">
        <v>212</v>
      </c>
      <c r="H281" s="121" t="s">
        <v>213</v>
      </c>
      <c r="I281" s="118" t="s">
        <v>214</v>
      </c>
      <c r="J281" s="118" t="s">
        <v>210</v>
      </c>
      <c r="K281" s="121" t="s">
        <v>211</v>
      </c>
      <c r="L281" s="118" t="s">
        <v>219</v>
      </c>
      <c r="M281" s="149">
        <v>2</v>
      </c>
      <c r="N281" s="149">
        <v>3</v>
      </c>
      <c r="O281" s="150">
        <f t="shared" si="1190"/>
        <v>6</v>
      </c>
      <c r="P281" s="150" t="str">
        <f t="shared" si="1189"/>
        <v>Medio</v>
      </c>
      <c r="Q281" s="149">
        <v>10</v>
      </c>
      <c r="R281" s="150">
        <f t="shared" si="1191"/>
        <v>60</v>
      </c>
      <c r="S281" s="150" t="str">
        <f t="shared" si="1192"/>
        <v>III</v>
      </c>
      <c r="T281" s="150" t="s">
        <v>142</v>
      </c>
      <c r="U281" s="111">
        <v>20</v>
      </c>
      <c r="V281" s="111">
        <v>0</v>
      </c>
      <c r="W281" s="111">
        <v>0</v>
      </c>
      <c r="X281" s="111">
        <v>20</v>
      </c>
      <c r="Y281" s="121" t="s">
        <v>391</v>
      </c>
      <c r="Z281" s="121" t="s">
        <v>672</v>
      </c>
      <c r="AA281" s="121" t="s">
        <v>223</v>
      </c>
      <c r="AB281" s="121" t="s">
        <v>223</v>
      </c>
      <c r="AC281" s="121" t="s">
        <v>223</v>
      </c>
      <c r="AD281" s="121" t="s">
        <v>224</v>
      </c>
      <c r="AE281" s="152" t="s">
        <v>223</v>
      </c>
    </row>
    <row r="282" spans="1:31" ht="144" customHeight="1">
      <c r="A282" s="391"/>
      <c r="B282" s="333"/>
      <c r="C282" s="312"/>
      <c r="D282" s="350"/>
      <c r="E282" s="121" t="s">
        <v>264</v>
      </c>
      <c r="F282" s="121" t="s">
        <v>152</v>
      </c>
      <c r="G282" s="121" t="s">
        <v>341</v>
      </c>
      <c r="H282" s="121" t="s">
        <v>342</v>
      </c>
      <c r="I282" s="118" t="s">
        <v>413</v>
      </c>
      <c r="J282" s="118" t="s">
        <v>210</v>
      </c>
      <c r="K282" s="121" t="s">
        <v>211</v>
      </c>
      <c r="L282" s="118" t="s">
        <v>219</v>
      </c>
      <c r="M282" s="149">
        <v>2</v>
      </c>
      <c r="N282" s="149">
        <v>3</v>
      </c>
      <c r="O282" s="150">
        <f t="shared" si="1190"/>
        <v>6</v>
      </c>
      <c r="P282" s="150" t="str">
        <f t="shared" si="1189"/>
        <v>Medio</v>
      </c>
      <c r="Q282" s="149">
        <v>10</v>
      </c>
      <c r="R282" s="150">
        <f t="shared" si="1191"/>
        <v>60</v>
      </c>
      <c r="S282" s="150" t="str">
        <f t="shared" si="1192"/>
        <v>III</v>
      </c>
      <c r="T282" s="150" t="s">
        <v>142</v>
      </c>
      <c r="U282" s="111">
        <v>20</v>
      </c>
      <c r="V282" s="111">
        <v>0</v>
      </c>
      <c r="W282" s="111">
        <v>0</v>
      </c>
      <c r="X282" s="111">
        <v>20</v>
      </c>
      <c r="Y282" s="121" t="s">
        <v>496</v>
      </c>
      <c r="Z282" s="121" t="s">
        <v>672</v>
      </c>
      <c r="AA282" s="121" t="s">
        <v>223</v>
      </c>
      <c r="AB282" s="121" t="s">
        <v>223</v>
      </c>
      <c r="AC282" s="121" t="s">
        <v>223</v>
      </c>
      <c r="AD282" s="121" t="s">
        <v>224</v>
      </c>
      <c r="AE282" s="152" t="s">
        <v>223</v>
      </c>
    </row>
    <row r="283" spans="1:31" ht="144" customHeight="1">
      <c r="A283" s="391"/>
      <c r="B283" s="333"/>
      <c r="C283" s="312"/>
      <c r="D283" s="350"/>
      <c r="E283" s="121" t="s">
        <v>264</v>
      </c>
      <c r="F283" s="121" t="s">
        <v>152</v>
      </c>
      <c r="G283" s="121" t="s">
        <v>416</v>
      </c>
      <c r="H283" s="121" t="s">
        <v>417</v>
      </c>
      <c r="I283" s="118" t="s">
        <v>418</v>
      </c>
      <c r="J283" s="118" t="s">
        <v>210</v>
      </c>
      <c r="K283" s="121" t="s">
        <v>211</v>
      </c>
      <c r="L283" s="118" t="s">
        <v>219</v>
      </c>
      <c r="M283" s="149">
        <v>2</v>
      </c>
      <c r="N283" s="149">
        <v>3</v>
      </c>
      <c r="O283" s="150">
        <f t="shared" si="1190"/>
        <v>6</v>
      </c>
      <c r="P283" s="150" t="str">
        <f t="shared" si="1189"/>
        <v>Medio</v>
      </c>
      <c r="Q283" s="149">
        <v>10</v>
      </c>
      <c r="R283" s="150">
        <f t="shared" si="1191"/>
        <v>60</v>
      </c>
      <c r="S283" s="150" t="str">
        <f t="shared" si="1192"/>
        <v>III</v>
      </c>
      <c r="T283" s="150" t="s">
        <v>142</v>
      </c>
      <c r="U283" s="111">
        <v>20</v>
      </c>
      <c r="V283" s="111">
        <v>0</v>
      </c>
      <c r="W283" s="111">
        <v>0</v>
      </c>
      <c r="X283" s="111">
        <v>20</v>
      </c>
      <c r="Y283" s="121" t="s">
        <v>414</v>
      </c>
      <c r="Z283" s="121" t="s">
        <v>672</v>
      </c>
      <c r="AA283" s="121" t="s">
        <v>223</v>
      </c>
      <c r="AB283" s="121" t="s">
        <v>223</v>
      </c>
      <c r="AC283" s="121" t="s">
        <v>223</v>
      </c>
      <c r="AD283" s="121" t="s">
        <v>224</v>
      </c>
      <c r="AE283" s="152" t="s">
        <v>223</v>
      </c>
    </row>
    <row r="284" spans="1:31" ht="144" customHeight="1">
      <c r="A284" s="391"/>
      <c r="B284" s="333"/>
      <c r="C284" s="312"/>
      <c r="D284" s="350"/>
      <c r="E284" s="121" t="s">
        <v>264</v>
      </c>
      <c r="F284" s="149" t="s">
        <v>265</v>
      </c>
      <c r="G284" s="149" t="s">
        <v>156</v>
      </c>
      <c r="H284" s="121" t="s">
        <v>483</v>
      </c>
      <c r="I284" s="118" t="s">
        <v>319</v>
      </c>
      <c r="J284" s="118" t="s">
        <v>484</v>
      </c>
      <c r="K284" s="121" t="s">
        <v>260</v>
      </c>
      <c r="L284" s="118" t="s">
        <v>268</v>
      </c>
      <c r="M284" s="149">
        <v>2</v>
      </c>
      <c r="N284" s="149">
        <v>3</v>
      </c>
      <c r="O284" s="150">
        <f t="shared" si="1190"/>
        <v>6</v>
      </c>
      <c r="P284" s="150" t="str">
        <f t="shared" si="1189"/>
        <v>Medio</v>
      </c>
      <c r="Q284" s="150">
        <v>60</v>
      </c>
      <c r="R284" s="150">
        <f t="shared" si="1191"/>
        <v>360</v>
      </c>
      <c r="S284" s="150" t="str">
        <f t="shared" si="1192"/>
        <v>II</v>
      </c>
      <c r="T284" s="150" t="str">
        <f>IF(S284="","",IF(OR(S284="IV",S284="III"),"Aceptable",IF(S284="II","No Aceptable o Aceptable con controles",IF(S284="I","No Aceptable","Error"))))</f>
        <v>No Aceptable o Aceptable con controles</v>
      </c>
      <c r="U284" s="111">
        <v>20</v>
      </c>
      <c r="V284" s="111">
        <v>0</v>
      </c>
      <c r="W284" s="111">
        <v>0</v>
      </c>
      <c r="X284" s="111">
        <v>20</v>
      </c>
      <c r="Y284" s="121" t="s">
        <v>369</v>
      </c>
      <c r="Z284" s="121" t="s">
        <v>288</v>
      </c>
      <c r="AA284" s="121" t="s">
        <v>223</v>
      </c>
      <c r="AB284" s="121" t="s">
        <v>223</v>
      </c>
      <c r="AC284" s="121" t="s">
        <v>223</v>
      </c>
      <c r="AD284" s="121" t="s">
        <v>370</v>
      </c>
      <c r="AE284" s="152" t="s">
        <v>210</v>
      </c>
    </row>
    <row r="285" spans="1:31" ht="144" customHeight="1">
      <c r="A285" s="391"/>
      <c r="B285" s="333"/>
      <c r="C285" s="312"/>
      <c r="D285" s="350"/>
      <c r="E285" s="121" t="s">
        <v>264</v>
      </c>
      <c r="F285" s="149" t="s">
        <v>265</v>
      </c>
      <c r="G285" s="149" t="s">
        <v>485</v>
      </c>
      <c r="H285" s="121" t="s">
        <v>318</v>
      </c>
      <c r="I285" s="118" t="s">
        <v>319</v>
      </c>
      <c r="J285" s="118" t="s">
        <v>210</v>
      </c>
      <c r="K285" s="121" t="s">
        <v>260</v>
      </c>
      <c r="L285" s="118" t="s">
        <v>268</v>
      </c>
      <c r="M285" s="149">
        <v>2</v>
      </c>
      <c r="N285" s="149">
        <v>3</v>
      </c>
      <c r="O285" s="150">
        <f t="shared" si="1190"/>
        <v>6</v>
      </c>
      <c r="P285" s="150" t="str">
        <f t="shared" si="1189"/>
        <v>Medio</v>
      </c>
      <c r="Q285" s="150">
        <v>60</v>
      </c>
      <c r="R285" s="150">
        <f t="shared" si="1191"/>
        <v>360</v>
      </c>
      <c r="S285" s="150" t="str">
        <f t="shared" si="1192"/>
        <v>II</v>
      </c>
      <c r="T285" s="150" t="str">
        <f>IF(S285="","",IF(OR(S285="IV",S285="III"),"Aceptable",IF(S285="II","No Aceptable o Aceptable con controles",IF(S285="I","No Aceptable","Error"))))</f>
        <v>No Aceptable o Aceptable con controles</v>
      </c>
      <c r="U285" s="111">
        <v>20</v>
      </c>
      <c r="V285" s="111">
        <v>0</v>
      </c>
      <c r="W285" s="111">
        <v>0</v>
      </c>
      <c r="X285" s="111">
        <v>20</v>
      </c>
      <c r="Y285" s="121" t="s">
        <v>369</v>
      </c>
      <c r="Z285" s="121" t="s">
        <v>288</v>
      </c>
      <c r="AA285" s="121" t="s">
        <v>223</v>
      </c>
      <c r="AB285" s="121" t="s">
        <v>223</v>
      </c>
      <c r="AC285" s="121" t="s">
        <v>223</v>
      </c>
      <c r="AD285" s="121" t="s">
        <v>370</v>
      </c>
      <c r="AE285" s="152" t="s">
        <v>210</v>
      </c>
    </row>
    <row r="286" spans="1:31" ht="144" customHeight="1">
      <c r="A286" s="391"/>
      <c r="B286" s="333"/>
      <c r="C286" s="312"/>
      <c r="D286" s="350"/>
      <c r="E286" s="121" t="s">
        <v>264</v>
      </c>
      <c r="F286" s="149" t="s">
        <v>265</v>
      </c>
      <c r="G286" s="121" t="s">
        <v>266</v>
      </c>
      <c r="H286" s="121" t="s">
        <v>267</v>
      </c>
      <c r="I286" s="118" t="s">
        <v>257</v>
      </c>
      <c r="J286" s="118" t="s">
        <v>210</v>
      </c>
      <c r="K286" s="121" t="s">
        <v>210</v>
      </c>
      <c r="L286" s="118" t="s">
        <v>210</v>
      </c>
      <c r="M286" s="149">
        <v>2</v>
      </c>
      <c r="N286" s="149">
        <v>1</v>
      </c>
      <c r="O286" s="150">
        <f t="shared" si="1190"/>
        <v>2</v>
      </c>
      <c r="P286" s="150" t="str">
        <f t="shared" si="1189"/>
        <v>Bajo</v>
      </c>
      <c r="Q286" s="150">
        <v>20</v>
      </c>
      <c r="R286" s="150">
        <f t="shared" si="1191"/>
        <v>40</v>
      </c>
      <c r="S286" s="150" t="str">
        <f t="shared" si="1192"/>
        <v>III</v>
      </c>
      <c r="T286" s="150" t="s">
        <v>142</v>
      </c>
      <c r="U286" s="111">
        <v>20</v>
      </c>
      <c r="V286" s="111">
        <v>0</v>
      </c>
      <c r="W286" s="111">
        <v>0</v>
      </c>
      <c r="X286" s="111">
        <v>20</v>
      </c>
      <c r="Y286" s="121" t="s">
        <v>287</v>
      </c>
      <c r="Z286" s="121" t="s">
        <v>288</v>
      </c>
      <c r="AA286" s="121" t="s">
        <v>223</v>
      </c>
      <c r="AB286" s="121" t="s">
        <v>223</v>
      </c>
      <c r="AC286" s="121" t="s">
        <v>223</v>
      </c>
      <c r="AD286" s="121" t="s">
        <v>289</v>
      </c>
      <c r="AE286" s="152" t="s">
        <v>210</v>
      </c>
    </row>
    <row r="287" spans="1:31" ht="144" customHeight="1">
      <c r="A287" s="391"/>
      <c r="B287" s="333"/>
      <c r="C287" s="312"/>
      <c r="D287" s="350"/>
      <c r="E287" s="118" t="s">
        <v>264</v>
      </c>
      <c r="F287" s="118" t="s">
        <v>271</v>
      </c>
      <c r="G287" s="118" t="s">
        <v>229</v>
      </c>
      <c r="H287" s="118" t="s">
        <v>465</v>
      </c>
      <c r="I287" s="118" t="s">
        <v>273</v>
      </c>
      <c r="J287" s="118" t="s">
        <v>210</v>
      </c>
      <c r="K287" s="121" t="s">
        <v>233</v>
      </c>
      <c r="L287" s="118" t="s">
        <v>220</v>
      </c>
      <c r="M287" s="149">
        <v>2</v>
      </c>
      <c r="N287" s="149">
        <v>1</v>
      </c>
      <c r="O287" s="150">
        <f t="shared" si="1190"/>
        <v>2</v>
      </c>
      <c r="P287" s="150" t="str">
        <f t="shared" si="1189"/>
        <v>Bajo</v>
      </c>
      <c r="Q287" s="149">
        <v>10</v>
      </c>
      <c r="R287" s="150">
        <f t="shared" si="1191"/>
        <v>20</v>
      </c>
      <c r="S287" s="150" t="str">
        <f t="shared" si="1192"/>
        <v>IV</v>
      </c>
      <c r="T287" s="150" t="str">
        <f t="shared" ref="T287:T297" si="1194">IF(S287="","",IF(OR(S287="IV",S287="III"),"Aceptable",IF(S287="II","No Aceptable o Aceptable con controles",IF(S287="I","No Aceptable","Error"))))</f>
        <v>Aceptable</v>
      </c>
      <c r="U287" s="111">
        <v>20</v>
      </c>
      <c r="V287" s="111">
        <v>0</v>
      </c>
      <c r="W287" s="111">
        <v>0</v>
      </c>
      <c r="X287" s="111">
        <v>20</v>
      </c>
      <c r="Y287" s="121" t="s">
        <v>240</v>
      </c>
      <c r="Z287" s="121" t="s">
        <v>676</v>
      </c>
      <c r="AA287" s="121" t="s">
        <v>223</v>
      </c>
      <c r="AB287" s="121" t="s">
        <v>223</v>
      </c>
      <c r="AC287" s="121" t="s">
        <v>242</v>
      </c>
      <c r="AD287" s="121" t="s">
        <v>350</v>
      </c>
      <c r="AE287" s="152" t="s">
        <v>223</v>
      </c>
    </row>
    <row r="288" spans="1:31" ht="144" customHeight="1">
      <c r="A288" s="391"/>
      <c r="B288" s="333"/>
      <c r="C288" s="312"/>
      <c r="D288" s="350"/>
      <c r="E288" s="121" t="s">
        <v>264</v>
      </c>
      <c r="F288" s="121" t="s">
        <v>271</v>
      </c>
      <c r="G288" s="121" t="s">
        <v>234</v>
      </c>
      <c r="H288" s="121" t="s">
        <v>486</v>
      </c>
      <c r="I288" s="118" t="s">
        <v>377</v>
      </c>
      <c r="J288" s="118" t="s">
        <v>210</v>
      </c>
      <c r="K288" s="121" t="s">
        <v>233</v>
      </c>
      <c r="L288" s="118" t="s">
        <v>220</v>
      </c>
      <c r="M288" s="149">
        <v>2</v>
      </c>
      <c r="N288" s="149">
        <v>1</v>
      </c>
      <c r="O288" s="150">
        <f t="shared" si="1190"/>
        <v>2</v>
      </c>
      <c r="P288" s="150" t="str">
        <f t="shared" si="1189"/>
        <v>Bajo</v>
      </c>
      <c r="Q288" s="149">
        <v>10</v>
      </c>
      <c r="R288" s="150">
        <f t="shared" si="1191"/>
        <v>20</v>
      </c>
      <c r="S288" s="150" t="str">
        <f t="shared" si="1192"/>
        <v>IV</v>
      </c>
      <c r="T288" s="150" t="str">
        <f t="shared" si="1194"/>
        <v>Aceptable</v>
      </c>
      <c r="U288" s="111">
        <v>20</v>
      </c>
      <c r="V288" s="111">
        <v>0</v>
      </c>
      <c r="W288" s="111">
        <v>0</v>
      </c>
      <c r="X288" s="111">
        <v>20</v>
      </c>
      <c r="Y288" s="121" t="s">
        <v>240</v>
      </c>
      <c r="Z288" s="121" t="s">
        <v>676</v>
      </c>
      <c r="AA288" s="121" t="s">
        <v>223</v>
      </c>
      <c r="AB288" s="121" t="s">
        <v>223</v>
      </c>
      <c r="AC288" s="121" t="s">
        <v>242</v>
      </c>
      <c r="AD288" s="121" t="s">
        <v>350</v>
      </c>
      <c r="AE288" s="152" t="s">
        <v>223</v>
      </c>
    </row>
    <row r="289" spans="1:31" ht="144" customHeight="1">
      <c r="A289" s="391"/>
      <c r="B289" s="333"/>
      <c r="C289" s="312"/>
      <c r="D289" s="350"/>
      <c r="E289" s="107" t="s">
        <v>264</v>
      </c>
      <c r="F289" s="121" t="s">
        <v>274</v>
      </c>
      <c r="G289" s="121" t="s">
        <v>275</v>
      </c>
      <c r="H289" s="118" t="s">
        <v>326</v>
      </c>
      <c r="I289" s="118" t="s">
        <v>327</v>
      </c>
      <c r="J289" s="118" t="s">
        <v>277</v>
      </c>
      <c r="K289" s="121" t="s">
        <v>278</v>
      </c>
      <c r="L289" s="118" t="s">
        <v>279</v>
      </c>
      <c r="M289" s="149">
        <v>2</v>
      </c>
      <c r="N289" s="149">
        <v>3</v>
      </c>
      <c r="O289" s="150">
        <f t="shared" si="1190"/>
        <v>6</v>
      </c>
      <c r="P289" s="150" t="str">
        <f t="shared" si="1189"/>
        <v>Medio</v>
      </c>
      <c r="Q289" s="149">
        <v>60</v>
      </c>
      <c r="R289" s="150">
        <f t="shared" si="1191"/>
        <v>360</v>
      </c>
      <c r="S289" s="150" t="str">
        <f t="shared" si="1192"/>
        <v>II</v>
      </c>
      <c r="T289" s="150" t="str">
        <f t="shared" si="1194"/>
        <v>No Aceptable o Aceptable con controles</v>
      </c>
      <c r="U289" s="111">
        <v>20</v>
      </c>
      <c r="V289" s="111">
        <v>0</v>
      </c>
      <c r="W289" s="111">
        <v>0</v>
      </c>
      <c r="X289" s="111">
        <v>20</v>
      </c>
      <c r="Y289" s="121" t="s">
        <v>334</v>
      </c>
      <c r="Z289" s="121" t="s">
        <v>299</v>
      </c>
      <c r="AA289" s="121" t="s">
        <v>296</v>
      </c>
      <c r="AB289" s="121" t="s">
        <v>223</v>
      </c>
      <c r="AC289" s="121" t="s">
        <v>335</v>
      </c>
      <c r="AD289" s="121" t="s">
        <v>336</v>
      </c>
      <c r="AE289" s="152" t="s">
        <v>223</v>
      </c>
    </row>
    <row r="290" spans="1:31" ht="144" customHeight="1">
      <c r="A290" s="391"/>
      <c r="B290" s="333"/>
      <c r="C290" s="312"/>
      <c r="D290" s="350"/>
      <c r="E290" s="121" t="s">
        <v>264</v>
      </c>
      <c r="F290" s="121" t="s">
        <v>274</v>
      </c>
      <c r="G290" s="121" t="s">
        <v>280</v>
      </c>
      <c r="H290" s="121" t="s">
        <v>445</v>
      </c>
      <c r="I290" s="118" t="s">
        <v>263</v>
      </c>
      <c r="J290" s="118" t="s">
        <v>210</v>
      </c>
      <c r="K290" s="121" t="s">
        <v>210</v>
      </c>
      <c r="L290" s="118" t="s">
        <v>262</v>
      </c>
      <c r="M290" s="149">
        <v>2</v>
      </c>
      <c r="N290" s="149">
        <v>3</v>
      </c>
      <c r="O290" s="150">
        <f t="shared" si="1190"/>
        <v>6</v>
      </c>
      <c r="P290" s="150" t="str">
        <f t="shared" si="1189"/>
        <v>Medio</v>
      </c>
      <c r="Q290" s="149">
        <v>60</v>
      </c>
      <c r="R290" s="150">
        <f t="shared" si="1191"/>
        <v>360</v>
      </c>
      <c r="S290" s="150" t="str">
        <f t="shared" si="1192"/>
        <v>II</v>
      </c>
      <c r="T290" s="150" t="str">
        <f t="shared" si="1194"/>
        <v>No Aceptable o Aceptable con controles</v>
      </c>
      <c r="U290" s="111">
        <v>20</v>
      </c>
      <c r="V290" s="111">
        <v>0</v>
      </c>
      <c r="W290" s="111">
        <v>0</v>
      </c>
      <c r="X290" s="111">
        <v>20</v>
      </c>
      <c r="Y290" s="121" t="s">
        <v>302</v>
      </c>
      <c r="Z290" s="121" t="s">
        <v>303</v>
      </c>
      <c r="AA290" s="107" t="s">
        <v>304</v>
      </c>
      <c r="AB290" s="107" t="s">
        <v>304</v>
      </c>
      <c r="AC290" s="121" t="s">
        <v>223</v>
      </c>
      <c r="AD290" s="121" t="s">
        <v>305</v>
      </c>
      <c r="AE290" s="152" t="s">
        <v>223</v>
      </c>
    </row>
    <row r="291" spans="1:31" s="78" customFormat="1" ht="144" customHeight="1">
      <c r="A291" s="391"/>
      <c r="B291" s="333"/>
      <c r="C291" s="312"/>
      <c r="D291" s="350"/>
      <c r="E291" s="118" t="s">
        <v>420</v>
      </c>
      <c r="F291" s="118" t="s">
        <v>274</v>
      </c>
      <c r="G291" s="118" t="s">
        <v>284</v>
      </c>
      <c r="H291" s="118" t="s">
        <v>487</v>
      </c>
      <c r="I291" s="118" t="s">
        <v>488</v>
      </c>
      <c r="J291" s="118" t="s">
        <v>375</v>
      </c>
      <c r="K291" s="118" t="s">
        <v>260</v>
      </c>
      <c r="L291" s="118" t="s">
        <v>375</v>
      </c>
      <c r="M291" s="145">
        <v>2</v>
      </c>
      <c r="N291" s="145">
        <v>1</v>
      </c>
      <c r="O291" s="146">
        <f t="shared" si="1190"/>
        <v>2</v>
      </c>
      <c r="P291" s="146" t="str">
        <f t="shared" si="1189"/>
        <v>Bajo</v>
      </c>
      <c r="Q291" s="145">
        <v>10</v>
      </c>
      <c r="R291" s="146">
        <f t="shared" si="1191"/>
        <v>20</v>
      </c>
      <c r="S291" s="146" t="str">
        <f t="shared" si="1192"/>
        <v>IV</v>
      </c>
      <c r="T291" s="146" t="str">
        <f t="shared" si="1194"/>
        <v>Aceptable</v>
      </c>
      <c r="U291" s="130">
        <v>20</v>
      </c>
      <c r="V291" s="130">
        <v>0</v>
      </c>
      <c r="W291" s="130">
        <v>0</v>
      </c>
      <c r="X291" s="130">
        <v>20</v>
      </c>
      <c r="Y291" s="118" t="s">
        <v>497</v>
      </c>
      <c r="Z291" s="118" t="s">
        <v>291</v>
      </c>
      <c r="AA291" s="118" t="s">
        <v>296</v>
      </c>
      <c r="AB291" s="118" t="s">
        <v>296</v>
      </c>
      <c r="AC291" s="118" t="s">
        <v>504</v>
      </c>
      <c r="AD291" s="118" t="s">
        <v>498</v>
      </c>
      <c r="AE291" s="148" t="s">
        <v>223</v>
      </c>
    </row>
    <row r="292" spans="1:31" ht="144" customHeight="1">
      <c r="A292" s="391"/>
      <c r="B292" s="333"/>
      <c r="C292" s="312"/>
      <c r="D292" s="350"/>
      <c r="E292" s="121" t="s">
        <v>420</v>
      </c>
      <c r="F292" s="121" t="s">
        <v>274</v>
      </c>
      <c r="G292" s="121" t="s">
        <v>358</v>
      </c>
      <c r="H292" s="121" t="s">
        <v>489</v>
      </c>
      <c r="I292" s="118" t="s">
        <v>490</v>
      </c>
      <c r="J292" s="118" t="s">
        <v>491</v>
      </c>
      <c r="K292" s="121" t="s">
        <v>492</v>
      </c>
      <c r="L292" s="118" t="s">
        <v>259</v>
      </c>
      <c r="M292" s="149">
        <v>2</v>
      </c>
      <c r="N292" s="149">
        <v>1</v>
      </c>
      <c r="O292" s="150">
        <f t="shared" si="1190"/>
        <v>2</v>
      </c>
      <c r="P292" s="150" t="str">
        <f t="shared" si="1189"/>
        <v>Bajo</v>
      </c>
      <c r="Q292" s="149">
        <v>10</v>
      </c>
      <c r="R292" s="150">
        <f t="shared" si="1191"/>
        <v>20</v>
      </c>
      <c r="S292" s="150" t="str">
        <f t="shared" si="1192"/>
        <v>IV</v>
      </c>
      <c r="T292" s="150" t="str">
        <f t="shared" si="1194"/>
        <v>Aceptable</v>
      </c>
      <c r="U292" s="111">
        <v>20</v>
      </c>
      <c r="V292" s="111">
        <v>0</v>
      </c>
      <c r="W292" s="111">
        <v>0</v>
      </c>
      <c r="X292" s="111">
        <v>20</v>
      </c>
      <c r="Y292" s="121" t="s">
        <v>362</v>
      </c>
      <c r="Z292" s="121" t="s">
        <v>363</v>
      </c>
      <c r="AA292" s="121" t="s">
        <v>296</v>
      </c>
      <c r="AB292" s="121" t="s">
        <v>505</v>
      </c>
      <c r="AC292" s="121" t="s">
        <v>506</v>
      </c>
      <c r="AD292" s="121" t="s">
        <v>507</v>
      </c>
      <c r="AE292" s="152" t="s">
        <v>223</v>
      </c>
    </row>
    <row r="293" spans="1:31" ht="144" customHeight="1">
      <c r="A293" s="391"/>
      <c r="B293" s="333"/>
      <c r="C293" s="312"/>
      <c r="D293" s="350"/>
      <c r="E293" s="121" t="s">
        <v>420</v>
      </c>
      <c r="F293" s="121" t="s">
        <v>421</v>
      </c>
      <c r="G293" s="121" t="s">
        <v>493</v>
      </c>
      <c r="H293" s="121" t="s">
        <v>494</v>
      </c>
      <c r="I293" s="118" t="s">
        <v>423</v>
      </c>
      <c r="J293" s="118" t="s">
        <v>375</v>
      </c>
      <c r="K293" s="121" t="s">
        <v>424</v>
      </c>
      <c r="L293" s="118" t="s">
        <v>425</v>
      </c>
      <c r="M293" s="149">
        <v>2</v>
      </c>
      <c r="N293" s="149">
        <v>1</v>
      </c>
      <c r="O293" s="150">
        <f t="shared" si="1190"/>
        <v>2</v>
      </c>
      <c r="P293" s="150" t="str">
        <f t="shared" si="1189"/>
        <v>Bajo</v>
      </c>
      <c r="Q293" s="149">
        <v>10</v>
      </c>
      <c r="R293" s="150">
        <f t="shared" si="1191"/>
        <v>20</v>
      </c>
      <c r="S293" s="150" t="str">
        <f t="shared" si="1192"/>
        <v>IV</v>
      </c>
      <c r="T293" s="150" t="str">
        <f t="shared" si="1194"/>
        <v>Aceptable</v>
      </c>
      <c r="U293" s="111">
        <v>20</v>
      </c>
      <c r="V293" s="111">
        <v>0</v>
      </c>
      <c r="W293" s="111">
        <v>0</v>
      </c>
      <c r="X293" s="111">
        <v>20</v>
      </c>
      <c r="Y293" s="121" t="s">
        <v>427</v>
      </c>
      <c r="Z293" s="121" t="s">
        <v>428</v>
      </c>
      <c r="AA293" s="121" t="s">
        <v>296</v>
      </c>
      <c r="AB293" s="121" t="s">
        <v>296</v>
      </c>
      <c r="AC293" s="121" t="s">
        <v>429</v>
      </c>
      <c r="AD293" s="121" t="s">
        <v>430</v>
      </c>
      <c r="AE293" s="152" t="s">
        <v>223</v>
      </c>
    </row>
    <row r="294" spans="1:31" ht="144" customHeight="1">
      <c r="A294" s="391"/>
      <c r="B294" s="333"/>
      <c r="C294" s="312"/>
      <c r="D294" s="350"/>
      <c r="E294" s="121" t="s">
        <v>420</v>
      </c>
      <c r="F294" s="121" t="s">
        <v>421</v>
      </c>
      <c r="G294" s="121" t="s">
        <v>493</v>
      </c>
      <c r="H294" s="121" t="s">
        <v>495</v>
      </c>
      <c r="I294" s="118" t="s">
        <v>423</v>
      </c>
      <c r="J294" s="118" t="s">
        <v>375</v>
      </c>
      <c r="K294" s="121" t="s">
        <v>424</v>
      </c>
      <c r="L294" s="118" t="s">
        <v>425</v>
      </c>
      <c r="M294" s="149">
        <v>2</v>
      </c>
      <c r="N294" s="149">
        <v>1</v>
      </c>
      <c r="O294" s="150">
        <f t="shared" si="1190"/>
        <v>2</v>
      </c>
      <c r="P294" s="150" t="str">
        <f t="shared" si="1189"/>
        <v>Bajo</v>
      </c>
      <c r="Q294" s="149">
        <v>10</v>
      </c>
      <c r="R294" s="150">
        <f t="shared" si="1191"/>
        <v>20</v>
      </c>
      <c r="S294" s="150" t="str">
        <f t="shared" si="1192"/>
        <v>IV</v>
      </c>
      <c r="T294" s="150" t="str">
        <f t="shared" si="1194"/>
        <v>Aceptable</v>
      </c>
      <c r="U294" s="111">
        <v>20</v>
      </c>
      <c r="V294" s="111">
        <v>0</v>
      </c>
      <c r="W294" s="111">
        <v>0</v>
      </c>
      <c r="X294" s="111">
        <v>20</v>
      </c>
      <c r="Y294" s="121" t="s">
        <v>427</v>
      </c>
      <c r="Z294" s="121" t="s">
        <v>428</v>
      </c>
      <c r="AA294" s="121" t="s">
        <v>296</v>
      </c>
      <c r="AB294" s="121" t="s">
        <v>296</v>
      </c>
      <c r="AC294" s="121" t="s">
        <v>429</v>
      </c>
      <c r="AD294" s="121" t="s">
        <v>430</v>
      </c>
      <c r="AE294" s="152" t="s">
        <v>223</v>
      </c>
    </row>
    <row r="295" spans="1:31" ht="144" customHeight="1">
      <c r="A295" s="391"/>
      <c r="B295" s="333"/>
      <c r="C295" s="312"/>
      <c r="D295" s="350"/>
      <c r="E295" s="121" t="s">
        <v>255</v>
      </c>
      <c r="F295" s="121" t="s">
        <v>151</v>
      </c>
      <c r="G295" s="121" t="s">
        <v>282</v>
      </c>
      <c r="H295" s="121" t="s">
        <v>283</v>
      </c>
      <c r="I295" s="118" t="s">
        <v>258</v>
      </c>
      <c r="J295" s="118" t="s">
        <v>259</v>
      </c>
      <c r="K295" s="121" t="s">
        <v>260</v>
      </c>
      <c r="L295" s="118" t="s">
        <v>239</v>
      </c>
      <c r="M295" s="149">
        <v>2</v>
      </c>
      <c r="N295" s="149">
        <v>1</v>
      </c>
      <c r="O295" s="150">
        <f t="shared" si="1190"/>
        <v>2</v>
      </c>
      <c r="P295" s="150" t="str">
        <f t="shared" si="1189"/>
        <v>Bajo</v>
      </c>
      <c r="Q295" s="149">
        <v>10</v>
      </c>
      <c r="R295" s="150">
        <f t="shared" si="1191"/>
        <v>20</v>
      </c>
      <c r="S295" s="150" t="str">
        <f t="shared" si="1192"/>
        <v>IV</v>
      </c>
      <c r="T295" s="150" t="str">
        <f t="shared" si="1194"/>
        <v>Aceptable</v>
      </c>
      <c r="U295" s="111">
        <v>20</v>
      </c>
      <c r="V295" s="111">
        <v>0</v>
      </c>
      <c r="W295" s="111">
        <v>0</v>
      </c>
      <c r="X295" s="111">
        <v>20</v>
      </c>
      <c r="Y295" s="121" t="s">
        <v>294</v>
      </c>
      <c r="Z295" s="121" t="s">
        <v>295</v>
      </c>
      <c r="AA295" s="121" t="s">
        <v>296</v>
      </c>
      <c r="AB295" s="121" t="s">
        <v>296</v>
      </c>
      <c r="AC295" s="121" t="s">
        <v>296</v>
      </c>
      <c r="AD295" s="121" t="s">
        <v>297</v>
      </c>
      <c r="AE295" s="152" t="s">
        <v>223</v>
      </c>
    </row>
    <row r="296" spans="1:31" ht="144" customHeight="1">
      <c r="A296" s="391"/>
      <c r="B296" s="333"/>
      <c r="C296" s="312"/>
      <c r="D296" s="350"/>
      <c r="E296" s="121" t="s">
        <v>264</v>
      </c>
      <c r="F296" s="121" t="s">
        <v>150</v>
      </c>
      <c r="G296" s="118" t="s">
        <v>215</v>
      </c>
      <c r="H296" s="121" t="s">
        <v>351</v>
      </c>
      <c r="I296" s="118" t="s">
        <v>217</v>
      </c>
      <c r="J296" s="118" t="s">
        <v>210</v>
      </c>
      <c r="K296" s="121" t="s">
        <v>218</v>
      </c>
      <c r="L296" s="118" t="s">
        <v>220</v>
      </c>
      <c r="M296" s="149">
        <v>2</v>
      </c>
      <c r="N296" s="149">
        <v>2</v>
      </c>
      <c r="O296" s="150">
        <f t="shared" si="1190"/>
        <v>4</v>
      </c>
      <c r="P296" s="150" t="str">
        <f t="shared" si="1189"/>
        <v>Bajo</v>
      </c>
      <c r="Q296" s="149">
        <v>25</v>
      </c>
      <c r="R296" s="150">
        <f t="shared" si="1191"/>
        <v>100</v>
      </c>
      <c r="S296" s="150" t="str">
        <f t="shared" si="1192"/>
        <v>III</v>
      </c>
      <c r="T296" s="150" t="s">
        <v>142</v>
      </c>
      <c r="U296" s="111">
        <v>20</v>
      </c>
      <c r="V296" s="111">
        <v>0</v>
      </c>
      <c r="W296" s="111">
        <v>0</v>
      </c>
      <c r="X296" s="111">
        <v>20</v>
      </c>
      <c r="Y296" s="121" t="s">
        <v>225</v>
      </c>
      <c r="Z296" s="121" t="s">
        <v>693</v>
      </c>
      <c r="AA296" s="121" t="s">
        <v>223</v>
      </c>
      <c r="AB296" s="121" t="s">
        <v>223</v>
      </c>
      <c r="AC296" s="121" t="s">
        <v>227</v>
      </c>
      <c r="AD296" s="121" t="s">
        <v>228</v>
      </c>
      <c r="AE296" s="152" t="s">
        <v>223</v>
      </c>
    </row>
    <row r="297" spans="1:31" ht="144" customHeight="1" thickBot="1">
      <c r="A297" s="391"/>
      <c r="B297" s="338"/>
      <c r="C297" s="348"/>
      <c r="D297" s="351"/>
      <c r="E297" s="178" t="s">
        <v>264</v>
      </c>
      <c r="F297" s="178" t="s">
        <v>150</v>
      </c>
      <c r="G297" s="157" t="s">
        <v>269</v>
      </c>
      <c r="H297" s="178" t="s">
        <v>270</v>
      </c>
      <c r="I297" s="157" t="s">
        <v>252</v>
      </c>
      <c r="J297" s="157" t="s">
        <v>210</v>
      </c>
      <c r="K297" s="178" t="s">
        <v>218</v>
      </c>
      <c r="L297" s="157" t="s">
        <v>210</v>
      </c>
      <c r="M297" s="179">
        <v>2</v>
      </c>
      <c r="N297" s="179">
        <v>1</v>
      </c>
      <c r="O297" s="180">
        <f t="shared" si="1190"/>
        <v>2</v>
      </c>
      <c r="P297" s="180" t="str">
        <f t="shared" si="1189"/>
        <v>Bajo</v>
      </c>
      <c r="Q297" s="179">
        <v>10</v>
      </c>
      <c r="R297" s="180">
        <f t="shared" si="1191"/>
        <v>20</v>
      </c>
      <c r="S297" s="180" t="str">
        <f t="shared" si="1192"/>
        <v>IV</v>
      </c>
      <c r="T297" s="180" t="str">
        <f t="shared" si="1194"/>
        <v>Aceptable</v>
      </c>
      <c r="U297" s="310">
        <v>20</v>
      </c>
      <c r="V297" s="310">
        <v>0</v>
      </c>
      <c r="W297" s="310">
        <v>0</v>
      </c>
      <c r="X297" s="310">
        <v>20</v>
      </c>
      <c r="Y297" s="178" t="s">
        <v>225</v>
      </c>
      <c r="Z297" s="178" t="s">
        <v>692</v>
      </c>
      <c r="AA297" s="178" t="s">
        <v>223</v>
      </c>
      <c r="AB297" s="178" t="s">
        <v>223</v>
      </c>
      <c r="AC297" s="178" t="s">
        <v>227</v>
      </c>
      <c r="AD297" s="178" t="s">
        <v>228</v>
      </c>
      <c r="AE297" s="200" t="s">
        <v>223</v>
      </c>
    </row>
    <row r="298" spans="1:31" ht="106.5">
      <c r="A298" s="391"/>
      <c r="B298" s="316" t="s">
        <v>535</v>
      </c>
      <c r="C298" s="329" t="s">
        <v>536</v>
      </c>
      <c r="D298" s="319" t="s">
        <v>546</v>
      </c>
      <c r="E298" s="302" t="s">
        <v>264</v>
      </c>
      <c r="F298" s="303" t="s">
        <v>265</v>
      </c>
      <c r="G298" s="303" t="s">
        <v>317</v>
      </c>
      <c r="H298" s="304" t="s">
        <v>318</v>
      </c>
      <c r="I298" s="305" t="s">
        <v>319</v>
      </c>
      <c r="J298" s="305" t="s">
        <v>320</v>
      </c>
      <c r="K298" s="304" t="s">
        <v>260</v>
      </c>
      <c r="L298" s="305" t="s">
        <v>268</v>
      </c>
      <c r="M298" s="306">
        <v>2</v>
      </c>
      <c r="N298" s="306">
        <v>1</v>
      </c>
      <c r="O298" s="307">
        <v>2</v>
      </c>
      <c r="P298" s="307" t="s">
        <v>361</v>
      </c>
      <c r="Q298" s="306">
        <v>10</v>
      </c>
      <c r="R298" s="307">
        <v>20</v>
      </c>
      <c r="S298" s="308" t="s">
        <v>135</v>
      </c>
      <c r="T298" s="307" t="s">
        <v>144</v>
      </c>
      <c r="U298" s="95">
        <v>13</v>
      </c>
      <c r="V298" s="95">
        <v>0</v>
      </c>
      <c r="W298" s="95">
        <v>0</v>
      </c>
      <c r="X298" s="95">
        <v>13</v>
      </c>
      <c r="Y298" s="304" t="s">
        <v>369</v>
      </c>
      <c r="Z298" s="304" t="s">
        <v>288</v>
      </c>
      <c r="AA298" s="304" t="s">
        <v>223</v>
      </c>
      <c r="AB298" s="304" t="s">
        <v>223</v>
      </c>
      <c r="AC298" s="304" t="s">
        <v>223</v>
      </c>
      <c r="AD298" s="304" t="s">
        <v>370</v>
      </c>
      <c r="AE298" s="309" t="s">
        <v>210</v>
      </c>
    </row>
    <row r="299" spans="1:31" ht="150">
      <c r="A299" s="391"/>
      <c r="B299" s="317"/>
      <c r="C299" s="330"/>
      <c r="D299" s="320"/>
      <c r="E299" s="220" t="s">
        <v>264</v>
      </c>
      <c r="F299" s="221" t="s">
        <v>152</v>
      </c>
      <c r="G299" s="221" t="s">
        <v>212</v>
      </c>
      <c r="H299" s="222" t="s">
        <v>213</v>
      </c>
      <c r="I299" s="221" t="s">
        <v>286</v>
      </c>
      <c r="J299" s="221" t="s">
        <v>210</v>
      </c>
      <c r="K299" s="222" t="s">
        <v>211</v>
      </c>
      <c r="L299" s="221" t="s">
        <v>219</v>
      </c>
      <c r="M299" s="223">
        <v>2</v>
      </c>
      <c r="N299" s="223">
        <v>3</v>
      </c>
      <c r="O299" s="224">
        <v>6</v>
      </c>
      <c r="P299" s="224" t="s">
        <v>16</v>
      </c>
      <c r="Q299" s="223">
        <v>10</v>
      </c>
      <c r="R299" s="224">
        <v>60</v>
      </c>
      <c r="S299" s="225" t="s">
        <v>132</v>
      </c>
      <c r="T299" s="224" t="s">
        <v>142</v>
      </c>
      <c r="U299" s="98">
        <v>13</v>
      </c>
      <c r="V299" s="98">
        <v>0</v>
      </c>
      <c r="W299" s="98">
        <v>0</v>
      </c>
      <c r="X299" s="98">
        <v>13</v>
      </c>
      <c r="Y299" s="222" t="s">
        <v>221</v>
      </c>
      <c r="Z299" s="222" t="s">
        <v>672</v>
      </c>
      <c r="AA299" s="222" t="s">
        <v>223</v>
      </c>
      <c r="AB299" s="222" t="s">
        <v>223</v>
      </c>
      <c r="AC299" s="222" t="s">
        <v>223</v>
      </c>
      <c r="AD299" s="222" t="s">
        <v>224</v>
      </c>
      <c r="AE299" s="226" t="s">
        <v>223</v>
      </c>
    </row>
    <row r="300" spans="1:31" ht="150">
      <c r="A300" s="391"/>
      <c r="B300" s="317"/>
      <c r="C300" s="330"/>
      <c r="D300" s="320"/>
      <c r="E300" s="220" t="s">
        <v>264</v>
      </c>
      <c r="F300" s="221" t="s">
        <v>152</v>
      </c>
      <c r="G300" s="221" t="s">
        <v>416</v>
      </c>
      <c r="H300" s="222" t="s">
        <v>417</v>
      </c>
      <c r="I300" s="221" t="s">
        <v>433</v>
      </c>
      <c r="J300" s="221" t="s">
        <v>210</v>
      </c>
      <c r="K300" s="222" t="s">
        <v>211</v>
      </c>
      <c r="L300" s="221" t="s">
        <v>219</v>
      </c>
      <c r="M300" s="223">
        <v>2</v>
      </c>
      <c r="N300" s="223">
        <v>3</v>
      </c>
      <c r="O300" s="224">
        <v>6</v>
      </c>
      <c r="P300" s="224" t="s">
        <v>16</v>
      </c>
      <c r="Q300" s="223">
        <v>10</v>
      </c>
      <c r="R300" s="224">
        <v>60</v>
      </c>
      <c r="S300" s="225" t="s">
        <v>132</v>
      </c>
      <c r="T300" s="224" t="s">
        <v>142</v>
      </c>
      <c r="U300" s="98">
        <v>13</v>
      </c>
      <c r="V300" s="98">
        <v>0</v>
      </c>
      <c r="W300" s="98">
        <v>0</v>
      </c>
      <c r="X300" s="98">
        <v>13</v>
      </c>
      <c r="Y300" s="222" t="s">
        <v>221</v>
      </c>
      <c r="Z300" s="222" t="s">
        <v>672</v>
      </c>
      <c r="AA300" s="222" t="s">
        <v>223</v>
      </c>
      <c r="AB300" s="222" t="s">
        <v>223</v>
      </c>
      <c r="AC300" s="222" t="s">
        <v>223</v>
      </c>
      <c r="AD300" s="222" t="s">
        <v>224</v>
      </c>
      <c r="AE300" s="226" t="s">
        <v>223</v>
      </c>
    </row>
    <row r="301" spans="1:31" ht="141">
      <c r="A301" s="391"/>
      <c r="B301" s="317"/>
      <c r="C301" s="330"/>
      <c r="D301" s="320"/>
      <c r="E301" s="220" t="s">
        <v>264</v>
      </c>
      <c r="F301" s="221" t="s">
        <v>150</v>
      </c>
      <c r="G301" s="221" t="s">
        <v>215</v>
      </c>
      <c r="H301" s="222" t="s">
        <v>351</v>
      </c>
      <c r="I301" s="221" t="s">
        <v>217</v>
      </c>
      <c r="J301" s="221" t="s">
        <v>210</v>
      </c>
      <c r="K301" s="222" t="s">
        <v>218</v>
      </c>
      <c r="L301" s="221" t="s">
        <v>220</v>
      </c>
      <c r="M301" s="223">
        <v>2</v>
      </c>
      <c r="N301" s="223">
        <v>2</v>
      </c>
      <c r="O301" s="224">
        <v>4</v>
      </c>
      <c r="P301" s="224" t="s">
        <v>361</v>
      </c>
      <c r="Q301" s="223">
        <v>25</v>
      </c>
      <c r="R301" s="224">
        <v>100</v>
      </c>
      <c r="S301" s="225" t="s">
        <v>132</v>
      </c>
      <c r="T301" s="224" t="s">
        <v>142</v>
      </c>
      <c r="U301" s="98">
        <v>13</v>
      </c>
      <c r="V301" s="98">
        <v>0</v>
      </c>
      <c r="W301" s="98">
        <v>0</v>
      </c>
      <c r="X301" s="98">
        <v>13</v>
      </c>
      <c r="Y301" s="222" t="s">
        <v>225</v>
      </c>
      <c r="Z301" s="222" t="s">
        <v>693</v>
      </c>
      <c r="AA301" s="222" t="s">
        <v>223</v>
      </c>
      <c r="AB301" s="222" t="s">
        <v>223</v>
      </c>
      <c r="AC301" s="222" t="s">
        <v>227</v>
      </c>
      <c r="AD301" s="222" t="s">
        <v>228</v>
      </c>
      <c r="AE301" s="226" t="s">
        <v>223</v>
      </c>
    </row>
    <row r="302" spans="1:31" ht="141">
      <c r="A302" s="391"/>
      <c r="B302" s="317"/>
      <c r="C302" s="330"/>
      <c r="D302" s="320"/>
      <c r="E302" s="220" t="s">
        <v>264</v>
      </c>
      <c r="F302" s="221" t="s">
        <v>150</v>
      </c>
      <c r="G302" s="221" t="s">
        <v>269</v>
      </c>
      <c r="H302" s="222" t="s">
        <v>309</v>
      </c>
      <c r="I302" s="221" t="s">
        <v>250</v>
      </c>
      <c r="J302" s="221" t="s">
        <v>251</v>
      </c>
      <c r="K302" s="222" t="s">
        <v>218</v>
      </c>
      <c r="L302" s="221" t="s">
        <v>220</v>
      </c>
      <c r="M302" s="223">
        <v>2</v>
      </c>
      <c r="N302" s="223">
        <v>2</v>
      </c>
      <c r="O302" s="224">
        <v>4</v>
      </c>
      <c r="P302" s="224" t="s">
        <v>361</v>
      </c>
      <c r="Q302" s="223">
        <v>25</v>
      </c>
      <c r="R302" s="224">
        <v>100</v>
      </c>
      <c r="S302" s="225" t="s">
        <v>132</v>
      </c>
      <c r="T302" s="224" t="s">
        <v>142</v>
      </c>
      <c r="U302" s="98">
        <v>13</v>
      </c>
      <c r="V302" s="98">
        <v>0</v>
      </c>
      <c r="W302" s="98">
        <v>0</v>
      </c>
      <c r="X302" s="98">
        <v>13</v>
      </c>
      <c r="Y302" s="222" t="s">
        <v>225</v>
      </c>
      <c r="Z302" s="222" t="s">
        <v>692</v>
      </c>
      <c r="AA302" s="222" t="s">
        <v>223</v>
      </c>
      <c r="AB302" s="222" t="s">
        <v>223</v>
      </c>
      <c r="AC302" s="222" t="s">
        <v>227</v>
      </c>
      <c r="AD302" s="222" t="s">
        <v>228</v>
      </c>
      <c r="AE302" s="226" t="s">
        <v>223</v>
      </c>
    </row>
    <row r="303" spans="1:31" ht="138" customHeight="1">
      <c r="A303" s="391"/>
      <c r="B303" s="317"/>
      <c r="C303" s="330"/>
      <c r="D303" s="320"/>
      <c r="E303" s="155" t="s">
        <v>441</v>
      </c>
      <c r="F303" s="120" t="s">
        <v>274</v>
      </c>
      <c r="G303" s="121" t="s">
        <v>284</v>
      </c>
      <c r="H303" s="120" t="s">
        <v>442</v>
      </c>
      <c r="I303" s="119" t="s">
        <v>443</v>
      </c>
      <c r="J303" s="119" t="s">
        <v>375</v>
      </c>
      <c r="K303" s="121" t="s">
        <v>444</v>
      </c>
      <c r="L303" s="119" t="s">
        <v>375</v>
      </c>
      <c r="M303" s="223">
        <v>2</v>
      </c>
      <c r="N303" s="223">
        <v>2</v>
      </c>
      <c r="O303" s="224">
        <v>4</v>
      </c>
      <c r="P303" s="224" t="s">
        <v>361</v>
      </c>
      <c r="Q303" s="223">
        <v>25</v>
      </c>
      <c r="R303" s="224">
        <v>100</v>
      </c>
      <c r="S303" s="225" t="s">
        <v>132</v>
      </c>
      <c r="T303" s="224" t="s">
        <v>142</v>
      </c>
      <c r="U303" s="98">
        <v>13</v>
      </c>
      <c r="V303" s="98">
        <v>0</v>
      </c>
      <c r="W303" s="98">
        <v>0</v>
      </c>
      <c r="X303" s="98">
        <v>13</v>
      </c>
      <c r="Y303" s="122" t="s">
        <v>290</v>
      </c>
      <c r="Z303" s="121" t="s">
        <v>291</v>
      </c>
      <c r="AA303" s="121" t="s">
        <v>223</v>
      </c>
      <c r="AB303" s="121" t="s">
        <v>223</v>
      </c>
      <c r="AC303" s="120" t="s">
        <v>450</v>
      </c>
      <c r="AD303" s="120" t="s">
        <v>451</v>
      </c>
      <c r="AE303" s="152" t="s">
        <v>223</v>
      </c>
    </row>
    <row r="304" spans="1:31" ht="113.25">
      <c r="A304" s="391"/>
      <c r="B304" s="317"/>
      <c r="C304" s="330"/>
      <c r="D304" s="320"/>
      <c r="E304" s="220" t="s">
        <v>264</v>
      </c>
      <c r="F304" s="221" t="s">
        <v>271</v>
      </c>
      <c r="G304" s="221" t="s">
        <v>229</v>
      </c>
      <c r="H304" s="222" t="s">
        <v>230</v>
      </c>
      <c r="I304" s="221" t="s">
        <v>231</v>
      </c>
      <c r="J304" s="221" t="s">
        <v>232</v>
      </c>
      <c r="K304" s="222" t="s">
        <v>233</v>
      </c>
      <c r="L304" s="221" t="s">
        <v>220</v>
      </c>
      <c r="M304" s="223">
        <v>2</v>
      </c>
      <c r="N304" s="223">
        <v>2</v>
      </c>
      <c r="O304" s="224">
        <v>4</v>
      </c>
      <c r="P304" s="224" t="s">
        <v>361</v>
      </c>
      <c r="Q304" s="223">
        <v>25</v>
      </c>
      <c r="R304" s="224">
        <v>100</v>
      </c>
      <c r="S304" s="225" t="s">
        <v>132</v>
      </c>
      <c r="T304" s="224" t="s">
        <v>142</v>
      </c>
      <c r="U304" s="98">
        <v>13</v>
      </c>
      <c r="V304" s="98">
        <v>0</v>
      </c>
      <c r="W304" s="98">
        <v>0</v>
      </c>
      <c r="X304" s="98">
        <v>13</v>
      </c>
      <c r="Y304" s="222" t="s">
        <v>240</v>
      </c>
      <c r="Z304" s="222" t="s">
        <v>676</v>
      </c>
      <c r="AA304" s="222" t="s">
        <v>223</v>
      </c>
      <c r="AB304" s="222" t="s">
        <v>223</v>
      </c>
      <c r="AC304" s="222" t="s">
        <v>242</v>
      </c>
      <c r="AD304" s="222" t="s">
        <v>349</v>
      </c>
      <c r="AE304" s="226" t="s">
        <v>223</v>
      </c>
    </row>
    <row r="305" spans="1:31" ht="113.25">
      <c r="A305" s="391"/>
      <c r="B305" s="317"/>
      <c r="C305" s="330"/>
      <c r="D305" s="320"/>
      <c r="E305" s="220" t="s">
        <v>264</v>
      </c>
      <c r="F305" s="221" t="s">
        <v>271</v>
      </c>
      <c r="G305" s="221" t="s">
        <v>234</v>
      </c>
      <c r="H305" s="222" t="s">
        <v>347</v>
      </c>
      <c r="I305" s="221" t="s">
        <v>348</v>
      </c>
      <c r="J305" s="221" t="s">
        <v>237</v>
      </c>
      <c r="K305" s="222" t="s">
        <v>233</v>
      </c>
      <c r="L305" s="221" t="s">
        <v>220</v>
      </c>
      <c r="M305" s="223">
        <v>2</v>
      </c>
      <c r="N305" s="223">
        <v>2</v>
      </c>
      <c r="O305" s="224">
        <v>4</v>
      </c>
      <c r="P305" s="224" t="s">
        <v>361</v>
      </c>
      <c r="Q305" s="223">
        <v>25</v>
      </c>
      <c r="R305" s="224">
        <v>100</v>
      </c>
      <c r="S305" s="225" t="s">
        <v>132</v>
      </c>
      <c r="T305" s="224" t="s">
        <v>142</v>
      </c>
      <c r="U305" s="98">
        <v>13</v>
      </c>
      <c r="V305" s="98">
        <v>0</v>
      </c>
      <c r="W305" s="98">
        <v>0</v>
      </c>
      <c r="X305" s="98">
        <v>13</v>
      </c>
      <c r="Y305" s="222" t="s">
        <v>244</v>
      </c>
      <c r="Z305" s="222" t="s">
        <v>676</v>
      </c>
      <c r="AA305" s="222" t="s">
        <v>223</v>
      </c>
      <c r="AB305" s="222" t="s">
        <v>223</v>
      </c>
      <c r="AC305" s="222" t="s">
        <v>242</v>
      </c>
      <c r="AD305" s="222" t="s">
        <v>350</v>
      </c>
      <c r="AE305" s="226" t="s">
        <v>223</v>
      </c>
    </row>
    <row r="306" spans="1:31" ht="94.5" thickBot="1">
      <c r="A306" s="391"/>
      <c r="B306" s="317"/>
      <c r="C306" s="331"/>
      <c r="D306" s="328"/>
      <c r="E306" s="253" t="s">
        <v>264</v>
      </c>
      <c r="F306" s="254" t="s">
        <v>274</v>
      </c>
      <c r="G306" s="254" t="s">
        <v>284</v>
      </c>
      <c r="H306" s="255" t="s">
        <v>285</v>
      </c>
      <c r="I306" s="254" t="s">
        <v>261</v>
      </c>
      <c r="J306" s="254" t="s">
        <v>210</v>
      </c>
      <c r="K306" s="255" t="s">
        <v>260</v>
      </c>
      <c r="L306" s="254" t="s">
        <v>262</v>
      </c>
      <c r="M306" s="256">
        <v>2</v>
      </c>
      <c r="N306" s="256">
        <v>2</v>
      </c>
      <c r="O306" s="246">
        <v>4</v>
      </c>
      <c r="P306" s="246" t="s">
        <v>361</v>
      </c>
      <c r="Q306" s="256">
        <v>25</v>
      </c>
      <c r="R306" s="246">
        <v>100</v>
      </c>
      <c r="S306" s="257" t="s">
        <v>132</v>
      </c>
      <c r="T306" s="246" t="s">
        <v>142</v>
      </c>
      <c r="U306" s="101">
        <v>13</v>
      </c>
      <c r="V306" s="101">
        <v>0</v>
      </c>
      <c r="W306" s="101">
        <v>0</v>
      </c>
      <c r="X306" s="101">
        <v>13</v>
      </c>
      <c r="Y306" s="255" t="s">
        <v>290</v>
      </c>
      <c r="Z306" s="255" t="s">
        <v>291</v>
      </c>
      <c r="AA306" s="255" t="s">
        <v>223</v>
      </c>
      <c r="AB306" s="255" t="s">
        <v>223</v>
      </c>
      <c r="AC306" s="255" t="s">
        <v>292</v>
      </c>
      <c r="AD306" s="255" t="s">
        <v>293</v>
      </c>
      <c r="AE306" s="258" t="s">
        <v>223</v>
      </c>
    </row>
    <row r="307" spans="1:31" ht="105.75" customHeight="1" thickBot="1">
      <c r="A307" s="391"/>
      <c r="B307" s="317"/>
      <c r="C307" s="332" t="s">
        <v>537</v>
      </c>
      <c r="D307" s="334" t="s">
        <v>544</v>
      </c>
      <c r="E307" s="126" t="s">
        <v>264</v>
      </c>
      <c r="F307" s="197" t="s">
        <v>265</v>
      </c>
      <c r="G307" s="197" t="s">
        <v>367</v>
      </c>
      <c r="H307" s="196" t="s">
        <v>318</v>
      </c>
      <c r="I307" s="125" t="s">
        <v>368</v>
      </c>
      <c r="J307" s="125" t="s">
        <v>210</v>
      </c>
      <c r="K307" s="196" t="s">
        <v>260</v>
      </c>
      <c r="L307" s="125" t="s">
        <v>268</v>
      </c>
      <c r="M307" s="197">
        <v>2</v>
      </c>
      <c r="N307" s="197">
        <v>1</v>
      </c>
      <c r="O307" s="198">
        <f t="shared" ref="O307:O319" si="1195">IF(OR(M307="",N307=""),"",IF((M307*N307=0),"N/A",M307*N307))</f>
        <v>2</v>
      </c>
      <c r="P307" s="198" t="str">
        <f t="shared" ref="P307:P319" si="1196">IF(O307="","",IF(ISTEXT(O307),"N/A",IF(OR(O307=2,O307=4),"Bajo",IF(OR(O307=6,O307=8),"Medio",IF(OR(O307=10,O307=12,O307=18,O307=20),"Alto",IF(OR(O307=24,O307=30,O307=40),"Muy Alto","Error"))))))</f>
        <v>Bajo</v>
      </c>
      <c r="Q307" s="197">
        <v>10</v>
      </c>
      <c r="R307" s="198">
        <f t="shared" ref="R307:R319" si="1197">IF(OR(Q307="",O307=""),"",IF(ISTEXT(O307),"N/A",O307*Q307))</f>
        <v>20</v>
      </c>
      <c r="S307" s="198" t="str">
        <f t="shared" ref="S307:S319" si="1198">IF(R307="","",IF(ISTEXT(R307),"IV",IF(R307=20,"IV",IF(AND(R307&gt;=40,R307&lt;=120),"III",IF(AND(R307&gt;=150,R307&lt;=500),"II",IF(AND(R307&gt;=600,R307&lt;=4000),"I","Error"))))))</f>
        <v>IV</v>
      </c>
      <c r="T307" s="198" t="str">
        <f t="shared" ref="T307:T315" si="1199">IF(S307="","",IF(OR(S307="IV",S307="III"),"Aceptable",IF(S307="II","No Aceptable o Aceptable con controles",IF(S307="I","No Aceptable","Error"))))</f>
        <v>Aceptable</v>
      </c>
      <c r="U307" s="88">
        <v>14</v>
      </c>
      <c r="V307" s="88">
        <v>0</v>
      </c>
      <c r="W307" s="88">
        <v>0</v>
      </c>
      <c r="X307" s="88">
        <v>14</v>
      </c>
      <c r="Y307" s="126" t="s">
        <v>369</v>
      </c>
      <c r="Z307" s="196" t="s">
        <v>288</v>
      </c>
      <c r="AA307" s="196" t="s">
        <v>223</v>
      </c>
      <c r="AB307" s="196" t="s">
        <v>223</v>
      </c>
      <c r="AC307" s="196" t="s">
        <v>223</v>
      </c>
      <c r="AD307" s="196" t="s">
        <v>370</v>
      </c>
      <c r="AE307" s="259" t="s">
        <v>210</v>
      </c>
    </row>
    <row r="308" spans="1:31" ht="105.75" customHeight="1" thickBot="1">
      <c r="A308" s="391"/>
      <c r="B308" s="317"/>
      <c r="C308" s="333"/>
      <c r="D308" s="335"/>
      <c r="E308" s="122" t="s">
        <v>264</v>
      </c>
      <c r="F308" s="121" t="s">
        <v>265</v>
      </c>
      <c r="G308" s="121" t="s">
        <v>266</v>
      </c>
      <c r="H308" s="121" t="s">
        <v>267</v>
      </c>
      <c r="I308" s="118" t="s">
        <v>257</v>
      </c>
      <c r="J308" s="118" t="s">
        <v>210</v>
      </c>
      <c r="K308" s="121" t="s">
        <v>210</v>
      </c>
      <c r="L308" s="118" t="s">
        <v>268</v>
      </c>
      <c r="M308" s="149">
        <v>2</v>
      </c>
      <c r="N308" s="149">
        <v>1</v>
      </c>
      <c r="O308" s="150">
        <f t="shared" si="1195"/>
        <v>2</v>
      </c>
      <c r="P308" s="150" t="str">
        <f t="shared" si="1196"/>
        <v>Bajo</v>
      </c>
      <c r="Q308" s="149">
        <v>10</v>
      </c>
      <c r="R308" s="150">
        <f t="shared" si="1197"/>
        <v>20</v>
      </c>
      <c r="S308" s="150" t="str">
        <f t="shared" si="1198"/>
        <v>IV</v>
      </c>
      <c r="T308" s="150" t="str">
        <f t="shared" si="1199"/>
        <v>Aceptable</v>
      </c>
      <c r="U308" s="1">
        <v>14</v>
      </c>
      <c r="V308" s="1">
        <v>0</v>
      </c>
      <c r="W308" s="1">
        <v>0</v>
      </c>
      <c r="X308" s="1">
        <v>14</v>
      </c>
      <c r="Y308" s="122" t="s">
        <v>287</v>
      </c>
      <c r="Z308" s="121" t="s">
        <v>288</v>
      </c>
      <c r="AA308" s="121" t="s">
        <v>223</v>
      </c>
      <c r="AB308" s="121" t="s">
        <v>223</v>
      </c>
      <c r="AC308" s="121" t="s">
        <v>223</v>
      </c>
      <c r="AD308" s="121" t="s">
        <v>289</v>
      </c>
      <c r="AE308" s="258" t="s">
        <v>210</v>
      </c>
    </row>
    <row r="309" spans="1:31" ht="105.75" customHeight="1" thickBot="1">
      <c r="A309" s="391"/>
      <c r="B309" s="317"/>
      <c r="C309" s="333"/>
      <c r="D309" s="335"/>
      <c r="E309" s="122" t="s">
        <v>264</v>
      </c>
      <c r="F309" s="121" t="s">
        <v>150</v>
      </c>
      <c r="G309" s="121" t="s">
        <v>269</v>
      </c>
      <c r="H309" s="121" t="s">
        <v>270</v>
      </c>
      <c r="I309" s="118" t="s">
        <v>252</v>
      </c>
      <c r="J309" s="118" t="s">
        <v>210</v>
      </c>
      <c r="K309" s="121" t="s">
        <v>218</v>
      </c>
      <c r="L309" s="118" t="s">
        <v>210</v>
      </c>
      <c r="M309" s="149">
        <v>2</v>
      </c>
      <c r="N309" s="149">
        <v>1</v>
      </c>
      <c r="O309" s="150">
        <f t="shared" si="1195"/>
        <v>2</v>
      </c>
      <c r="P309" s="150" t="str">
        <f t="shared" si="1196"/>
        <v>Bajo</v>
      </c>
      <c r="Q309" s="149">
        <v>10</v>
      </c>
      <c r="R309" s="150">
        <f t="shared" si="1197"/>
        <v>20</v>
      </c>
      <c r="S309" s="150" t="str">
        <f t="shared" si="1198"/>
        <v>IV</v>
      </c>
      <c r="T309" s="150" t="str">
        <f t="shared" si="1199"/>
        <v>Aceptable</v>
      </c>
      <c r="U309" s="1">
        <v>14</v>
      </c>
      <c r="V309" s="1">
        <v>0</v>
      </c>
      <c r="W309" s="1">
        <v>0</v>
      </c>
      <c r="X309" s="1">
        <v>14</v>
      </c>
      <c r="Y309" s="122" t="s">
        <v>312</v>
      </c>
      <c r="Z309" s="121" t="s">
        <v>677</v>
      </c>
      <c r="AA309" s="121" t="s">
        <v>223</v>
      </c>
      <c r="AB309" s="121" t="s">
        <v>314</v>
      </c>
      <c r="AC309" s="121" t="s">
        <v>223</v>
      </c>
      <c r="AD309" s="121" t="s">
        <v>315</v>
      </c>
      <c r="AE309" s="258" t="s">
        <v>223</v>
      </c>
    </row>
    <row r="310" spans="1:31" ht="105.75" customHeight="1" thickBot="1">
      <c r="A310" s="391"/>
      <c r="B310" s="317"/>
      <c r="C310" s="333"/>
      <c r="D310" s="335"/>
      <c r="E310" s="122" t="s">
        <v>264</v>
      </c>
      <c r="F310" s="121" t="s">
        <v>271</v>
      </c>
      <c r="G310" s="121" t="s">
        <v>229</v>
      </c>
      <c r="H310" s="121" t="s">
        <v>272</v>
      </c>
      <c r="I310" s="118" t="s">
        <v>273</v>
      </c>
      <c r="J310" s="118" t="s">
        <v>210</v>
      </c>
      <c r="K310" s="121" t="s">
        <v>233</v>
      </c>
      <c r="L310" s="118" t="s">
        <v>220</v>
      </c>
      <c r="M310" s="149">
        <v>2</v>
      </c>
      <c r="N310" s="149">
        <v>1</v>
      </c>
      <c r="O310" s="150">
        <f t="shared" si="1195"/>
        <v>2</v>
      </c>
      <c r="P310" s="150" t="str">
        <f t="shared" si="1196"/>
        <v>Bajo</v>
      </c>
      <c r="Q310" s="149">
        <v>10</v>
      </c>
      <c r="R310" s="150">
        <f t="shared" si="1197"/>
        <v>20</v>
      </c>
      <c r="S310" s="150" t="str">
        <f t="shared" si="1198"/>
        <v>IV</v>
      </c>
      <c r="T310" s="150" t="str">
        <f t="shared" si="1199"/>
        <v>Aceptable</v>
      </c>
      <c r="U310" s="1">
        <v>14</v>
      </c>
      <c r="V310" s="1">
        <v>0</v>
      </c>
      <c r="W310" s="1">
        <v>0</v>
      </c>
      <c r="X310" s="1">
        <v>14</v>
      </c>
      <c r="Y310" s="122" t="s">
        <v>378</v>
      </c>
      <c r="Z310" s="121" t="s">
        <v>676</v>
      </c>
      <c r="AA310" s="121" t="s">
        <v>223</v>
      </c>
      <c r="AB310" s="121" t="s">
        <v>223</v>
      </c>
      <c r="AC310" s="121" t="s">
        <v>242</v>
      </c>
      <c r="AD310" s="121" t="s">
        <v>350</v>
      </c>
      <c r="AE310" s="258" t="s">
        <v>223</v>
      </c>
    </row>
    <row r="311" spans="1:31" ht="105.75" customHeight="1" thickBot="1">
      <c r="A311" s="391"/>
      <c r="B311" s="317"/>
      <c r="C311" s="333"/>
      <c r="D311" s="335"/>
      <c r="E311" s="122" t="s">
        <v>371</v>
      </c>
      <c r="F311" s="121" t="s">
        <v>271</v>
      </c>
      <c r="G311" s="121" t="s">
        <v>372</v>
      </c>
      <c r="H311" s="121" t="s">
        <v>373</v>
      </c>
      <c r="I311" s="118" t="s">
        <v>374</v>
      </c>
      <c r="J311" s="118" t="s">
        <v>375</v>
      </c>
      <c r="K311" s="121" t="s">
        <v>233</v>
      </c>
      <c r="L311" s="118" t="s">
        <v>220</v>
      </c>
      <c r="M311" s="149">
        <v>2</v>
      </c>
      <c r="N311" s="149">
        <v>1</v>
      </c>
      <c r="O311" s="150">
        <v>2</v>
      </c>
      <c r="P311" s="150" t="str">
        <f t="shared" si="1196"/>
        <v>Bajo</v>
      </c>
      <c r="Q311" s="149">
        <v>10</v>
      </c>
      <c r="R311" s="150">
        <f t="shared" si="1197"/>
        <v>20</v>
      </c>
      <c r="S311" s="150" t="str">
        <f t="shared" si="1198"/>
        <v>IV</v>
      </c>
      <c r="T311" s="150" t="str">
        <f t="shared" si="1199"/>
        <v>Aceptable</v>
      </c>
      <c r="U311" s="1">
        <v>14</v>
      </c>
      <c r="V311" s="1">
        <v>0</v>
      </c>
      <c r="W311" s="1">
        <v>0</v>
      </c>
      <c r="X311" s="1">
        <v>14</v>
      </c>
      <c r="Y311" s="122" t="s">
        <v>240</v>
      </c>
      <c r="Z311" s="121" t="s">
        <v>676</v>
      </c>
      <c r="AA311" s="121" t="s">
        <v>223</v>
      </c>
      <c r="AB311" s="121" t="s">
        <v>223</v>
      </c>
      <c r="AC311" s="121" t="s">
        <v>379</v>
      </c>
      <c r="AD311" s="121" t="s">
        <v>380</v>
      </c>
      <c r="AE311" s="258" t="s">
        <v>223</v>
      </c>
    </row>
    <row r="312" spans="1:31" ht="105.75" customHeight="1" thickBot="1">
      <c r="A312" s="391"/>
      <c r="B312" s="317"/>
      <c r="C312" s="333"/>
      <c r="D312" s="335"/>
      <c r="E312" s="122" t="s">
        <v>264</v>
      </c>
      <c r="F312" s="121" t="s">
        <v>271</v>
      </c>
      <c r="G312" s="121" t="s">
        <v>234</v>
      </c>
      <c r="H312" s="121" t="s">
        <v>376</v>
      </c>
      <c r="I312" s="118" t="s">
        <v>377</v>
      </c>
      <c r="J312" s="118" t="s">
        <v>210</v>
      </c>
      <c r="K312" s="121" t="s">
        <v>233</v>
      </c>
      <c r="L312" s="118" t="s">
        <v>220</v>
      </c>
      <c r="M312" s="149">
        <v>2</v>
      </c>
      <c r="N312" s="149">
        <v>1</v>
      </c>
      <c r="O312" s="150">
        <f t="shared" si="1195"/>
        <v>2</v>
      </c>
      <c r="P312" s="150" t="str">
        <f t="shared" si="1196"/>
        <v>Bajo</v>
      </c>
      <c r="Q312" s="149">
        <v>10</v>
      </c>
      <c r="R312" s="150">
        <f t="shared" si="1197"/>
        <v>20</v>
      </c>
      <c r="S312" s="150" t="str">
        <f t="shared" si="1198"/>
        <v>IV</v>
      </c>
      <c r="T312" s="150" t="str">
        <f t="shared" si="1199"/>
        <v>Aceptable</v>
      </c>
      <c r="U312" s="1">
        <v>14</v>
      </c>
      <c r="V312" s="1">
        <v>0</v>
      </c>
      <c r="W312" s="1">
        <v>0</v>
      </c>
      <c r="X312" s="1">
        <v>14</v>
      </c>
      <c r="Y312" s="122" t="s">
        <v>240</v>
      </c>
      <c r="Z312" s="121" t="s">
        <v>676</v>
      </c>
      <c r="AA312" s="121" t="s">
        <v>223</v>
      </c>
      <c r="AB312" s="121" t="s">
        <v>223</v>
      </c>
      <c r="AC312" s="121" t="s">
        <v>242</v>
      </c>
      <c r="AD312" s="121" t="s">
        <v>349</v>
      </c>
      <c r="AE312" s="258" t="s">
        <v>223</v>
      </c>
    </row>
    <row r="313" spans="1:31" ht="105.75" customHeight="1" thickBot="1">
      <c r="A313" s="391"/>
      <c r="B313" s="317"/>
      <c r="C313" s="333"/>
      <c r="D313" s="335"/>
      <c r="E313" s="122" t="s">
        <v>264</v>
      </c>
      <c r="F313" s="121" t="s">
        <v>274</v>
      </c>
      <c r="G313" s="121" t="s">
        <v>381</v>
      </c>
      <c r="H313" s="121" t="s">
        <v>382</v>
      </c>
      <c r="I313" s="118" t="s">
        <v>383</v>
      </c>
      <c r="J313" s="118" t="s">
        <v>210</v>
      </c>
      <c r="K313" s="121" t="s">
        <v>210</v>
      </c>
      <c r="L313" s="118" t="s">
        <v>210</v>
      </c>
      <c r="M313" s="149">
        <v>2</v>
      </c>
      <c r="N313" s="149">
        <v>1</v>
      </c>
      <c r="O313" s="150">
        <f t="shared" si="1195"/>
        <v>2</v>
      </c>
      <c r="P313" s="150" t="str">
        <f t="shared" si="1196"/>
        <v>Bajo</v>
      </c>
      <c r="Q313" s="149">
        <v>10</v>
      </c>
      <c r="R313" s="150">
        <f t="shared" si="1197"/>
        <v>20</v>
      </c>
      <c r="S313" s="150" t="str">
        <f t="shared" si="1198"/>
        <v>IV</v>
      </c>
      <c r="T313" s="150" t="str">
        <f t="shared" si="1199"/>
        <v>Aceptable</v>
      </c>
      <c r="U313" s="1">
        <v>14</v>
      </c>
      <c r="V313" s="1">
        <v>0</v>
      </c>
      <c r="W313" s="1">
        <v>0</v>
      </c>
      <c r="X313" s="1">
        <v>14</v>
      </c>
      <c r="Y313" s="122" t="s">
        <v>384</v>
      </c>
      <c r="Z313" s="121" t="s">
        <v>385</v>
      </c>
      <c r="AA313" s="121" t="s">
        <v>223</v>
      </c>
      <c r="AB313" s="121" t="s">
        <v>223</v>
      </c>
      <c r="AC313" s="121" t="s">
        <v>223</v>
      </c>
      <c r="AD313" s="121" t="s">
        <v>386</v>
      </c>
      <c r="AE313" s="258" t="s">
        <v>223</v>
      </c>
    </row>
    <row r="314" spans="1:31" ht="105.75" customHeight="1" thickBot="1">
      <c r="A314" s="391"/>
      <c r="B314" s="317"/>
      <c r="C314" s="333"/>
      <c r="D314" s="335"/>
      <c r="E314" s="122" t="s">
        <v>264</v>
      </c>
      <c r="F314" s="121" t="s">
        <v>274</v>
      </c>
      <c r="G314" s="121" t="s">
        <v>275</v>
      </c>
      <c r="H314" s="121" t="s">
        <v>276</v>
      </c>
      <c r="I314" s="118" t="s">
        <v>263</v>
      </c>
      <c r="J314" s="118" t="s">
        <v>277</v>
      </c>
      <c r="K314" s="121" t="s">
        <v>278</v>
      </c>
      <c r="L314" s="118" t="s">
        <v>279</v>
      </c>
      <c r="M314" s="149">
        <v>2</v>
      </c>
      <c r="N314" s="149">
        <v>3</v>
      </c>
      <c r="O314" s="150">
        <f t="shared" si="1195"/>
        <v>6</v>
      </c>
      <c r="P314" s="150" t="str">
        <f t="shared" si="1196"/>
        <v>Medio</v>
      </c>
      <c r="Q314" s="149">
        <v>60</v>
      </c>
      <c r="R314" s="150">
        <f t="shared" si="1197"/>
        <v>360</v>
      </c>
      <c r="S314" s="150" t="str">
        <f t="shared" si="1198"/>
        <v>II</v>
      </c>
      <c r="T314" s="150" t="str">
        <f t="shared" si="1199"/>
        <v>No Aceptable o Aceptable con controles</v>
      </c>
      <c r="U314" s="1">
        <v>14</v>
      </c>
      <c r="V314" s="1">
        <v>0</v>
      </c>
      <c r="W314" s="1">
        <v>0</v>
      </c>
      <c r="X314" s="1">
        <v>14</v>
      </c>
      <c r="Y314" s="122" t="s">
        <v>387</v>
      </c>
      <c r="Z314" s="121" t="s">
        <v>299</v>
      </c>
      <c r="AA314" s="121" t="s">
        <v>223</v>
      </c>
      <c r="AB314" s="121" t="s">
        <v>223</v>
      </c>
      <c r="AC314" s="121" t="s">
        <v>300</v>
      </c>
      <c r="AD314" s="121" t="s">
        <v>301</v>
      </c>
      <c r="AE314" s="258" t="s">
        <v>223</v>
      </c>
    </row>
    <row r="315" spans="1:31" ht="105.75" customHeight="1" thickBot="1">
      <c r="A315" s="391"/>
      <c r="B315" s="317"/>
      <c r="C315" s="333"/>
      <c r="D315" s="335"/>
      <c r="E315" s="122" t="s">
        <v>264</v>
      </c>
      <c r="F315" s="118" t="s">
        <v>274</v>
      </c>
      <c r="G315" s="121" t="s">
        <v>280</v>
      </c>
      <c r="H315" s="121" t="s">
        <v>281</v>
      </c>
      <c r="I315" s="118" t="s">
        <v>263</v>
      </c>
      <c r="J315" s="118" t="s">
        <v>210</v>
      </c>
      <c r="K315" s="121" t="s">
        <v>210</v>
      </c>
      <c r="L315" s="118" t="s">
        <v>262</v>
      </c>
      <c r="M315" s="149">
        <v>2</v>
      </c>
      <c r="N315" s="149">
        <v>3</v>
      </c>
      <c r="O315" s="150">
        <f t="shared" si="1195"/>
        <v>6</v>
      </c>
      <c r="P315" s="150" t="str">
        <f t="shared" si="1196"/>
        <v>Medio</v>
      </c>
      <c r="Q315" s="149">
        <v>60</v>
      </c>
      <c r="R315" s="150">
        <f t="shared" si="1197"/>
        <v>360</v>
      </c>
      <c r="S315" s="150" t="str">
        <f t="shared" si="1198"/>
        <v>II</v>
      </c>
      <c r="T315" s="150" t="str">
        <f t="shared" si="1199"/>
        <v>No Aceptable o Aceptable con controles</v>
      </c>
      <c r="U315" s="1">
        <v>14</v>
      </c>
      <c r="V315" s="1">
        <v>0</v>
      </c>
      <c r="W315" s="1">
        <v>0</v>
      </c>
      <c r="X315" s="1">
        <v>14</v>
      </c>
      <c r="Y315" s="122" t="s">
        <v>388</v>
      </c>
      <c r="Z315" s="121" t="s">
        <v>303</v>
      </c>
      <c r="AA315" s="121" t="s">
        <v>223</v>
      </c>
      <c r="AB315" s="121" t="s">
        <v>223</v>
      </c>
      <c r="AC315" s="121" t="s">
        <v>223</v>
      </c>
      <c r="AD315" s="121" t="s">
        <v>305</v>
      </c>
      <c r="AE315" s="258" t="s">
        <v>223</v>
      </c>
    </row>
    <row r="316" spans="1:31" ht="105.75" customHeight="1" thickBot="1">
      <c r="A316" s="391"/>
      <c r="B316" s="317"/>
      <c r="C316" s="333"/>
      <c r="D316" s="335"/>
      <c r="E316" s="122" t="s">
        <v>264</v>
      </c>
      <c r="F316" s="121" t="s">
        <v>152</v>
      </c>
      <c r="G316" s="121" t="s">
        <v>207</v>
      </c>
      <c r="H316" s="121" t="s">
        <v>389</v>
      </c>
      <c r="I316" s="118" t="s">
        <v>390</v>
      </c>
      <c r="J316" s="118" t="s">
        <v>210</v>
      </c>
      <c r="K316" s="121" t="s">
        <v>211</v>
      </c>
      <c r="L316" s="118" t="s">
        <v>219</v>
      </c>
      <c r="M316" s="149">
        <v>2</v>
      </c>
      <c r="N316" s="149">
        <v>3</v>
      </c>
      <c r="O316" s="150">
        <f t="shared" si="1195"/>
        <v>6</v>
      </c>
      <c r="P316" s="150" t="str">
        <f t="shared" si="1196"/>
        <v>Medio</v>
      </c>
      <c r="Q316" s="149">
        <v>10</v>
      </c>
      <c r="R316" s="150">
        <f t="shared" si="1197"/>
        <v>60</v>
      </c>
      <c r="S316" s="150" t="str">
        <f t="shared" si="1198"/>
        <v>III</v>
      </c>
      <c r="T316" s="150" t="s">
        <v>142</v>
      </c>
      <c r="U316" s="1">
        <v>14</v>
      </c>
      <c r="V316" s="1">
        <v>0</v>
      </c>
      <c r="W316" s="1">
        <v>0</v>
      </c>
      <c r="X316" s="1">
        <v>14</v>
      </c>
      <c r="Y316" s="247" t="s">
        <v>221</v>
      </c>
      <c r="Z316" s="121" t="s">
        <v>672</v>
      </c>
      <c r="AA316" s="202" t="s">
        <v>223</v>
      </c>
      <c r="AB316" s="202" t="s">
        <v>223</v>
      </c>
      <c r="AC316" s="121" t="s">
        <v>223</v>
      </c>
      <c r="AD316" s="121" t="s">
        <v>224</v>
      </c>
      <c r="AE316" s="258" t="s">
        <v>223</v>
      </c>
    </row>
    <row r="317" spans="1:31" ht="105.75" customHeight="1" thickBot="1">
      <c r="A317" s="391"/>
      <c r="B317" s="317"/>
      <c r="C317" s="333"/>
      <c r="D317" s="335"/>
      <c r="E317" s="122" t="s">
        <v>264</v>
      </c>
      <c r="F317" s="121" t="s">
        <v>152</v>
      </c>
      <c r="G317" s="121" t="s">
        <v>212</v>
      </c>
      <c r="H317" s="121" t="s">
        <v>213</v>
      </c>
      <c r="I317" s="118" t="s">
        <v>286</v>
      </c>
      <c r="J317" s="118" t="s">
        <v>210</v>
      </c>
      <c r="K317" s="121" t="s">
        <v>211</v>
      </c>
      <c r="L317" s="118" t="s">
        <v>219</v>
      </c>
      <c r="M317" s="149">
        <v>2</v>
      </c>
      <c r="N317" s="149">
        <v>3</v>
      </c>
      <c r="O317" s="150">
        <f t="shared" si="1195"/>
        <v>6</v>
      </c>
      <c r="P317" s="150" t="str">
        <f t="shared" si="1196"/>
        <v>Medio</v>
      </c>
      <c r="Q317" s="149">
        <v>10</v>
      </c>
      <c r="R317" s="150">
        <f t="shared" si="1197"/>
        <v>60</v>
      </c>
      <c r="S317" s="150" t="str">
        <f t="shared" si="1198"/>
        <v>III</v>
      </c>
      <c r="T317" s="150" t="s">
        <v>142</v>
      </c>
      <c r="U317" s="1">
        <v>14</v>
      </c>
      <c r="V317" s="1">
        <v>0</v>
      </c>
      <c r="W317" s="1">
        <v>0</v>
      </c>
      <c r="X317" s="1">
        <v>14</v>
      </c>
      <c r="Y317" s="122" t="s">
        <v>391</v>
      </c>
      <c r="Z317" s="121" t="s">
        <v>672</v>
      </c>
      <c r="AA317" s="121" t="s">
        <v>223</v>
      </c>
      <c r="AB317" s="121" t="s">
        <v>223</v>
      </c>
      <c r="AC317" s="121" t="s">
        <v>223</v>
      </c>
      <c r="AD317" s="121" t="s">
        <v>224</v>
      </c>
      <c r="AE317" s="258" t="s">
        <v>223</v>
      </c>
    </row>
    <row r="318" spans="1:31" ht="105.75" customHeight="1" thickBot="1">
      <c r="A318" s="391"/>
      <c r="B318" s="317"/>
      <c r="C318" s="333"/>
      <c r="D318" s="335"/>
      <c r="E318" s="122" t="s">
        <v>264</v>
      </c>
      <c r="F318" s="121" t="s">
        <v>152</v>
      </c>
      <c r="G318" s="121" t="s">
        <v>341</v>
      </c>
      <c r="H318" s="121" t="s">
        <v>342</v>
      </c>
      <c r="I318" s="118" t="s">
        <v>343</v>
      </c>
      <c r="J318" s="118" t="s">
        <v>210</v>
      </c>
      <c r="K318" s="121" t="s">
        <v>211</v>
      </c>
      <c r="L318" s="118" t="s">
        <v>219</v>
      </c>
      <c r="M318" s="149">
        <v>2</v>
      </c>
      <c r="N318" s="149">
        <v>3</v>
      </c>
      <c r="O318" s="150">
        <f t="shared" si="1195"/>
        <v>6</v>
      </c>
      <c r="P318" s="150" t="str">
        <f t="shared" si="1196"/>
        <v>Medio</v>
      </c>
      <c r="Q318" s="149">
        <v>10</v>
      </c>
      <c r="R318" s="150">
        <f t="shared" si="1197"/>
        <v>60</v>
      </c>
      <c r="S318" s="150" t="str">
        <f t="shared" si="1198"/>
        <v>III</v>
      </c>
      <c r="T318" s="150" t="s">
        <v>142</v>
      </c>
      <c r="U318" s="1">
        <v>14</v>
      </c>
      <c r="V318" s="1">
        <v>0</v>
      </c>
      <c r="W318" s="1">
        <v>0</v>
      </c>
      <c r="X318" s="1">
        <v>14</v>
      </c>
      <c r="Y318" s="122" t="s">
        <v>391</v>
      </c>
      <c r="Z318" s="121" t="s">
        <v>672</v>
      </c>
      <c r="AA318" s="121" t="s">
        <v>223</v>
      </c>
      <c r="AB318" s="121" t="s">
        <v>223</v>
      </c>
      <c r="AC318" s="121" t="s">
        <v>223</v>
      </c>
      <c r="AD318" s="121" t="s">
        <v>224</v>
      </c>
      <c r="AE318" s="258" t="s">
        <v>223</v>
      </c>
    </row>
    <row r="319" spans="1:31" ht="105.75" customHeight="1" thickBot="1">
      <c r="A319" s="391"/>
      <c r="B319" s="317"/>
      <c r="C319" s="333"/>
      <c r="D319" s="335"/>
      <c r="E319" s="203" t="s">
        <v>264</v>
      </c>
      <c r="F319" s="191" t="s">
        <v>152</v>
      </c>
      <c r="G319" s="191" t="s">
        <v>416</v>
      </c>
      <c r="H319" s="191" t="s">
        <v>417</v>
      </c>
      <c r="I319" s="171" t="s">
        <v>433</v>
      </c>
      <c r="J319" s="171" t="s">
        <v>210</v>
      </c>
      <c r="K319" s="191" t="s">
        <v>211</v>
      </c>
      <c r="L319" s="171" t="s">
        <v>219</v>
      </c>
      <c r="M319" s="192">
        <v>2</v>
      </c>
      <c r="N319" s="192">
        <v>3</v>
      </c>
      <c r="O319" s="193">
        <f t="shared" si="1195"/>
        <v>6</v>
      </c>
      <c r="P319" s="193" t="str">
        <f t="shared" si="1196"/>
        <v>Medio</v>
      </c>
      <c r="Q319" s="192">
        <v>10</v>
      </c>
      <c r="R319" s="193">
        <f t="shared" si="1197"/>
        <v>60</v>
      </c>
      <c r="S319" s="193" t="str">
        <f t="shared" si="1198"/>
        <v>III</v>
      </c>
      <c r="T319" s="193" t="s">
        <v>142</v>
      </c>
      <c r="U319" s="1">
        <v>14</v>
      </c>
      <c r="V319" s="1">
        <v>0</v>
      </c>
      <c r="W319" s="1">
        <v>0</v>
      </c>
      <c r="X319" s="1">
        <v>14</v>
      </c>
      <c r="Y319" s="203" t="s">
        <v>391</v>
      </c>
      <c r="Z319" s="191" t="s">
        <v>672</v>
      </c>
      <c r="AA319" s="191" t="s">
        <v>223</v>
      </c>
      <c r="AB319" s="191" t="s">
        <v>223</v>
      </c>
      <c r="AC319" s="191" t="s">
        <v>223</v>
      </c>
      <c r="AD319" s="191" t="s">
        <v>224</v>
      </c>
      <c r="AE319" s="245" t="s">
        <v>223</v>
      </c>
    </row>
    <row r="320" spans="1:31" ht="138" customHeight="1">
      <c r="A320" s="391"/>
      <c r="B320" s="317"/>
      <c r="C320" s="311" t="s">
        <v>545</v>
      </c>
      <c r="D320" s="313" t="s">
        <v>546</v>
      </c>
      <c r="E320" s="196" t="s">
        <v>264</v>
      </c>
      <c r="F320" s="197" t="s">
        <v>265</v>
      </c>
      <c r="G320" s="197" t="s">
        <v>156</v>
      </c>
      <c r="H320" s="196" t="s">
        <v>483</v>
      </c>
      <c r="I320" s="125" t="s">
        <v>319</v>
      </c>
      <c r="J320" s="125" t="s">
        <v>375</v>
      </c>
      <c r="K320" s="196" t="s">
        <v>260</v>
      </c>
      <c r="L320" s="125" t="s">
        <v>268</v>
      </c>
      <c r="M320" s="197">
        <v>2</v>
      </c>
      <c r="N320" s="197">
        <v>3</v>
      </c>
      <c r="O320" s="198">
        <f t="shared" ref="O320:O345" si="1200">IF(OR(M320="",N320=""),"",IF((M320*N320=0),"N/A",M320*N320))</f>
        <v>6</v>
      </c>
      <c r="P320" s="198" t="str">
        <f t="shared" ref="P320:P345" si="1201">IF(O320="","",IF(ISTEXT(O320),"N/A",IF(OR(O320=2,O320=4),"Bajo",IF(OR(O320=6,O320=8),"Medio",IF(OR(O320=10,O320=12,O320=18,O320=20),"Alto",IF(OR(O320=24,O320=30,O320=40),"Muy Alto","Error"))))))</f>
        <v>Medio</v>
      </c>
      <c r="Q320" s="198">
        <v>60</v>
      </c>
      <c r="R320" s="198">
        <f t="shared" ref="R320:R336" si="1202">IF(OR(Q320="",O320=""),"",IF(ISTEXT(O320),"N/A",O320*Q320))</f>
        <v>360</v>
      </c>
      <c r="S320" s="198" t="str">
        <f t="shared" ref="S320:S345" si="1203">IF(R320="","",IF(ISTEXT(R320),"IV",IF(R320=20,"IV",IF(AND(R320&gt;=40,R320&lt;=120),"III",IF(AND(R320&gt;=150,R320&lt;=500),"II",IF(AND(R320&gt;=600,R320&lt;=4000),"I","Error"))))))</f>
        <v>II</v>
      </c>
      <c r="T320" s="198" t="str">
        <f t="shared" ref="T320:T325" si="1204">IF(S320="","",IF(OR(S320="IV",S320="III"),"Aceptable",IF(S320="II","No Aceptable o Aceptable con controles",IF(S320="I","No Aceptable","Error"))))</f>
        <v>No Aceptable o Aceptable con controles</v>
      </c>
      <c r="U320" s="99">
        <v>1</v>
      </c>
      <c r="V320" s="99">
        <v>0</v>
      </c>
      <c r="W320" s="99">
        <v>0</v>
      </c>
      <c r="X320" s="100">
        <f t="shared" ref="X320:X324" si="1205">SUM(U320:W320)</f>
        <v>1</v>
      </c>
      <c r="Y320" s="196" t="s">
        <v>412</v>
      </c>
      <c r="Z320" s="196" t="s">
        <v>291</v>
      </c>
      <c r="AA320" s="196" t="s">
        <v>296</v>
      </c>
      <c r="AB320" s="196" t="s">
        <v>296</v>
      </c>
      <c r="AC320" s="196" t="s">
        <v>292</v>
      </c>
      <c r="AD320" s="196" t="s">
        <v>293</v>
      </c>
      <c r="AE320" s="199" t="s">
        <v>210</v>
      </c>
    </row>
    <row r="321" spans="1:31" ht="138" customHeight="1">
      <c r="A321" s="391"/>
      <c r="B321" s="317"/>
      <c r="C321" s="312"/>
      <c r="D321" s="314"/>
      <c r="E321" s="121" t="s">
        <v>264</v>
      </c>
      <c r="F321" s="121" t="s">
        <v>274</v>
      </c>
      <c r="G321" s="121" t="s">
        <v>284</v>
      </c>
      <c r="H321" s="121" t="s">
        <v>487</v>
      </c>
      <c r="I321" s="118" t="s">
        <v>488</v>
      </c>
      <c r="J321" s="118" t="s">
        <v>375</v>
      </c>
      <c r="K321" s="121" t="s">
        <v>260</v>
      </c>
      <c r="L321" s="118" t="s">
        <v>375</v>
      </c>
      <c r="M321" s="149">
        <v>2</v>
      </c>
      <c r="N321" s="149">
        <v>1</v>
      </c>
      <c r="O321" s="150">
        <f t="shared" si="1200"/>
        <v>2</v>
      </c>
      <c r="P321" s="150" t="str">
        <f t="shared" si="1201"/>
        <v>Bajo</v>
      </c>
      <c r="Q321" s="149">
        <v>10</v>
      </c>
      <c r="R321" s="150">
        <f t="shared" si="1202"/>
        <v>20</v>
      </c>
      <c r="S321" s="150" t="str">
        <f t="shared" si="1203"/>
        <v>IV</v>
      </c>
      <c r="T321" s="150" t="str">
        <f t="shared" si="1204"/>
        <v>Aceptable</v>
      </c>
      <c r="U321" s="98">
        <v>12</v>
      </c>
      <c r="V321" s="98">
        <v>6</v>
      </c>
      <c r="W321" s="98">
        <v>0</v>
      </c>
      <c r="X321" s="98">
        <f t="shared" si="1205"/>
        <v>18</v>
      </c>
      <c r="Y321" s="121" t="s">
        <v>244</v>
      </c>
      <c r="Z321" s="121" t="s">
        <v>241</v>
      </c>
      <c r="AA321" s="121" t="s">
        <v>223</v>
      </c>
      <c r="AB321" s="121" t="s">
        <v>223</v>
      </c>
      <c r="AC321" s="121" t="s">
        <v>242</v>
      </c>
      <c r="AD321" s="121" t="s">
        <v>245</v>
      </c>
      <c r="AE321" s="152" t="s">
        <v>223</v>
      </c>
    </row>
    <row r="322" spans="1:31" ht="138" customHeight="1">
      <c r="A322" s="391"/>
      <c r="B322" s="317"/>
      <c r="C322" s="312"/>
      <c r="D322" s="314"/>
      <c r="E322" s="121" t="s">
        <v>264</v>
      </c>
      <c r="F322" s="121" t="s">
        <v>274</v>
      </c>
      <c r="G322" s="121" t="s">
        <v>381</v>
      </c>
      <c r="H322" s="121" t="s">
        <v>538</v>
      </c>
      <c r="I322" s="118" t="s">
        <v>539</v>
      </c>
      <c r="J322" s="118" t="s">
        <v>395</v>
      </c>
      <c r="K322" s="121" t="s">
        <v>540</v>
      </c>
      <c r="L322" s="118" t="s">
        <v>397</v>
      </c>
      <c r="M322" s="149">
        <v>2</v>
      </c>
      <c r="N322" s="149">
        <v>1</v>
      </c>
      <c r="O322" s="150">
        <f t="shared" si="1200"/>
        <v>2</v>
      </c>
      <c r="P322" s="150" t="str">
        <f t="shared" si="1201"/>
        <v>Bajo</v>
      </c>
      <c r="Q322" s="149">
        <v>10</v>
      </c>
      <c r="R322" s="150">
        <f t="shared" si="1202"/>
        <v>20</v>
      </c>
      <c r="S322" s="150" t="str">
        <f t="shared" si="1203"/>
        <v>IV</v>
      </c>
      <c r="T322" s="150" t="str">
        <f t="shared" si="1204"/>
        <v>Aceptable</v>
      </c>
      <c r="U322" s="90">
        <v>1</v>
      </c>
      <c r="V322" s="90">
        <v>0</v>
      </c>
      <c r="W322" s="90">
        <v>0</v>
      </c>
      <c r="X322" s="98">
        <f t="shared" si="1205"/>
        <v>1</v>
      </c>
      <c r="Y322" s="121" t="s">
        <v>419</v>
      </c>
      <c r="Z322" s="121" t="s">
        <v>222</v>
      </c>
      <c r="AA322" s="121" t="s">
        <v>223</v>
      </c>
      <c r="AB322" s="121" t="s">
        <v>223</v>
      </c>
      <c r="AC322" s="121" t="s">
        <v>223</v>
      </c>
      <c r="AD322" s="121" t="s">
        <v>415</v>
      </c>
      <c r="AE322" s="108" t="s">
        <v>511</v>
      </c>
    </row>
    <row r="323" spans="1:31" ht="138" customHeight="1">
      <c r="A323" s="391"/>
      <c r="B323" s="317"/>
      <c r="C323" s="312"/>
      <c r="D323" s="314"/>
      <c r="E323" s="121" t="s">
        <v>264</v>
      </c>
      <c r="F323" s="121" t="s">
        <v>152</v>
      </c>
      <c r="G323" s="121" t="s">
        <v>341</v>
      </c>
      <c r="H323" s="121" t="s">
        <v>342</v>
      </c>
      <c r="I323" s="118" t="s">
        <v>413</v>
      </c>
      <c r="J323" s="118" t="s">
        <v>210</v>
      </c>
      <c r="K323" s="121" t="s">
        <v>211</v>
      </c>
      <c r="L323" s="118" t="s">
        <v>219</v>
      </c>
      <c r="M323" s="149">
        <v>2</v>
      </c>
      <c r="N323" s="149">
        <v>3</v>
      </c>
      <c r="O323" s="150">
        <f t="shared" si="1200"/>
        <v>6</v>
      </c>
      <c r="P323" s="150" t="str">
        <f t="shared" si="1201"/>
        <v>Medio</v>
      </c>
      <c r="Q323" s="149">
        <v>60</v>
      </c>
      <c r="R323" s="150">
        <f t="shared" si="1202"/>
        <v>360</v>
      </c>
      <c r="S323" s="150" t="str">
        <f t="shared" si="1203"/>
        <v>II</v>
      </c>
      <c r="T323" s="150" t="str">
        <f t="shared" si="1204"/>
        <v>No Aceptable o Aceptable con controles</v>
      </c>
      <c r="U323" s="90">
        <v>1</v>
      </c>
      <c r="V323" s="90">
        <v>0</v>
      </c>
      <c r="W323" s="90">
        <v>0</v>
      </c>
      <c r="X323" s="98">
        <f t="shared" si="1205"/>
        <v>1</v>
      </c>
      <c r="Y323" s="121" t="s">
        <v>378</v>
      </c>
      <c r="Z323" s="121" t="s">
        <v>672</v>
      </c>
      <c r="AA323" s="121" t="s">
        <v>223</v>
      </c>
      <c r="AB323" s="121" t="s">
        <v>223</v>
      </c>
      <c r="AC323" s="121" t="s">
        <v>242</v>
      </c>
      <c r="AD323" s="121" t="s">
        <v>350</v>
      </c>
      <c r="AE323" s="152" t="s">
        <v>223</v>
      </c>
    </row>
    <row r="324" spans="1:31" ht="138" customHeight="1">
      <c r="A324" s="391"/>
      <c r="B324" s="317"/>
      <c r="C324" s="312"/>
      <c r="D324" s="314"/>
      <c r="E324" s="121" t="s">
        <v>264</v>
      </c>
      <c r="F324" s="121" t="s">
        <v>152</v>
      </c>
      <c r="G324" s="121" t="s">
        <v>416</v>
      </c>
      <c r="H324" s="121" t="s">
        <v>417</v>
      </c>
      <c r="I324" s="118" t="s">
        <v>418</v>
      </c>
      <c r="J324" s="118" t="s">
        <v>210</v>
      </c>
      <c r="K324" s="121" t="s">
        <v>211</v>
      </c>
      <c r="L324" s="118" t="s">
        <v>219</v>
      </c>
      <c r="M324" s="149">
        <v>2</v>
      </c>
      <c r="N324" s="149">
        <v>3</v>
      </c>
      <c r="O324" s="150">
        <f t="shared" si="1200"/>
        <v>6</v>
      </c>
      <c r="P324" s="150" t="str">
        <f t="shared" si="1201"/>
        <v>Medio</v>
      </c>
      <c r="Q324" s="149">
        <v>60</v>
      </c>
      <c r="R324" s="150">
        <f t="shared" si="1202"/>
        <v>360</v>
      </c>
      <c r="S324" s="150" t="str">
        <f t="shared" si="1203"/>
        <v>II</v>
      </c>
      <c r="T324" s="150" t="str">
        <f t="shared" si="1204"/>
        <v>No Aceptable o Aceptable con controles</v>
      </c>
      <c r="U324" s="90">
        <v>1</v>
      </c>
      <c r="V324" s="90">
        <v>0</v>
      </c>
      <c r="W324" s="90">
        <v>0</v>
      </c>
      <c r="X324" s="98">
        <f t="shared" si="1205"/>
        <v>1</v>
      </c>
      <c r="Y324" s="121" t="s">
        <v>240</v>
      </c>
      <c r="Z324" s="121" t="s">
        <v>672</v>
      </c>
      <c r="AA324" s="121" t="s">
        <v>223</v>
      </c>
      <c r="AB324" s="121" t="s">
        <v>223</v>
      </c>
      <c r="AC324" s="121" t="s">
        <v>242</v>
      </c>
      <c r="AD324" s="121" t="s">
        <v>349</v>
      </c>
      <c r="AE324" s="152" t="s">
        <v>223</v>
      </c>
    </row>
    <row r="325" spans="1:31" ht="138" customHeight="1" thickBot="1">
      <c r="A325" s="391"/>
      <c r="B325" s="318"/>
      <c r="C325" s="312"/>
      <c r="D325" s="315"/>
      <c r="E325" s="178" t="s">
        <v>264</v>
      </c>
      <c r="F325" s="178" t="s">
        <v>421</v>
      </c>
      <c r="G325" s="178" t="s">
        <v>541</v>
      </c>
      <c r="H325" s="178" t="s">
        <v>494</v>
      </c>
      <c r="I325" s="157" t="s">
        <v>423</v>
      </c>
      <c r="J325" s="157" t="s">
        <v>375</v>
      </c>
      <c r="K325" s="178" t="s">
        <v>424</v>
      </c>
      <c r="L325" s="157" t="s">
        <v>425</v>
      </c>
      <c r="M325" s="179">
        <v>2</v>
      </c>
      <c r="N325" s="179">
        <v>1</v>
      </c>
      <c r="O325" s="180">
        <f t="shared" si="1200"/>
        <v>2</v>
      </c>
      <c r="P325" s="180" t="str">
        <f t="shared" si="1201"/>
        <v>Bajo</v>
      </c>
      <c r="Q325" s="179">
        <v>10</v>
      </c>
      <c r="R325" s="180">
        <f t="shared" si="1202"/>
        <v>20</v>
      </c>
      <c r="S325" s="180" t="str">
        <f t="shared" si="1203"/>
        <v>IV</v>
      </c>
      <c r="T325" s="180" t="str">
        <f t="shared" si="1204"/>
        <v>Aceptable</v>
      </c>
      <c r="U325" s="101">
        <v>1</v>
      </c>
      <c r="V325" s="101">
        <v>0</v>
      </c>
      <c r="W325" s="101">
        <v>0</v>
      </c>
      <c r="X325" s="101">
        <v>1</v>
      </c>
      <c r="Y325" s="178" t="s">
        <v>497</v>
      </c>
      <c r="Z325" s="178" t="s">
        <v>291</v>
      </c>
      <c r="AA325" s="178" t="s">
        <v>296</v>
      </c>
      <c r="AB325" s="178" t="s">
        <v>296</v>
      </c>
      <c r="AC325" s="178" t="s">
        <v>542</v>
      </c>
      <c r="AD325" s="178" t="s">
        <v>543</v>
      </c>
      <c r="AE325" s="200" t="s">
        <v>223</v>
      </c>
    </row>
    <row r="326" spans="1:31" ht="129.75" customHeight="1">
      <c r="A326" s="391"/>
      <c r="B326" s="316" t="s">
        <v>547</v>
      </c>
      <c r="C326" s="322" t="s">
        <v>536</v>
      </c>
      <c r="D326" s="319" t="s">
        <v>548</v>
      </c>
      <c r="E326" s="204">
        <v>7</v>
      </c>
      <c r="F326" s="205" t="s">
        <v>265</v>
      </c>
      <c r="G326" s="205" t="s">
        <v>367</v>
      </c>
      <c r="H326" s="163" t="s">
        <v>318</v>
      </c>
      <c r="I326" s="124" t="s">
        <v>319</v>
      </c>
      <c r="J326" s="124" t="s">
        <v>320</v>
      </c>
      <c r="K326" s="163" t="s">
        <v>260</v>
      </c>
      <c r="L326" s="124" t="s">
        <v>268</v>
      </c>
      <c r="M326" s="205">
        <v>2</v>
      </c>
      <c r="N326" s="205">
        <v>1</v>
      </c>
      <c r="O326" s="206">
        <f t="shared" si="1200"/>
        <v>2</v>
      </c>
      <c r="P326" s="206" t="str">
        <f t="shared" si="1201"/>
        <v>Bajo</v>
      </c>
      <c r="Q326" s="205">
        <v>10</v>
      </c>
      <c r="R326" s="206">
        <f t="shared" si="1202"/>
        <v>20</v>
      </c>
      <c r="S326" s="206" t="str">
        <f t="shared" si="1203"/>
        <v>IV</v>
      </c>
      <c r="T326" s="206" t="str">
        <f>IF(S326="","",IF(OR(S326="IV",S326="III"),"Aceptable",IF(S326="II","No Aceptable o Aceptable con controles",IF(S326="I","No Aceptable","Error"))))</f>
        <v>Aceptable</v>
      </c>
      <c r="U326" s="95">
        <v>12</v>
      </c>
      <c r="V326" s="95">
        <v>0</v>
      </c>
      <c r="W326" s="95">
        <v>0</v>
      </c>
      <c r="X326" s="95">
        <v>12</v>
      </c>
      <c r="Y326" s="163" t="s">
        <v>369</v>
      </c>
      <c r="Z326" s="163" t="s">
        <v>288</v>
      </c>
      <c r="AA326" s="163" t="s">
        <v>223</v>
      </c>
      <c r="AB326" s="163" t="s">
        <v>223</v>
      </c>
      <c r="AC326" s="163" t="s">
        <v>223</v>
      </c>
      <c r="AD326" s="163" t="s">
        <v>370</v>
      </c>
      <c r="AE326" s="207" t="s">
        <v>513</v>
      </c>
    </row>
    <row r="327" spans="1:31" ht="129.75" customHeight="1">
      <c r="A327" s="391"/>
      <c r="B327" s="317"/>
      <c r="C327" s="323"/>
      <c r="D327" s="320"/>
      <c r="E327" s="122" t="s">
        <v>553</v>
      </c>
      <c r="F327" s="121" t="s">
        <v>150</v>
      </c>
      <c r="G327" s="121" t="s">
        <v>215</v>
      </c>
      <c r="H327" s="121" t="s">
        <v>351</v>
      </c>
      <c r="I327" s="118" t="s">
        <v>217</v>
      </c>
      <c r="J327" s="118" t="s">
        <v>210</v>
      </c>
      <c r="K327" s="121" t="s">
        <v>218</v>
      </c>
      <c r="L327" s="118" t="s">
        <v>220</v>
      </c>
      <c r="M327" s="149">
        <v>2</v>
      </c>
      <c r="N327" s="149">
        <v>2</v>
      </c>
      <c r="O327" s="150">
        <f t="shared" si="1200"/>
        <v>4</v>
      </c>
      <c r="P327" s="150" t="str">
        <f t="shared" si="1201"/>
        <v>Bajo</v>
      </c>
      <c r="Q327" s="149">
        <v>25</v>
      </c>
      <c r="R327" s="150">
        <f t="shared" si="1202"/>
        <v>100</v>
      </c>
      <c r="S327" s="150" t="str">
        <f t="shared" si="1203"/>
        <v>III</v>
      </c>
      <c r="T327" s="150" t="s">
        <v>142</v>
      </c>
      <c r="U327" s="98">
        <v>12</v>
      </c>
      <c r="V327" s="98">
        <v>0</v>
      </c>
      <c r="W327" s="98">
        <v>0</v>
      </c>
      <c r="X327" s="98">
        <v>12</v>
      </c>
      <c r="Y327" s="121" t="s">
        <v>225</v>
      </c>
      <c r="Z327" s="121" t="s">
        <v>693</v>
      </c>
      <c r="AA327" s="121" t="s">
        <v>223</v>
      </c>
      <c r="AB327" s="121" t="s">
        <v>223</v>
      </c>
      <c r="AC327" s="121" t="s">
        <v>227</v>
      </c>
      <c r="AD327" s="121" t="s">
        <v>228</v>
      </c>
      <c r="AE327" s="152" t="s">
        <v>223</v>
      </c>
    </row>
    <row r="328" spans="1:31" ht="129.75" customHeight="1">
      <c r="A328" s="391"/>
      <c r="B328" s="317"/>
      <c r="C328" s="323"/>
      <c r="D328" s="320"/>
      <c r="E328" s="122" t="s">
        <v>264</v>
      </c>
      <c r="F328" s="121" t="s">
        <v>152</v>
      </c>
      <c r="G328" s="121" t="s">
        <v>212</v>
      </c>
      <c r="H328" s="121" t="s">
        <v>213</v>
      </c>
      <c r="I328" s="118" t="s">
        <v>286</v>
      </c>
      <c r="J328" s="118" t="s">
        <v>210</v>
      </c>
      <c r="K328" s="121" t="s">
        <v>211</v>
      </c>
      <c r="L328" s="118" t="s">
        <v>219</v>
      </c>
      <c r="M328" s="149">
        <v>2</v>
      </c>
      <c r="N328" s="149">
        <v>3</v>
      </c>
      <c r="O328" s="150">
        <f t="shared" si="1200"/>
        <v>6</v>
      </c>
      <c r="P328" s="150" t="str">
        <f t="shared" si="1201"/>
        <v>Medio</v>
      </c>
      <c r="Q328" s="149">
        <v>10</v>
      </c>
      <c r="R328" s="150">
        <f t="shared" si="1202"/>
        <v>60</v>
      </c>
      <c r="S328" s="150" t="str">
        <f t="shared" si="1203"/>
        <v>III</v>
      </c>
      <c r="T328" s="150" t="s">
        <v>142</v>
      </c>
      <c r="U328" s="98">
        <v>12</v>
      </c>
      <c r="V328" s="98">
        <v>0</v>
      </c>
      <c r="W328" s="98">
        <v>0</v>
      </c>
      <c r="X328" s="98">
        <v>12</v>
      </c>
      <c r="Y328" s="121" t="s">
        <v>221</v>
      </c>
      <c r="Z328" s="121" t="s">
        <v>672</v>
      </c>
      <c r="AA328" s="121" t="s">
        <v>223</v>
      </c>
      <c r="AB328" s="121" t="s">
        <v>223</v>
      </c>
      <c r="AC328" s="121" t="s">
        <v>223</v>
      </c>
      <c r="AD328" s="121" t="s">
        <v>224</v>
      </c>
      <c r="AE328" s="152" t="s">
        <v>223</v>
      </c>
    </row>
    <row r="329" spans="1:31" ht="129.75" customHeight="1">
      <c r="A329" s="391"/>
      <c r="B329" s="317"/>
      <c r="C329" s="323"/>
      <c r="D329" s="320"/>
      <c r="E329" s="122" t="s">
        <v>264</v>
      </c>
      <c r="F329" s="121" t="s">
        <v>152</v>
      </c>
      <c r="G329" s="121" t="s">
        <v>341</v>
      </c>
      <c r="H329" s="121" t="s">
        <v>342</v>
      </c>
      <c r="I329" s="118" t="s">
        <v>343</v>
      </c>
      <c r="J329" s="118" t="s">
        <v>210</v>
      </c>
      <c r="K329" s="121" t="s">
        <v>211</v>
      </c>
      <c r="L329" s="118" t="s">
        <v>219</v>
      </c>
      <c r="M329" s="149">
        <v>2</v>
      </c>
      <c r="N329" s="149">
        <v>3</v>
      </c>
      <c r="O329" s="150">
        <f t="shared" si="1200"/>
        <v>6</v>
      </c>
      <c r="P329" s="150" t="str">
        <f t="shared" si="1201"/>
        <v>Medio</v>
      </c>
      <c r="Q329" s="149">
        <v>10</v>
      </c>
      <c r="R329" s="150">
        <f t="shared" si="1202"/>
        <v>60</v>
      </c>
      <c r="S329" s="150" t="str">
        <f t="shared" si="1203"/>
        <v>III</v>
      </c>
      <c r="T329" s="150" t="s">
        <v>142</v>
      </c>
      <c r="U329" s="98">
        <v>12</v>
      </c>
      <c r="V329" s="98">
        <v>0</v>
      </c>
      <c r="W329" s="98">
        <v>0</v>
      </c>
      <c r="X329" s="98">
        <v>12</v>
      </c>
      <c r="Y329" s="121" t="s">
        <v>221</v>
      </c>
      <c r="Z329" s="121" t="s">
        <v>672</v>
      </c>
      <c r="AA329" s="121" t="s">
        <v>223</v>
      </c>
      <c r="AB329" s="121" t="s">
        <v>223</v>
      </c>
      <c r="AC329" s="121" t="s">
        <v>223</v>
      </c>
      <c r="AD329" s="121" t="s">
        <v>224</v>
      </c>
      <c r="AE329" s="152" t="s">
        <v>223</v>
      </c>
    </row>
    <row r="330" spans="1:31" ht="129.75" customHeight="1">
      <c r="A330" s="391"/>
      <c r="B330" s="317"/>
      <c r="C330" s="323"/>
      <c r="D330" s="320"/>
      <c r="E330" s="122" t="s">
        <v>264</v>
      </c>
      <c r="F330" s="121" t="s">
        <v>152</v>
      </c>
      <c r="G330" s="121" t="s">
        <v>416</v>
      </c>
      <c r="H330" s="121" t="s">
        <v>417</v>
      </c>
      <c r="I330" s="118" t="s">
        <v>433</v>
      </c>
      <c r="J330" s="118" t="s">
        <v>210</v>
      </c>
      <c r="K330" s="121" t="s">
        <v>211</v>
      </c>
      <c r="L330" s="118" t="s">
        <v>219</v>
      </c>
      <c r="M330" s="149">
        <v>2</v>
      </c>
      <c r="N330" s="149">
        <v>3</v>
      </c>
      <c r="O330" s="150">
        <f t="shared" si="1200"/>
        <v>6</v>
      </c>
      <c r="P330" s="150" t="str">
        <f t="shared" si="1201"/>
        <v>Medio</v>
      </c>
      <c r="Q330" s="149">
        <v>10</v>
      </c>
      <c r="R330" s="150">
        <f t="shared" si="1202"/>
        <v>60</v>
      </c>
      <c r="S330" s="150" t="str">
        <f t="shared" si="1203"/>
        <v>III</v>
      </c>
      <c r="T330" s="150" t="s">
        <v>142</v>
      </c>
      <c r="U330" s="98">
        <v>12</v>
      </c>
      <c r="V330" s="98">
        <v>0</v>
      </c>
      <c r="W330" s="98">
        <v>0</v>
      </c>
      <c r="X330" s="98">
        <v>12</v>
      </c>
      <c r="Y330" s="121" t="s">
        <v>221</v>
      </c>
      <c r="Z330" s="121" t="s">
        <v>672</v>
      </c>
      <c r="AA330" s="121" t="s">
        <v>223</v>
      </c>
      <c r="AB330" s="121" t="s">
        <v>223</v>
      </c>
      <c r="AC330" s="121" t="s">
        <v>223</v>
      </c>
      <c r="AD330" s="121" t="s">
        <v>224</v>
      </c>
      <c r="AE330" s="152" t="s">
        <v>223</v>
      </c>
    </row>
    <row r="331" spans="1:31" ht="129.75" customHeight="1">
      <c r="A331" s="391"/>
      <c r="B331" s="317"/>
      <c r="C331" s="323"/>
      <c r="D331" s="320"/>
      <c r="E331" s="122" t="s">
        <v>264</v>
      </c>
      <c r="F331" s="121" t="s">
        <v>150</v>
      </c>
      <c r="G331" s="121" t="s">
        <v>269</v>
      </c>
      <c r="H331" s="121" t="s">
        <v>309</v>
      </c>
      <c r="I331" s="118" t="s">
        <v>250</v>
      </c>
      <c r="J331" s="118" t="s">
        <v>251</v>
      </c>
      <c r="K331" s="121" t="s">
        <v>218</v>
      </c>
      <c r="L331" s="118" t="s">
        <v>220</v>
      </c>
      <c r="M331" s="149">
        <v>2</v>
      </c>
      <c r="N331" s="149">
        <v>1</v>
      </c>
      <c r="O331" s="150">
        <f t="shared" si="1200"/>
        <v>2</v>
      </c>
      <c r="P331" s="150" t="str">
        <f t="shared" si="1201"/>
        <v>Bajo</v>
      </c>
      <c r="Q331" s="149">
        <v>10</v>
      </c>
      <c r="R331" s="150">
        <f t="shared" si="1202"/>
        <v>20</v>
      </c>
      <c r="S331" s="150" t="str">
        <f t="shared" si="1203"/>
        <v>IV</v>
      </c>
      <c r="T331" s="150" t="str">
        <f>IF(S331="","",IF(OR(S331="IV",S331="III"),"Aceptable",IF(S331="II","No Aceptable o Aceptable con controles",IF(S331="I","No Aceptable","Error"))))</f>
        <v>Aceptable</v>
      </c>
      <c r="U331" s="98">
        <v>12</v>
      </c>
      <c r="V331" s="98">
        <v>0</v>
      </c>
      <c r="W331" s="98">
        <v>0</v>
      </c>
      <c r="X331" s="98">
        <v>12</v>
      </c>
      <c r="Y331" s="121" t="s">
        <v>225</v>
      </c>
      <c r="Z331" s="121" t="s">
        <v>692</v>
      </c>
      <c r="AA331" s="121" t="s">
        <v>223</v>
      </c>
      <c r="AB331" s="121" t="s">
        <v>223</v>
      </c>
      <c r="AC331" s="121" t="s">
        <v>227</v>
      </c>
      <c r="AD331" s="121" t="s">
        <v>228</v>
      </c>
      <c r="AE331" s="152" t="s">
        <v>223</v>
      </c>
    </row>
    <row r="332" spans="1:31" ht="129.75" customHeight="1">
      <c r="A332" s="391"/>
      <c r="B332" s="317"/>
      <c r="C332" s="323"/>
      <c r="D332" s="320"/>
      <c r="E332" s="122" t="s">
        <v>264</v>
      </c>
      <c r="F332" s="121" t="s">
        <v>271</v>
      </c>
      <c r="G332" s="121" t="s">
        <v>229</v>
      </c>
      <c r="H332" s="121" t="s">
        <v>230</v>
      </c>
      <c r="I332" s="118" t="s">
        <v>231</v>
      </c>
      <c r="J332" s="118" t="s">
        <v>232</v>
      </c>
      <c r="K332" s="121" t="s">
        <v>233</v>
      </c>
      <c r="L332" s="118" t="s">
        <v>220</v>
      </c>
      <c r="M332" s="149">
        <v>2</v>
      </c>
      <c r="N332" s="149">
        <v>2</v>
      </c>
      <c r="O332" s="150">
        <f t="shared" si="1200"/>
        <v>4</v>
      </c>
      <c r="P332" s="150" t="str">
        <f t="shared" si="1201"/>
        <v>Bajo</v>
      </c>
      <c r="Q332" s="149">
        <v>25</v>
      </c>
      <c r="R332" s="150">
        <f t="shared" si="1202"/>
        <v>100</v>
      </c>
      <c r="S332" s="150" t="str">
        <f t="shared" si="1203"/>
        <v>III</v>
      </c>
      <c r="T332" s="150" t="s">
        <v>142</v>
      </c>
      <c r="U332" s="98">
        <v>12</v>
      </c>
      <c r="V332" s="98">
        <v>0</v>
      </c>
      <c r="W332" s="98">
        <v>0</v>
      </c>
      <c r="X332" s="98">
        <v>12</v>
      </c>
      <c r="Y332" s="121" t="s">
        <v>240</v>
      </c>
      <c r="Z332" s="121" t="s">
        <v>676</v>
      </c>
      <c r="AA332" s="121" t="s">
        <v>223</v>
      </c>
      <c r="AB332" s="121" t="s">
        <v>223</v>
      </c>
      <c r="AC332" s="121" t="s">
        <v>242</v>
      </c>
      <c r="AD332" s="121" t="s">
        <v>243</v>
      </c>
      <c r="AE332" s="152" t="s">
        <v>223</v>
      </c>
    </row>
    <row r="333" spans="1:31" ht="129.75" customHeight="1">
      <c r="A333" s="391"/>
      <c r="B333" s="317"/>
      <c r="C333" s="323"/>
      <c r="D333" s="320"/>
      <c r="E333" s="122" t="s">
        <v>371</v>
      </c>
      <c r="F333" s="121" t="s">
        <v>271</v>
      </c>
      <c r="G333" s="121" t="s">
        <v>372</v>
      </c>
      <c r="H333" s="121" t="s">
        <v>373</v>
      </c>
      <c r="I333" s="118" t="s">
        <v>374</v>
      </c>
      <c r="J333" s="118" t="s">
        <v>375</v>
      </c>
      <c r="K333" s="121" t="s">
        <v>233</v>
      </c>
      <c r="L333" s="118" t="s">
        <v>220</v>
      </c>
      <c r="M333" s="149">
        <v>2</v>
      </c>
      <c r="N333" s="149">
        <v>1</v>
      </c>
      <c r="O333" s="150">
        <v>2</v>
      </c>
      <c r="P333" s="150" t="str">
        <f t="shared" si="1201"/>
        <v>Bajo</v>
      </c>
      <c r="Q333" s="149">
        <v>10</v>
      </c>
      <c r="R333" s="150">
        <f t="shared" si="1202"/>
        <v>20</v>
      </c>
      <c r="S333" s="150" t="str">
        <f t="shared" si="1203"/>
        <v>IV</v>
      </c>
      <c r="T333" s="150" t="str">
        <f t="shared" ref="T333" si="1206">IF(S333="","",IF(OR(S333="IV",S333="III"),"Aceptable",IF(S333="II","No Aceptable o Aceptable con controles",IF(S333="I","No Aceptable","Error"))))</f>
        <v>Aceptable</v>
      </c>
      <c r="U333" s="98">
        <v>12</v>
      </c>
      <c r="V333" s="98">
        <v>0</v>
      </c>
      <c r="W333" s="98">
        <v>0</v>
      </c>
      <c r="X333" s="98">
        <v>12</v>
      </c>
      <c r="Y333" s="121" t="s">
        <v>240</v>
      </c>
      <c r="Z333" s="121" t="s">
        <v>676</v>
      </c>
      <c r="AA333" s="121" t="s">
        <v>223</v>
      </c>
      <c r="AB333" s="121" t="s">
        <v>223</v>
      </c>
      <c r="AC333" s="121" t="s">
        <v>379</v>
      </c>
      <c r="AD333" s="121" t="s">
        <v>380</v>
      </c>
      <c r="AE333" s="152" t="s">
        <v>223</v>
      </c>
    </row>
    <row r="334" spans="1:31" ht="129.75" customHeight="1">
      <c r="A334" s="391"/>
      <c r="B334" s="317"/>
      <c r="C334" s="323"/>
      <c r="D334" s="320"/>
      <c r="E334" s="122" t="s">
        <v>264</v>
      </c>
      <c r="F334" s="121" t="s">
        <v>271</v>
      </c>
      <c r="G334" s="121" t="s">
        <v>234</v>
      </c>
      <c r="H334" s="121" t="s">
        <v>235</v>
      </c>
      <c r="I334" s="118" t="s">
        <v>440</v>
      </c>
      <c r="J334" s="118" t="s">
        <v>237</v>
      </c>
      <c r="K334" s="121" t="s">
        <v>233</v>
      </c>
      <c r="L334" s="118" t="s">
        <v>220</v>
      </c>
      <c r="M334" s="149">
        <v>2</v>
      </c>
      <c r="N334" s="149">
        <v>2</v>
      </c>
      <c r="O334" s="150">
        <f t="shared" si="1200"/>
        <v>4</v>
      </c>
      <c r="P334" s="150" t="str">
        <f t="shared" si="1201"/>
        <v>Bajo</v>
      </c>
      <c r="Q334" s="149">
        <v>25</v>
      </c>
      <c r="R334" s="150">
        <f t="shared" si="1202"/>
        <v>100</v>
      </c>
      <c r="S334" s="150" t="str">
        <f t="shared" si="1203"/>
        <v>III</v>
      </c>
      <c r="T334" s="150" t="s">
        <v>142</v>
      </c>
      <c r="U334" s="98">
        <v>12</v>
      </c>
      <c r="V334" s="98">
        <v>0</v>
      </c>
      <c r="W334" s="98">
        <v>0</v>
      </c>
      <c r="X334" s="98">
        <v>12</v>
      </c>
      <c r="Y334" s="121" t="s">
        <v>244</v>
      </c>
      <c r="Z334" s="121" t="s">
        <v>676</v>
      </c>
      <c r="AA334" s="121" t="s">
        <v>223</v>
      </c>
      <c r="AB334" s="121" t="s">
        <v>223</v>
      </c>
      <c r="AC334" s="121" t="s">
        <v>242</v>
      </c>
      <c r="AD334" s="121" t="s">
        <v>245</v>
      </c>
      <c r="AE334" s="152" t="s">
        <v>223</v>
      </c>
    </row>
    <row r="335" spans="1:31" ht="129.75" customHeight="1">
      <c r="A335" s="391"/>
      <c r="B335" s="317"/>
      <c r="C335" s="323"/>
      <c r="D335" s="320"/>
      <c r="E335" s="122" t="s">
        <v>264</v>
      </c>
      <c r="F335" s="121" t="s">
        <v>274</v>
      </c>
      <c r="G335" s="121" t="s">
        <v>381</v>
      </c>
      <c r="H335" s="121" t="s">
        <v>393</v>
      </c>
      <c r="I335" s="118" t="s">
        <v>394</v>
      </c>
      <c r="J335" s="118" t="s">
        <v>395</v>
      </c>
      <c r="K335" s="121" t="s">
        <v>396</v>
      </c>
      <c r="L335" s="118" t="s">
        <v>397</v>
      </c>
      <c r="M335" s="149">
        <v>6</v>
      </c>
      <c r="N335" s="149">
        <v>3</v>
      </c>
      <c r="O335" s="150">
        <f t="shared" si="1200"/>
        <v>18</v>
      </c>
      <c r="P335" s="150" t="str">
        <f t="shared" si="1201"/>
        <v>Alto</v>
      </c>
      <c r="Q335" s="149">
        <v>25</v>
      </c>
      <c r="R335" s="150">
        <f t="shared" si="1202"/>
        <v>450</v>
      </c>
      <c r="S335" s="150" t="str">
        <f t="shared" si="1203"/>
        <v>II</v>
      </c>
      <c r="T335" s="150" t="str">
        <f>IF(S335="","",IF(OR(S335="IV",S335="III"),"Aceptable",IF(S335="II","No Aceptable o Aceptable con controles",IF(S335="I","No Aceptable","Error"))))</f>
        <v>No Aceptable o Aceptable con controles</v>
      </c>
      <c r="U335" s="98">
        <v>12</v>
      </c>
      <c r="V335" s="98">
        <v>0</v>
      </c>
      <c r="W335" s="98">
        <v>0</v>
      </c>
      <c r="X335" s="98">
        <v>12</v>
      </c>
      <c r="Y335" s="121" t="s">
        <v>427</v>
      </c>
      <c r="Z335" s="121" t="s">
        <v>385</v>
      </c>
      <c r="AA335" s="121" t="s">
        <v>223</v>
      </c>
      <c r="AB335" s="121" t="s">
        <v>296</v>
      </c>
      <c r="AC335" s="121" t="s">
        <v>446</v>
      </c>
      <c r="AD335" s="121" t="s">
        <v>447</v>
      </c>
      <c r="AE335" s="152" t="s">
        <v>223</v>
      </c>
    </row>
    <row r="336" spans="1:31" ht="129.75" customHeight="1" thickBot="1">
      <c r="A336" s="391"/>
      <c r="B336" s="318"/>
      <c r="C336" s="324"/>
      <c r="D336" s="321"/>
      <c r="E336" s="203" t="s">
        <v>264</v>
      </c>
      <c r="F336" s="191" t="s">
        <v>274</v>
      </c>
      <c r="G336" s="191" t="s">
        <v>284</v>
      </c>
      <c r="H336" s="191" t="s">
        <v>285</v>
      </c>
      <c r="I336" s="171" t="s">
        <v>261</v>
      </c>
      <c r="J336" s="171" t="s">
        <v>210</v>
      </c>
      <c r="K336" s="191" t="s">
        <v>260</v>
      </c>
      <c r="L336" s="171" t="s">
        <v>262</v>
      </c>
      <c r="M336" s="192">
        <v>6</v>
      </c>
      <c r="N336" s="192">
        <v>3</v>
      </c>
      <c r="O336" s="193">
        <f t="shared" si="1200"/>
        <v>18</v>
      </c>
      <c r="P336" s="193" t="str">
        <f t="shared" si="1201"/>
        <v>Alto</v>
      </c>
      <c r="Q336" s="192">
        <v>25</v>
      </c>
      <c r="R336" s="193">
        <f t="shared" si="1202"/>
        <v>450</v>
      </c>
      <c r="S336" s="193" t="str">
        <f t="shared" si="1203"/>
        <v>II</v>
      </c>
      <c r="T336" s="193" t="str">
        <f>IF(S336="","",IF(OR(S336="IV",S336="III"),"Aceptable",IF(S336="II","No Aceptable o Aceptable con controles",IF(S336="I","No Aceptable","Error"))))</f>
        <v>No Aceptable o Aceptable con controles</v>
      </c>
      <c r="U336" s="103">
        <v>12</v>
      </c>
      <c r="V336" s="103">
        <v>0</v>
      </c>
      <c r="W336" s="103">
        <v>0</v>
      </c>
      <c r="X336" s="103">
        <v>12</v>
      </c>
      <c r="Y336" s="191" t="s">
        <v>290</v>
      </c>
      <c r="Z336" s="191" t="s">
        <v>291</v>
      </c>
      <c r="AA336" s="191" t="s">
        <v>223</v>
      </c>
      <c r="AB336" s="191" t="s">
        <v>223</v>
      </c>
      <c r="AC336" s="191" t="s">
        <v>292</v>
      </c>
      <c r="AD336" s="191" t="s">
        <v>293</v>
      </c>
      <c r="AE336" s="195" t="s">
        <v>223</v>
      </c>
    </row>
    <row r="337" spans="1:31" ht="129.75" customHeight="1">
      <c r="A337" s="391"/>
      <c r="B337" s="316" t="s">
        <v>549</v>
      </c>
      <c r="C337" s="326" t="s">
        <v>536</v>
      </c>
      <c r="D337" s="325" t="s">
        <v>550</v>
      </c>
      <c r="E337" s="260" t="s">
        <v>264</v>
      </c>
      <c r="F337" s="197" t="s">
        <v>265</v>
      </c>
      <c r="G337" s="197" t="s">
        <v>367</v>
      </c>
      <c r="H337" s="196" t="s">
        <v>318</v>
      </c>
      <c r="I337" s="125" t="s">
        <v>368</v>
      </c>
      <c r="J337" s="125" t="s">
        <v>210</v>
      </c>
      <c r="K337" s="196" t="s">
        <v>260</v>
      </c>
      <c r="L337" s="125" t="s">
        <v>268</v>
      </c>
      <c r="M337" s="197">
        <v>2</v>
      </c>
      <c r="N337" s="197">
        <v>1</v>
      </c>
      <c r="O337" s="198">
        <f t="shared" si="1200"/>
        <v>2</v>
      </c>
      <c r="P337" s="198" t="str">
        <f t="shared" si="1201"/>
        <v>Bajo</v>
      </c>
      <c r="Q337" s="197">
        <v>10</v>
      </c>
      <c r="R337" s="198">
        <f>IF(OR(Q337="",O337=""),"",IF(ISTEXT(O337),"N/A",O337*Q337))</f>
        <v>20</v>
      </c>
      <c r="S337" s="198" t="str">
        <f t="shared" si="1203"/>
        <v>IV</v>
      </c>
      <c r="T337" s="198" t="str">
        <f>IF(S337="","",IF(OR(S337="IV",S337="III"),"Aceptable",IF(S337="II","No Aceptable o Aceptable con controles",IF(S337="I","No Aceptable","Error"))))</f>
        <v>Aceptable</v>
      </c>
      <c r="U337" s="100">
        <v>8</v>
      </c>
      <c r="V337" s="100">
        <v>0</v>
      </c>
      <c r="W337" s="100">
        <v>0</v>
      </c>
      <c r="X337" s="100">
        <v>8</v>
      </c>
      <c r="Y337" s="196" t="s">
        <v>369</v>
      </c>
      <c r="Z337" s="196" t="s">
        <v>288</v>
      </c>
      <c r="AA337" s="196" t="s">
        <v>296</v>
      </c>
      <c r="AB337" s="196" t="s">
        <v>296</v>
      </c>
      <c r="AC337" s="196" t="s">
        <v>459</v>
      </c>
      <c r="AD337" s="261" t="s">
        <v>370</v>
      </c>
      <c r="AE337" s="152" t="s">
        <v>223</v>
      </c>
    </row>
    <row r="338" spans="1:31" ht="129.75" customHeight="1">
      <c r="A338" s="391"/>
      <c r="B338" s="317"/>
      <c r="C338" s="327"/>
      <c r="D338" s="320"/>
      <c r="E338" s="114" t="s">
        <v>398</v>
      </c>
      <c r="F338" s="121" t="s">
        <v>265</v>
      </c>
      <c r="G338" s="121" t="s">
        <v>266</v>
      </c>
      <c r="H338" s="121" t="s">
        <v>267</v>
      </c>
      <c r="I338" s="118" t="s">
        <v>257</v>
      </c>
      <c r="J338" s="118" t="s">
        <v>210</v>
      </c>
      <c r="K338" s="121" t="s">
        <v>210</v>
      </c>
      <c r="L338" s="118" t="s">
        <v>268</v>
      </c>
      <c r="M338" s="149">
        <v>2</v>
      </c>
      <c r="N338" s="149">
        <v>1</v>
      </c>
      <c r="O338" s="150">
        <f t="shared" si="1200"/>
        <v>2</v>
      </c>
      <c r="P338" s="150" t="str">
        <f t="shared" si="1201"/>
        <v>Bajo</v>
      </c>
      <c r="Q338" s="149">
        <v>10</v>
      </c>
      <c r="R338" s="150">
        <f>IF(OR(Q338="",O338=""),"",IF(ISTEXT(O338),"N/A",O338*Q338))</f>
        <v>20</v>
      </c>
      <c r="S338" s="150" t="str">
        <f t="shared" si="1203"/>
        <v>IV</v>
      </c>
      <c r="T338" s="150" t="str">
        <f>IF(S338="","",IF(OR(S338="IV",S338="III"),"Aceptable",IF(S338="II","No Aceptable o Aceptable con controles",IF(S338="I","No Aceptable","Error"))))</f>
        <v>Aceptable</v>
      </c>
      <c r="U338" s="98">
        <v>8</v>
      </c>
      <c r="V338" s="98">
        <v>0</v>
      </c>
      <c r="W338" s="98">
        <v>0</v>
      </c>
      <c r="X338" s="98">
        <v>8</v>
      </c>
      <c r="Y338" s="121" t="s">
        <v>287</v>
      </c>
      <c r="Z338" s="121" t="s">
        <v>288</v>
      </c>
      <c r="AA338" s="121" t="s">
        <v>296</v>
      </c>
      <c r="AB338" s="121" t="s">
        <v>296</v>
      </c>
      <c r="AC338" s="121" t="s">
        <v>459</v>
      </c>
      <c r="AD338" s="151" t="s">
        <v>289</v>
      </c>
      <c r="AE338" s="152" t="s">
        <v>223</v>
      </c>
    </row>
    <row r="339" spans="1:31" ht="129.75" customHeight="1">
      <c r="A339" s="391"/>
      <c r="B339" s="317"/>
      <c r="C339" s="327"/>
      <c r="D339" s="320"/>
      <c r="E339" s="122" t="s">
        <v>264</v>
      </c>
      <c r="F339" s="121" t="s">
        <v>150</v>
      </c>
      <c r="G339" s="121" t="s">
        <v>269</v>
      </c>
      <c r="H339" s="121" t="s">
        <v>270</v>
      </c>
      <c r="I339" s="118" t="s">
        <v>252</v>
      </c>
      <c r="J339" s="118" t="s">
        <v>210</v>
      </c>
      <c r="K339" s="121" t="s">
        <v>218</v>
      </c>
      <c r="L339" s="118" t="s">
        <v>210</v>
      </c>
      <c r="M339" s="149">
        <v>2</v>
      </c>
      <c r="N339" s="149">
        <v>1</v>
      </c>
      <c r="O339" s="150">
        <f t="shared" si="1200"/>
        <v>2</v>
      </c>
      <c r="P339" s="150" t="str">
        <f t="shared" si="1201"/>
        <v>Bajo</v>
      </c>
      <c r="Q339" s="149">
        <v>10</v>
      </c>
      <c r="R339" s="150">
        <v>20</v>
      </c>
      <c r="S339" s="150" t="str">
        <f t="shared" si="1203"/>
        <v>IV</v>
      </c>
      <c r="T339" s="150" t="s">
        <v>144</v>
      </c>
      <c r="U339" s="98">
        <v>8</v>
      </c>
      <c r="V339" s="98">
        <v>0</v>
      </c>
      <c r="W339" s="98">
        <v>0</v>
      </c>
      <c r="X339" s="98">
        <v>8</v>
      </c>
      <c r="Y339" s="121" t="s">
        <v>312</v>
      </c>
      <c r="Z339" s="121" t="s">
        <v>677</v>
      </c>
      <c r="AA339" s="121" t="s">
        <v>223</v>
      </c>
      <c r="AB339" s="121" t="s">
        <v>314</v>
      </c>
      <c r="AC339" s="121" t="s">
        <v>223</v>
      </c>
      <c r="AD339" s="151" t="s">
        <v>315</v>
      </c>
      <c r="AE339" s="152" t="s">
        <v>223</v>
      </c>
    </row>
    <row r="340" spans="1:31" ht="129.75" customHeight="1">
      <c r="A340" s="391"/>
      <c r="B340" s="317"/>
      <c r="C340" s="327"/>
      <c r="D340" s="320"/>
      <c r="E340" s="122" t="s">
        <v>441</v>
      </c>
      <c r="F340" s="121" t="s">
        <v>271</v>
      </c>
      <c r="G340" s="121" t="s">
        <v>372</v>
      </c>
      <c r="H340" s="121" t="s">
        <v>373</v>
      </c>
      <c r="I340" s="118" t="s">
        <v>374</v>
      </c>
      <c r="J340" s="118" t="s">
        <v>375</v>
      </c>
      <c r="K340" s="121" t="s">
        <v>233</v>
      </c>
      <c r="L340" s="118" t="s">
        <v>220</v>
      </c>
      <c r="M340" s="149">
        <v>2</v>
      </c>
      <c r="N340" s="149">
        <v>1</v>
      </c>
      <c r="O340" s="150">
        <f t="shared" si="1200"/>
        <v>2</v>
      </c>
      <c r="P340" s="150" t="str">
        <f t="shared" si="1201"/>
        <v>Bajo</v>
      </c>
      <c r="Q340" s="149">
        <v>10</v>
      </c>
      <c r="R340" s="150">
        <f t="shared" ref="R340:R341" si="1207">IF(OR(Q340="",O340=""),"",IF(ISTEXT(O340),"N/A",O340*Q340))</f>
        <v>20</v>
      </c>
      <c r="S340" s="150" t="str">
        <f t="shared" si="1203"/>
        <v>IV</v>
      </c>
      <c r="T340" s="150" t="str">
        <f t="shared" ref="T340" si="1208">IF(S340="","",IF(OR(S340="IV",S340="III"),"Aceptable",IF(S340="II","No Aceptable o Aceptable con controles",IF(S340="I","No Aceptable","Error"))))</f>
        <v>Aceptable</v>
      </c>
      <c r="U340" s="98">
        <v>8</v>
      </c>
      <c r="V340" s="98">
        <v>0</v>
      </c>
      <c r="W340" s="98">
        <v>0</v>
      </c>
      <c r="X340" s="98">
        <v>8</v>
      </c>
      <c r="Y340" s="121" t="s">
        <v>240</v>
      </c>
      <c r="Z340" s="121" t="s">
        <v>676</v>
      </c>
      <c r="AA340" s="121" t="s">
        <v>223</v>
      </c>
      <c r="AB340" s="121" t="s">
        <v>223</v>
      </c>
      <c r="AC340" s="121" t="s">
        <v>379</v>
      </c>
      <c r="AD340" s="121" t="s">
        <v>380</v>
      </c>
      <c r="AE340" s="152" t="s">
        <v>223</v>
      </c>
    </row>
    <row r="341" spans="1:31" ht="129.75" customHeight="1">
      <c r="A341" s="391"/>
      <c r="B341" s="317"/>
      <c r="C341" s="327"/>
      <c r="D341" s="320"/>
      <c r="E341" s="122" t="s">
        <v>441</v>
      </c>
      <c r="F341" s="121" t="s">
        <v>271</v>
      </c>
      <c r="G341" s="121" t="s">
        <v>234</v>
      </c>
      <c r="H341" s="121" t="s">
        <v>235</v>
      </c>
      <c r="I341" s="118" t="s">
        <v>440</v>
      </c>
      <c r="J341" s="118" t="s">
        <v>237</v>
      </c>
      <c r="K341" s="121" t="s">
        <v>233</v>
      </c>
      <c r="L341" s="118" t="s">
        <v>220</v>
      </c>
      <c r="M341" s="149">
        <v>2</v>
      </c>
      <c r="N341" s="149">
        <v>2</v>
      </c>
      <c r="O341" s="150">
        <f t="shared" si="1200"/>
        <v>4</v>
      </c>
      <c r="P341" s="150" t="str">
        <f t="shared" si="1201"/>
        <v>Bajo</v>
      </c>
      <c r="Q341" s="149">
        <v>25</v>
      </c>
      <c r="R341" s="150">
        <f t="shared" si="1207"/>
        <v>100</v>
      </c>
      <c r="S341" s="150" t="str">
        <f t="shared" si="1203"/>
        <v>III</v>
      </c>
      <c r="T341" s="150" t="s">
        <v>142</v>
      </c>
      <c r="U341" s="98">
        <v>8</v>
      </c>
      <c r="V341" s="98">
        <v>0</v>
      </c>
      <c r="W341" s="98">
        <v>0</v>
      </c>
      <c r="X341" s="98">
        <v>8</v>
      </c>
      <c r="Y341" s="121" t="s">
        <v>460</v>
      </c>
      <c r="Z341" s="121" t="s">
        <v>676</v>
      </c>
      <c r="AA341" s="121" t="s">
        <v>296</v>
      </c>
      <c r="AB341" s="121" t="s">
        <v>296</v>
      </c>
      <c r="AC341" s="121" t="s">
        <v>461</v>
      </c>
      <c r="AD341" s="151" t="s">
        <v>350</v>
      </c>
      <c r="AE341" s="152" t="s">
        <v>223</v>
      </c>
    </row>
    <row r="342" spans="1:31" ht="129.75" customHeight="1">
      <c r="A342" s="391"/>
      <c r="B342" s="317"/>
      <c r="C342" s="327"/>
      <c r="D342" s="320"/>
      <c r="E342" s="114" t="s">
        <v>264</v>
      </c>
      <c r="F342" s="121" t="s">
        <v>271</v>
      </c>
      <c r="G342" s="121" t="s">
        <v>229</v>
      </c>
      <c r="H342" s="121" t="s">
        <v>456</v>
      </c>
      <c r="I342" s="118" t="s">
        <v>457</v>
      </c>
      <c r="J342" s="118" t="s">
        <v>210</v>
      </c>
      <c r="K342" s="121" t="s">
        <v>233</v>
      </c>
      <c r="L342" s="118" t="s">
        <v>220</v>
      </c>
      <c r="M342" s="149">
        <v>2</v>
      </c>
      <c r="N342" s="149">
        <v>4</v>
      </c>
      <c r="O342" s="150">
        <f t="shared" si="1200"/>
        <v>8</v>
      </c>
      <c r="P342" s="150" t="str">
        <f t="shared" si="1201"/>
        <v>Medio</v>
      </c>
      <c r="Q342" s="149">
        <v>10</v>
      </c>
      <c r="R342" s="150">
        <f t="shared" ref="R342:R345" si="1209">IF(OR(Q342="",O342=""),"",IF(ISTEXT(O342),"N/A",O342*Q342))</f>
        <v>80</v>
      </c>
      <c r="S342" s="150" t="str">
        <f t="shared" si="1203"/>
        <v>III</v>
      </c>
      <c r="T342" s="150" t="s">
        <v>142</v>
      </c>
      <c r="U342" s="98">
        <v>8</v>
      </c>
      <c r="V342" s="98">
        <v>0</v>
      </c>
      <c r="W342" s="98">
        <v>0</v>
      </c>
      <c r="X342" s="98">
        <v>8</v>
      </c>
      <c r="Y342" s="121" t="s">
        <v>448</v>
      </c>
      <c r="Z342" s="121" t="s">
        <v>676</v>
      </c>
      <c r="AA342" s="121" t="s">
        <v>223</v>
      </c>
      <c r="AB342" s="121" t="s">
        <v>223</v>
      </c>
      <c r="AC342" s="121" t="s">
        <v>242</v>
      </c>
      <c r="AD342" s="121" t="s">
        <v>449</v>
      </c>
      <c r="AE342" s="152" t="s">
        <v>223</v>
      </c>
    </row>
    <row r="343" spans="1:31" ht="129.75" customHeight="1">
      <c r="A343" s="391"/>
      <c r="B343" s="317"/>
      <c r="C343" s="327"/>
      <c r="D343" s="320"/>
      <c r="E343" s="114" t="s">
        <v>264</v>
      </c>
      <c r="F343" s="121" t="s">
        <v>329</v>
      </c>
      <c r="G343" s="121" t="s">
        <v>330</v>
      </c>
      <c r="H343" s="121" t="s">
        <v>331</v>
      </c>
      <c r="I343" s="118" t="s">
        <v>332</v>
      </c>
      <c r="J343" s="118" t="s">
        <v>333</v>
      </c>
      <c r="K343" s="121" t="s">
        <v>210</v>
      </c>
      <c r="L343" s="118" t="s">
        <v>210</v>
      </c>
      <c r="M343" s="149">
        <v>2</v>
      </c>
      <c r="N343" s="149">
        <v>1</v>
      </c>
      <c r="O343" s="150">
        <f t="shared" si="1200"/>
        <v>2</v>
      </c>
      <c r="P343" s="150" t="str">
        <f t="shared" si="1201"/>
        <v>Bajo</v>
      </c>
      <c r="Q343" s="149">
        <v>10</v>
      </c>
      <c r="R343" s="150">
        <f t="shared" si="1209"/>
        <v>20</v>
      </c>
      <c r="S343" s="150" t="str">
        <f t="shared" si="1203"/>
        <v>IV</v>
      </c>
      <c r="T343" s="150" t="str">
        <f t="shared" ref="T343:T345" si="1210">IF(S343="","",IF(OR(S343="IV",S343="III"),"Aceptable",IF(S343="II","No Aceptable o Aceptable con controles",IF(S343="I","No Aceptable","Error"))))</f>
        <v>Aceptable</v>
      </c>
      <c r="U343" s="98">
        <v>8</v>
      </c>
      <c r="V343" s="98">
        <v>0</v>
      </c>
      <c r="W343" s="98">
        <v>0</v>
      </c>
      <c r="X343" s="98">
        <v>8</v>
      </c>
      <c r="Y343" s="122" t="s">
        <v>338</v>
      </c>
      <c r="Z343" s="121" t="s">
        <v>313</v>
      </c>
      <c r="AA343" s="121" t="s">
        <v>296</v>
      </c>
      <c r="AB343" s="121" t="s">
        <v>296</v>
      </c>
      <c r="AC343" s="121" t="s">
        <v>339</v>
      </c>
      <c r="AD343" s="151" t="s">
        <v>340</v>
      </c>
      <c r="AE343" s="121" t="s">
        <v>223</v>
      </c>
    </row>
    <row r="344" spans="1:31" ht="106.5">
      <c r="A344" s="391"/>
      <c r="B344" s="317"/>
      <c r="C344" s="327"/>
      <c r="D344" s="320"/>
      <c r="E344" s="122" t="s">
        <v>264</v>
      </c>
      <c r="F344" s="121" t="s">
        <v>274</v>
      </c>
      <c r="G344" s="121" t="s">
        <v>284</v>
      </c>
      <c r="H344" s="121" t="s">
        <v>285</v>
      </c>
      <c r="I344" s="118" t="s">
        <v>261</v>
      </c>
      <c r="J344" s="118" t="s">
        <v>210</v>
      </c>
      <c r="K344" s="121" t="s">
        <v>260</v>
      </c>
      <c r="L344" s="118" t="s">
        <v>262</v>
      </c>
      <c r="M344" s="149">
        <v>6</v>
      </c>
      <c r="N344" s="149">
        <v>3</v>
      </c>
      <c r="O344" s="150">
        <f t="shared" si="1200"/>
        <v>18</v>
      </c>
      <c r="P344" s="150" t="str">
        <f t="shared" si="1201"/>
        <v>Alto</v>
      </c>
      <c r="Q344" s="149">
        <v>25</v>
      </c>
      <c r="R344" s="150">
        <f t="shared" si="1209"/>
        <v>450</v>
      </c>
      <c r="S344" s="150" t="str">
        <f t="shared" si="1203"/>
        <v>II</v>
      </c>
      <c r="T344" s="150" t="str">
        <f t="shared" si="1210"/>
        <v>No Aceptable o Aceptable con controles</v>
      </c>
      <c r="U344" s="98">
        <v>8</v>
      </c>
      <c r="V344" s="98">
        <v>0</v>
      </c>
      <c r="W344" s="98">
        <v>0</v>
      </c>
      <c r="X344" s="98">
        <v>8</v>
      </c>
      <c r="Y344" s="118" t="s">
        <v>290</v>
      </c>
      <c r="Z344" s="118" t="s">
        <v>291</v>
      </c>
      <c r="AA344" s="118" t="s">
        <v>223</v>
      </c>
      <c r="AB344" s="118" t="s">
        <v>223</v>
      </c>
      <c r="AC344" s="118" t="s">
        <v>292</v>
      </c>
      <c r="AD344" s="118" t="s">
        <v>293</v>
      </c>
      <c r="AE344" s="148" t="s">
        <v>223</v>
      </c>
    </row>
    <row r="345" spans="1:31" ht="108.75" thickBot="1">
      <c r="A345" s="391"/>
      <c r="B345" s="317"/>
      <c r="C345" s="327"/>
      <c r="D345" s="320"/>
      <c r="E345" s="114" t="s">
        <v>255</v>
      </c>
      <c r="F345" s="121" t="s">
        <v>274</v>
      </c>
      <c r="G345" s="121" t="s">
        <v>381</v>
      </c>
      <c r="H345" s="121" t="s">
        <v>393</v>
      </c>
      <c r="I345" s="118" t="s">
        <v>394</v>
      </c>
      <c r="J345" s="118" t="s">
        <v>395</v>
      </c>
      <c r="K345" s="121" t="s">
        <v>396</v>
      </c>
      <c r="L345" s="118" t="s">
        <v>397</v>
      </c>
      <c r="M345" s="149">
        <v>6</v>
      </c>
      <c r="N345" s="149">
        <v>3</v>
      </c>
      <c r="O345" s="150">
        <f t="shared" si="1200"/>
        <v>18</v>
      </c>
      <c r="P345" s="150" t="str">
        <f t="shared" si="1201"/>
        <v>Alto</v>
      </c>
      <c r="Q345" s="149">
        <v>25</v>
      </c>
      <c r="R345" s="150">
        <f t="shared" si="1209"/>
        <v>450</v>
      </c>
      <c r="S345" s="150" t="str">
        <f t="shared" si="1203"/>
        <v>II</v>
      </c>
      <c r="T345" s="150" t="str">
        <f t="shared" si="1210"/>
        <v>No Aceptable o Aceptable con controles</v>
      </c>
      <c r="U345" s="98">
        <v>8</v>
      </c>
      <c r="V345" s="98">
        <v>0</v>
      </c>
      <c r="W345" s="98">
        <v>0</v>
      </c>
      <c r="X345" s="98">
        <v>8</v>
      </c>
      <c r="Y345" s="121" t="s">
        <v>384</v>
      </c>
      <c r="Z345" s="121" t="s">
        <v>385</v>
      </c>
      <c r="AA345" s="121" t="s">
        <v>223</v>
      </c>
      <c r="AB345" s="121" t="s">
        <v>223</v>
      </c>
      <c r="AC345" s="121" t="s">
        <v>223</v>
      </c>
      <c r="AD345" s="121" t="s">
        <v>386</v>
      </c>
      <c r="AE345" s="152" t="s">
        <v>223</v>
      </c>
    </row>
    <row r="346" spans="1:31" ht="150">
      <c r="A346" s="391"/>
      <c r="B346" s="316" t="s">
        <v>551</v>
      </c>
      <c r="C346" s="322" t="s">
        <v>536</v>
      </c>
      <c r="D346" s="334" t="s">
        <v>552</v>
      </c>
      <c r="E346" s="126" t="s">
        <v>264</v>
      </c>
      <c r="F346" s="196" t="s">
        <v>152</v>
      </c>
      <c r="G346" s="196" t="s">
        <v>341</v>
      </c>
      <c r="H346" s="196" t="s">
        <v>342</v>
      </c>
      <c r="I346" s="125" t="s">
        <v>343</v>
      </c>
      <c r="J346" s="125" t="s">
        <v>210</v>
      </c>
      <c r="K346" s="196" t="s">
        <v>211</v>
      </c>
      <c r="L346" s="125" t="s">
        <v>219</v>
      </c>
      <c r="M346" s="197">
        <v>2</v>
      </c>
      <c r="N346" s="197">
        <v>3</v>
      </c>
      <c r="O346" s="198">
        <f t="shared" ref="O346:O349" si="1211">IF(OR(M346="",N346=""),"",IF((M346*N346=0),"N/A",M346*N346))</f>
        <v>6</v>
      </c>
      <c r="P346" s="198" t="str">
        <f t="shared" ref="P346:P354" si="1212">IF(O346="","",IF(ISTEXT(O346),"N/A",IF(OR(O346=2,O346=4),"Bajo",IF(OR(O346=6,O346=8),"Medio",IF(OR(O346=10,O346=12,O346=18,O346=20),"Alto",IF(OR(O346=24,O346=30,O346=40),"Muy Alto","Error"))))))</f>
        <v>Medio</v>
      </c>
      <c r="Q346" s="197">
        <v>10</v>
      </c>
      <c r="R346" s="198">
        <f t="shared" ref="R346:R354" si="1213">IF(OR(Q346="",O346=""),"",IF(ISTEXT(O346),"N/A",O346*Q346))</f>
        <v>60</v>
      </c>
      <c r="S346" s="198" t="str">
        <f t="shared" ref="S346:S360" si="1214">IF(R346="","",IF(ISTEXT(R346),"IV",IF(R346=20,"IV",IF(AND(R346&gt;=40,R346&lt;=120),"III",IF(AND(R346&gt;=150,R346&lt;=500),"II",IF(AND(R346&gt;=600,R346&lt;=4000),"I","Error"))))))</f>
        <v>III</v>
      </c>
      <c r="T346" s="198" t="s">
        <v>142</v>
      </c>
      <c r="U346" s="100">
        <v>2</v>
      </c>
      <c r="V346" s="100">
        <v>2</v>
      </c>
      <c r="W346" s="100">
        <v>0</v>
      </c>
      <c r="X346" s="100">
        <v>4</v>
      </c>
      <c r="Y346" s="196" t="s">
        <v>221</v>
      </c>
      <c r="Z346" s="196" t="s">
        <v>672</v>
      </c>
      <c r="AA346" s="196" t="s">
        <v>223</v>
      </c>
      <c r="AB346" s="196" t="s">
        <v>223</v>
      </c>
      <c r="AC346" s="196" t="s">
        <v>223</v>
      </c>
      <c r="AD346" s="196" t="s">
        <v>224</v>
      </c>
      <c r="AE346" s="199" t="s">
        <v>223</v>
      </c>
    </row>
    <row r="347" spans="1:31" ht="150">
      <c r="A347" s="391"/>
      <c r="B347" s="317"/>
      <c r="C347" s="323"/>
      <c r="D347" s="335"/>
      <c r="E347" s="154" t="s">
        <v>264</v>
      </c>
      <c r="F347" s="118" t="s">
        <v>152</v>
      </c>
      <c r="G347" s="118" t="s">
        <v>416</v>
      </c>
      <c r="H347" s="118" t="s">
        <v>417</v>
      </c>
      <c r="I347" s="118" t="s">
        <v>433</v>
      </c>
      <c r="J347" s="118" t="s">
        <v>210</v>
      </c>
      <c r="K347" s="118" t="s">
        <v>211</v>
      </c>
      <c r="L347" s="118" t="s">
        <v>219</v>
      </c>
      <c r="M347" s="145">
        <v>2</v>
      </c>
      <c r="N347" s="145">
        <v>3</v>
      </c>
      <c r="O347" s="146">
        <f t="shared" si="1211"/>
        <v>6</v>
      </c>
      <c r="P347" s="146" t="str">
        <f t="shared" si="1212"/>
        <v>Medio</v>
      </c>
      <c r="Q347" s="145">
        <v>10</v>
      </c>
      <c r="R347" s="146">
        <f t="shared" si="1213"/>
        <v>60</v>
      </c>
      <c r="S347" s="146" t="str">
        <f t="shared" si="1214"/>
        <v>III</v>
      </c>
      <c r="T347" s="146" t="s">
        <v>142</v>
      </c>
      <c r="U347" s="98">
        <v>2</v>
      </c>
      <c r="V347" s="98">
        <v>2</v>
      </c>
      <c r="W347" s="98">
        <v>0</v>
      </c>
      <c r="X347" s="98">
        <v>4</v>
      </c>
      <c r="Y347" s="121" t="s">
        <v>221</v>
      </c>
      <c r="Z347" s="121" t="s">
        <v>672</v>
      </c>
      <c r="AA347" s="121" t="s">
        <v>223</v>
      </c>
      <c r="AB347" s="121" t="s">
        <v>223</v>
      </c>
      <c r="AC347" s="121" t="s">
        <v>223</v>
      </c>
      <c r="AD347" s="121" t="s">
        <v>224</v>
      </c>
      <c r="AE347" s="152" t="s">
        <v>223</v>
      </c>
    </row>
    <row r="348" spans="1:31" ht="141">
      <c r="A348" s="391"/>
      <c r="B348" s="317"/>
      <c r="C348" s="323"/>
      <c r="D348" s="335"/>
      <c r="E348" s="122" t="s">
        <v>264</v>
      </c>
      <c r="F348" s="121" t="s">
        <v>150</v>
      </c>
      <c r="G348" s="121" t="s">
        <v>269</v>
      </c>
      <c r="H348" s="121" t="s">
        <v>309</v>
      </c>
      <c r="I348" s="118" t="s">
        <v>250</v>
      </c>
      <c r="J348" s="118" t="s">
        <v>251</v>
      </c>
      <c r="K348" s="121" t="s">
        <v>218</v>
      </c>
      <c r="L348" s="118" t="s">
        <v>220</v>
      </c>
      <c r="M348" s="149">
        <v>2</v>
      </c>
      <c r="N348" s="149">
        <v>1</v>
      </c>
      <c r="O348" s="150">
        <f t="shared" si="1211"/>
        <v>2</v>
      </c>
      <c r="P348" s="150" t="str">
        <f t="shared" si="1212"/>
        <v>Bajo</v>
      </c>
      <c r="Q348" s="149">
        <v>10</v>
      </c>
      <c r="R348" s="150">
        <f t="shared" si="1213"/>
        <v>20</v>
      </c>
      <c r="S348" s="150" t="str">
        <f t="shared" si="1214"/>
        <v>IV</v>
      </c>
      <c r="T348" s="150" t="str">
        <f>IF(S348="","",IF(OR(S348="IV",S348="III"),"Aceptable",IF(S348="II","No Aceptable o Aceptable con controles",IF(S348="I","No Aceptable","Error"))))</f>
        <v>Aceptable</v>
      </c>
      <c r="U348" s="98">
        <v>2</v>
      </c>
      <c r="V348" s="98">
        <v>2</v>
      </c>
      <c r="W348" s="98">
        <v>0</v>
      </c>
      <c r="X348" s="98">
        <v>4</v>
      </c>
      <c r="Y348" s="121" t="s">
        <v>225</v>
      </c>
      <c r="Z348" s="121" t="s">
        <v>692</v>
      </c>
      <c r="AA348" s="121" t="s">
        <v>223</v>
      </c>
      <c r="AB348" s="121" t="s">
        <v>223</v>
      </c>
      <c r="AC348" s="121" t="s">
        <v>227</v>
      </c>
      <c r="AD348" s="121" t="s">
        <v>228</v>
      </c>
      <c r="AE348" s="152" t="s">
        <v>223</v>
      </c>
    </row>
    <row r="349" spans="1:31" ht="113.25">
      <c r="A349" s="391"/>
      <c r="B349" s="317"/>
      <c r="C349" s="323"/>
      <c r="D349" s="335"/>
      <c r="E349" s="122" t="s">
        <v>264</v>
      </c>
      <c r="F349" s="121" t="s">
        <v>271</v>
      </c>
      <c r="G349" s="121" t="s">
        <v>229</v>
      </c>
      <c r="H349" s="121" t="s">
        <v>230</v>
      </c>
      <c r="I349" s="118" t="s">
        <v>231</v>
      </c>
      <c r="J349" s="118" t="s">
        <v>232</v>
      </c>
      <c r="K349" s="121" t="s">
        <v>233</v>
      </c>
      <c r="L349" s="118" t="s">
        <v>220</v>
      </c>
      <c r="M349" s="149">
        <v>2</v>
      </c>
      <c r="N349" s="149">
        <v>2</v>
      </c>
      <c r="O349" s="150">
        <f t="shared" si="1211"/>
        <v>4</v>
      </c>
      <c r="P349" s="150" t="str">
        <f t="shared" si="1212"/>
        <v>Bajo</v>
      </c>
      <c r="Q349" s="149">
        <v>25</v>
      </c>
      <c r="R349" s="150">
        <f t="shared" si="1213"/>
        <v>100</v>
      </c>
      <c r="S349" s="150" t="str">
        <f t="shared" si="1214"/>
        <v>III</v>
      </c>
      <c r="T349" s="150" t="s">
        <v>142</v>
      </c>
      <c r="U349" s="98">
        <v>2</v>
      </c>
      <c r="V349" s="98">
        <v>2</v>
      </c>
      <c r="W349" s="98">
        <v>0</v>
      </c>
      <c r="X349" s="98">
        <v>4</v>
      </c>
      <c r="Y349" s="121" t="s">
        <v>240</v>
      </c>
      <c r="Z349" s="121" t="s">
        <v>676</v>
      </c>
      <c r="AA349" s="121" t="s">
        <v>223</v>
      </c>
      <c r="AB349" s="121" t="s">
        <v>223</v>
      </c>
      <c r="AC349" s="121" t="s">
        <v>242</v>
      </c>
      <c r="AD349" s="121" t="s">
        <v>243</v>
      </c>
      <c r="AE349" s="152" t="s">
        <v>223</v>
      </c>
    </row>
    <row r="350" spans="1:31" ht="132">
      <c r="A350" s="391"/>
      <c r="B350" s="317"/>
      <c r="C350" s="323"/>
      <c r="D350" s="335"/>
      <c r="E350" s="122" t="s">
        <v>371</v>
      </c>
      <c r="F350" s="121" t="s">
        <v>271</v>
      </c>
      <c r="G350" s="121" t="s">
        <v>372</v>
      </c>
      <c r="H350" s="121" t="s">
        <v>373</v>
      </c>
      <c r="I350" s="118" t="s">
        <v>374</v>
      </c>
      <c r="J350" s="118" t="s">
        <v>375</v>
      </c>
      <c r="K350" s="121" t="s">
        <v>233</v>
      </c>
      <c r="L350" s="118" t="s">
        <v>220</v>
      </c>
      <c r="M350" s="149">
        <v>2</v>
      </c>
      <c r="N350" s="149">
        <v>1</v>
      </c>
      <c r="O350" s="150">
        <v>2</v>
      </c>
      <c r="P350" s="150" t="str">
        <f t="shared" si="1212"/>
        <v>Bajo</v>
      </c>
      <c r="Q350" s="149">
        <v>10</v>
      </c>
      <c r="R350" s="150">
        <f t="shared" si="1213"/>
        <v>20</v>
      </c>
      <c r="S350" s="150" t="str">
        <f t="shared" si="1214"/>
        <v>IV</v>
      </c>
      <c r="T350" s="150" t="str">
        <f t="shared" ref="T350" si="1215">IF(S350="","",IF(OR(S350="IV",S350="III"),"Aceptable",IF(S350="II","No Aceptable o Aceptable con controles",IF(S350="I","No Aceptable","Error"))))</f>
        <v>Aceptable</v>
      </c>
      <c r="U350" s="98">
        <v>2</v>
      </c>
      <c r="V350" s="98">
        <v>2</v>
      </c>
      <c r="W350" s="98">
        <v>0</v>
      </c>
      <c r="X350" s="98">
        <v>4</v>
      </c>
      <c r="Y350" s="121" t="s">
        <v>240</v>
      </c>
      <c r="Z350" s="121" t="s">
        <v>676</v>
      </c>
      <c r="AA350" s="121" t="s">
        <v>223</v>
      </c>
      <c r="AB350" s="121" t="s">
        <v>223</v>
      </c>
      <c r="AC350" s="121" t="s">
        <v>379</v>
      </c>
      <c r="AD350" s="121" t="s">
        <v>380</v>
      </c>
      <c r="AE350" s="152" t="s">
        <v>223</v>
      </c>
    </row>
    <row r="351" spans="1:31" ht="219">
      <c r="A351" s="391"/>
      <c r="B351" s="317"/>
      <c r="C351" s="323"/>
      <c r="D351" s="335"/>
      <c r="E351" s="154" t="s">
        <v>264</v>
      </c>
      <c r="F351" s="118" t="s">
        <v>271</v>
      </c>
      <c r="G351" s="118" t="s">
        <v>234</v>
      </c>
      <c r="H351" s="118" t="s">
        <v>235</v>
      </c>
      <c r="I351" s="118" t="s">
        <v>440</v>
      </c>
      <c r="J351" s="118" t="s">
        <v>237</v>
      </c>
      <c r="K351" s="118" t="s">
        <v>233</v>
      </c>
      <c r="L351" s="118" t="s">
        <v>220</v>
      </c>
      <c r="M351" s="145">
        <v>2</v>
      </c>
      <c r="N351" s="145">
        <v>2</v>
      </c>
      <c r="O351" s="146">
        <f t="shared" ref="O351:O354" si="1216">IF(OR(M351="",N351=""),"",IF((M351*N351=0),"N/A",M351*N351))</f>
        <v>4</v>
      </c>
      <c r="P351" s="146" t="str">
        <f t="shared" si="1212"/>
        <v>Bajo</v>
      </c>
      <c r="Q351" s="145">
        <v>25</v>
      </c>
      <c r="R351" s="150">
        <f t="shared" si="1213"/>
        <v>100</v>
      </c>
      <c r="S351" s="150" t="str">
        <f t="shared" si="1214"/>
        <v>III</v>
      </c>
      <c r="T351" s="150" t="s">
        <v>142</v>
      </c>
      <c r="U351" s="98">
        <v>2</v>
      </c>
      <c r="V351" s="98">
        <v>2</v>
      </c>
      <c r="W351" s="98">
        <v>0</v>
      </c>
      <c r="X351" s="98">
        <v>4</v>
      </c>
      <c r="Y351" s="121" t="s">
        <v>244</v>
      </c>
      <c r="Z351" s="121" t="s">
        <v>676</v>
      </c>
      <c r="AA351" s="121" t="s">
        <v>223</v>
      </c>
      <c r="AB351" s="121" t="s">
        <v>223</v>
      </c>
      <c r="AC351" s="121" t="s">
        <v>242</v>
      </c>
      <c r="AD351" s="121" t="s">
        <v>245</v>
      </c>
      <c r="AE351" s="152" t="s">
        <v>223</v>
      </c>
    </row>
    <row r="352" spans="1:31" ht="126" customHeight="1" thickBot="1">
      <c r="A352" s="391"/>
      <c r="B352" s="317"/>
      <c r="C352" s="323"/>
      <c r="D352" s="335"/>
      <c r="E352" s="154" t="s">
        <v>255</v>
      </c>
      <c r="F352" s="118" t="s">
        <v>151</v>
      </c>
      <c r="G352" s="118" t="s">
        <v>282</v>
      </c>
      <c r="H352" s="118" t="s">
        <v>283</v>
      </c>
      <c r="I352" s="118" t="s">
        <v>258</v>
      </c>
      <c r="J352" s="118" t="s">
        <v>259</v>
      </c>
      <c r="K352" s="118" t="s">
        <v>260</v>
      </c>
      <c r="L352" s="118" t="s">
        <v>239</v>
      </c>
      <c r="M352" s="145">
        <v>2</v>
      </c>
      <c r="N352" s="145">
        <v>1</v>
      </c>
      <c r="O352" s="146">
        <f t="shared" si="1216"/>
        <v>2</v>
      </c>
      <c r="P352" s="146" t="str">
        <f t="shared" si="1212"/>
        <v>Bajo</v>
      </c>
      <c r="Q352" s="145">
        <v>10</v>
      </c>
      <c r="R352" s="146">
        <f t="shared" si="1213"/>
        <v>20</v>
      </c>
      <c r="S352" s="146" t="str">
        <f t="shared" si="1214"/>
        <v>IV</v>
      </c>
      <c r="T352" s="146" t="str">
        <f t="shared" ref="T352" si="1217">IF(S352="","",IF(OR(S352="IV",S352="III"),"Aceptable",IF(S352="II","No Aceptable o Aceptable con controles",IF(S352="I","No Aceptable","Error"))))</f>
        <v>Aceptable</v>
      </c>
      <c r="U352" s="98">
        <v>2</v>
      </c>
      <c r="V352" s="98">
        <v>2</v>
      </c>
      <c r="W352" s="98">
        <v>0</v>
      </c>
      <c r="X352" s="98">
        <v>4</v>
      </c>
      <c r="Y352" s="157" t="s">
        <v>294</v>
      </c>
      <c r="Z352" s="157" t="s">
        <v>295</v>
      </c>
      <c r="AA352" s="157" t="s">
        <v>296</v>
      </c>
      <c r="AB352" s="157" t="s">
        <v>296</v>
      </c>
      <c r="AC352" s="157" t="s">
        <v>296</v>
      </c>
      <c r="AD352" s="157" t="s">
        <v>297</v>
      </c>
      <c r="AE352" s="152" t="s">
        <v>223</v>
      </c>
    </row>
    <row r="353" spans="1:31" ht="114">
      <c r="A353" s="391"/>
      <c r="B353" s="317"/>
      <c r="C353" s="323"/>
      <c r="D353" s="335"/>
      <c r="E353" s="204" t="s">
        <v>264</v>
      </c>
      <c r="F353" s="163" t="s">
        <v>274</v>
      </c>
      <c r="G353" s="163" t="s">
        <v>381</v>
      </c>
      <c r="H353" s="163" t="s">
        <v>393</v>
      </c>
      <c r="I353" s="124" t="s">
        <v>394</v>
      </c>
      <c r="J353" s="124" t="s">
        <v>395</v>
      </c>
      <c r="K353" s="163" t="s">
        <v>396</v>
      </c>
      <c r="L353" s="124" t="s">
        <v>397</v>
      </c>
      <c r="M353" s="205">
        <v>6</v>
      </c>
      <c r="N353" s="205">
        <v>3</v>
      </c>
      <c r="O353" s="206">
        <f t="shared" si="1216"/>
        <v>18</v>
      </c>
      <c r="P353" s="206" t="str">
        <f t="shared" si="1212"/>
        <v>Alto</v>
      </c>
      <c r="Q353" s="205">
        <v>25</v>
      </c>
      <c r="R353" s="206">
        <f t="shared" si="1213"/>
        <v>450</v>
      </c>
      <c r="S353" s="206" t="str">
        <f t="shared" si="1214"/>
        <v>II</v>
      </c>
      <c r="T353" s="206" t="str">
        <f>IF(S353="","",IF(OR(S353="IV",S353="III"),"Aceptable",IF(S353="II","No Aceptable o Aceptable con controles",IF(S353="I","No Aceptable","Error"))))</f>
        <v>No Aceptable o Aceptable con controles</v>
      </c>
      <c r="U353" s="98">
        <v>2</v>
      </c>
      <c r="V353" s="98">
        <v>2</v>
      </c>
      <c r="W353" s="98">
        <v>0</v>
      </c>
      <c r="X353" s="98">
        <v>4</v>
      </c>
      <c r="Y353" s="121" t="s">
        <v>427</v>
      </c>
      <c r="Z353" s="121" t="s">
        <v>385</v>
      </c>
      <c r="AA353" s="121" t="s">
        <v>223</v>
      </c>
      <c r="AB353" s="121" t="s">
        <v>296</v>
      </c>
      <c r="AC353" s="121" t="s">
        <v>446</v>
      </c>
      <c r="AD353" s="121" t="s">
        <v>447</v>
      </c>
      <c r="AE353" s="152" t="s">
        <v>223</v>
      </c>
    </row>
    <row r="354" spans="1:31" ht="107.25" thickBot="1">
      <c r="A354" s="391"/>
      <c r="B354" s="317"/>
      <c r="C354" s="324"/>
      <c r="D354" s="335"/>
      <c r="E354" s="203" t="s">
        <v>264</v>
      </c>
      <c r="F354" s="191" t="s">
        <v>274</v>
      </c>
      <c r="G354" s="191" t="s">
        <v>284</v>
      </c>
      <c r="H354" s="191" t="s">
        <v>285</v>
      </c>
      <c r="I354" s="171" t="s">
        <v>261</v>
      </c>
      <c r="J354" s="171" t="s">
        <v>210</v>
      </c>
      <c r="K354" s="191" t="s">
        <v>260</v>
      </c>
      <c r="L354" s="171" t="s">
        <v>262</v>
      </c>
      <c r="M354" s="192">
        <v>6</v>
      </c>
      <c r="N354" s="192">
        <v>3</v>
      </c>
      <c r="O354" s="193">
        <f t="shared" si="1216"/>
        <v>18</v>
      </c>
      <c r="P354" s="193" t="str">
        <f t="shared" si="1212"/>
        <v>Alto</v>
      </c>
      <c r="Q354" s="192">
        <v>25</v>
      </c>
      <c r="R354" s="193">
        <f t="shared" si="1213"/>
        <v>450</v>
      </c>
      <c r="S354" s="193" t="str">
        <f t="shared" si="1214"/>
        <v>II</v>
      </c>
      <c r="T354" s="193" t="str">
        <f>IF(S354="","",IF(OR(S354="IV",S354="III"),"Aceptable",IF(S354="II","No Aceptable o Aceptable con controles",IF(S354="I","No Aceptable","Error"))))</f>
        <v>No Aceptable o Aceptable con controles</v>
      </c>
      <c r="U354" s="103">
        <v>2</v>
      </c>
      <c r="V354" s="103">
        <v>2</v>
      </c>
      <c r="W354" s="103">
        <v>0</v>
      </c>
      <c r="X354" s="103">
        <v>4</v>
      </c>
      <c r="Y354" s="191" t="s">
        <v>290</v>
      </c>
      <c r="Z354" s="191" t="s">
        <v>291</v>
      </c>
      <c r="AA354" s="191" t="s">
        <v>223</v>
      </c>
      <c r="AB354" s="191" t="s">
        <v>223</v>
      </c>
      <c r="AC354" s="191" t="s">
        <v>292</v>
      </c>
      <c r="AD354" s="191" t="s">
        <v>293</v>
      </c>
      <c r="AE354" s="195" t="s">
        <v>223</v>
      </c>
    </row>
    <row r="355" spans="1:31" ht="129.75" customHeight="1">
      <c r="A355" s="391"/>
      <c r="B355" s="317"/>
      <c r="C355" s="326" t="s">
        <v>537</v>
      </c>
      <c r="D355" s="325" t="s">
        <v>554</v>
      </c>
      <c r="E355" s="126" t="s">
        <v>264</v>
      </c>
      <c r="F355" s="125" t="s">
        <v>271</v>
      </c>
      <c r="G355" s="125" t="s">
        <v>234</v>
      </c>
      <c r="H355" s="196" t="s">
        <v>235</v>
      </c>
      <c r="I355" s="125" t="s">
        <v>555</v>
      </c>
      <c r="J355" s="125" t="s">
        <v>210</v>
      </c>
      <c r="K355" s="127" t="s">
        <v>556</v>
      </c>
      <c r="L355" s="128" t="s">
        <v>220</v>
      </c>
      <c r="M355" s="197">
        <v>2</v>
      </c>
      <c r="N355" s="197">
        <v>2</v>
      </c>
      <c r="O355" s="198">
        <f t="shared" ref="O355:O418" si="1218">IF(OR(M355="",N355=""),"",IF((M355*N355=0),"N/A",M355*N355))</f>
        <v>4</v>
      </c>
      <c r="P355" s="198" t="str">
        <f t="shared" ref="P355:P390" si="1219">IF(O355="","",IF(ISTEXT(O355),"N/A",IF(OR(O355=2,O355=4),"Bajo",IF(OR(O355=6,O355=8),"Medio",IF(OR(O355=10,O355=12,O355=18,O355=20),"Alto",IF(OR(O355=24,O355=30,O355=40),"Muy Alto","Error"))))))</f>
        <v>Bajo</v>
      </c>
      <c r="Q355" s="197">
        <v>25</v>
      </c>
      <c r="R355" s="198">
        <f t="shared" ref="R355:R358" si="1220">IF(OR(Q355="",O355=""),"",IF(ISTEXT(O355),"N/A",O355*Q355))</f>
        <v>100</v>
      </c>
      <c r="S355" s="198" t="str">
        <f t="shared" si="1214"/>
        <v>III</v>
      </c>
      <c r="T355" s="198" t="s">
        <v>142</v>
      </c>
      <c r="U355" s="100">
        <v>2</v>
      </c>
      <c r="V355" s="100">
        <v>2</v>
      </c>
      <c r="W355" s="100">
        <v>0</v>
      </c>
      <c r="X355" s="100">
        <v>4</v>
      </c>
      <c r="Y355" s="196" t="s">
        <v>244</v>
      </c>
      <c r="Z355" s="196" t="s">
        <v>676</v>
      </c>
      <c r="AA355" s="196" t="s">
        <v>223</v>
      </c>
      <c r="AB355" s="196" t="s">
        <v>223</v>
      </c>
      <c r="AC355" s="196" t="s">
        <v>242</v>
      </c>
      <c r="AD355" s="196" t="s">
        <v>245</v>
      </c>
      <c r="AE355" s="199" t="s">
        <v>223</v>
      </c>
    </row>
    <row r="356" spans="1:31" ht="129.75" customHeight="1">
      <c r="A356" s="391"/>
      <c r="B356" s="317"/>
      <c r="C356" s="327"/>
      <c r="D356" s="320"/>
      <c r="E356" s="122" t="s">
        <v>264</v>
      </c>
      <c r="F356" s="121" t="s">
        <v>271</v>
      </c>
      <c r="G356" s="121" t="s">
        <v>229</v>
      </c>
      <c r="H356" s="121" t="s">
        <v>272</v>
      </c>
      <c r="I356" s="121" t="s">
        <v>273</v>
      </c>
      <c r="J356" s="121" t="s">
        <v>210</v>
      </c>
      <c r="K356" s="121" t="s">
        <v>233</v>
      </c>
      <c r="L356" s="121" t="s">
        <v>220</v>
      </c>
      <c r="M356" s="149">
        <v>2</v>
      </c>
      <c r="N356" s="149">
        <v>1</v>
      </c>
      <c r="O356" s="150">
        <f t="shared" si="1218"/>
        <v>2</v>
      </c>
      <c r="P356" s="150" t="str">
        <f t="shared" si="1219"/>
        <v>Bajo</v>
      </c>
      <c r="Q356" s="149">
        <v>10</v>
      </c>
      <c r="R356" s="150">
        <f t="shared" si="1220"/>
        <v>20</v>
      </c>
      <c r="S356" s="150" t="str">
        <f t="shared" si="1214"/>
        <v>IV</v>
      </c>
      <c r="T356" s="150" t="str">
        <f t="shared" ref="T356:T357" si="1221">IF(S356="","",IF(OR(S356="IV",S356="III"),"Aceptable",IF(S356="II","No Aceptable o Aceptable con controles",IF(S356="I","No Aceptable","Error"))))</f>
        <v>Aceptable</v>
      </c>
      <c r="U356" s="98">
        <v>2</v>
      </c>
      <c r="V356" s="98">
        <v>2</v>
      </c>
      <c r="W356" s="98">
        <v>0</v>
      </c>
      <c r="X356" s="98">
        <v>4</v>
      </c>
      <c r="Y356" s="121" t="s">
        <v>378</v>
      </c>
      <c r="Z356" s="121" t="s">
        <v>676</v>
      </c>
      <c r="AA356" s="121" t="s">
        <v>223</v>
      </c>
      <c r="AB356" s="121" t="s">
        <v>223</v>
      </c>
      <c r="AC356" s="121" t="s">
        <v>242</v>
      </c>
      <c r="AD356" s="121" t="s">
        <v>350</v>
      </c>
      <c r="AE356" s="152" t="s">
        <v>223</v>
      </c>
    </row>
    <row r="357" spans="1:31" ht="129.75" customHeight="1">
      <c r="A357" s="391"/>
      <c r="B357" s="317"/>
      <c r="C357" s="327"/>
      <c r="D357" s="320"/>
      <c r="E357" s="122" t="s">
        <v>264</v>
      </c>
      <c r="F357" s="121" t="s">
        <v>274</v>
      </c>
      <c r="G357" s="121" t="s">
        <v>275</v>
      </c>
      <c r="H357" s="121" t="s">
        <v>276</v>
      </c>
      <c r="I357" s="121" t="s">
        <v>263</v>
      </c>
      <c r="J357" s="121" t="s">
        <v>277</v>
      </c>
      <c r="K357" s="121" t="s">
        <v>278</v>
      </c>
      <c r="L357" s="121" t="s">
        <v>279</v>
      </c>
      <c r="M357" s="149">
        <v>2</v>
      </c>
      <c r="N357" s="149">
        <v>3</v>
      </c>
      <c r="O357" s="150">
        <f t="shared" si="1218"/>
        <v>6</v>
      </c>
      <c r="P357" s="150" t="str">
        <f t="shared" si="1219"/>
        <v>Medio</v>
      </c>
      <c r="Q357" s="149">
        <v>60</v>
      </c>
      <c r="R357" s="150">
        <f t="shared" si="1220"/>
        <v>360</v>
      </c>
      <c r="S357" s="150" t="str">
        <f t="shared" si="1214"/>
        <v>II</v>
      </c>
      <c r="T357" s="150" t="str">
        <f t="shared" si="1221"/>
        <v>No Aceptable o Aceptable con controles</v>
      </c>
      <c r="U357" s="98">
        <v>2</v>
      </c>
      <c r="V357" s="98">
        <v>2</v>
      </c>
      <c r="W357" s="98">
        <v>0</v>
      </c>
      <c r="X357" s="98">
        <v>4</v>
      </c>
      <c r="Y357" s="121" t="s">
        <v>387</v>
      </c>
      <c r="Z357" s="121" t="s">
        <v>299</v>
      </c>
      <c r="AA357" s="121" t="s">
        <v>223</v>
      </c>
      <c r="AB357" s="121" t="s">
        <v>223</v>
      </c>
      <c r="AC357" s="121" t="s">
        <v>300</v>
      </c>
      <c r="AD357" s="121" t="s">
        <v>301</v>
      </c>
      <c r="AE357" s="152" t="s">
        <v>223</v>
      </c>
    </row>
    <row r="358" spans="1:31" ht="100.5" customHeight="1">
      <c r="A358" s="391"/>
      <c r="B358" s="317"/>
      <c r="C358" s="327"/>
      <c r="D358" s="320"/>
      <c r="E358" s="122" t="s">
        <v>264</v>
      </c>
      <c r="F358" s="118" t="s">
        <v>557</v>
      </c>
      <c r="G358" s="118" t="s">
        <v>274</v>
      </c>
      <c r="H358" s="120" t="s">
        <v>558</v>
      </c>
      <c r="I358" s="118" t="s">
        <v>488</v>
      </c>
      <c r="J358" s="118" t="s">
        <v>375</v>
      </c>
      <c r="K358" s="118" t="s">
        <v>260</v>
      </c>
      <c r="L358" s="118" t="s">
        <v>375</v>
      </c>
      <c r="M358" s="145">
        <v>2</v>
      </c>
      <c r="N358" s="145">
        <v>1</v>
      </c>
      <c r="O358" s="146">
        <f t="shared" si="1218"/>
        <v>2</v>
      </c>
      <c r="P358" s="150" t="str">
        <f t="shared" si="1219"/>
        <v>Bajo</v>
      </c>
      <c r="Q358" s="149">
        <v>10</v>
      </c>
      <c r="R358" s="150">
        <f t="shared" si="1220"/>
        <v>20</v>
      </c>
      <c r="S358" s="150" t="str">
        <f t="shared" si="1214"/>
        <v>IV</v>
      </c>
      <c r="T358" s="107" t="s">
        <v>144</v>
      </c>
      <c r="U358" s="98">
        <v>2</v>
      </c>
      <c r="V358" s="98">
        <v>2</v>
      </c>
      <c r="W358" s="98">
        <v>0</v>
      </c>
      <c r="X358" s="98">
        <v>4</v>
      </c>
      <c r="Y358" s="121" t="s">
        <v>497</v>
      </c>
      <c r="Z358" s="121" t="s">
        <v>291</v>
      </c>
      <c r="AA358" s="121" t="s">
        <v>296</v>
      </c>
      <c r="AB358" s="121" t="s">
        <v>296</v>
      </c>
      <c r="AC358" s="107" t="s">
        <v>296</v>
      </c>
      <c r="AD358" s="120" t="s">
        <v>559</v>
      </c>
      <c r="AE358" s="152" t="s">
        <v>223</v>
      </c>
    </row>
    <row r="359" spans="1:31" ht="177.75" customHeight="1">
      <c r="A359" s="391"/>
      <c r="B359" s="317"/>
      <c r="C359" s="327"/>
      <c r="D359" s="320"/>
      <c r="E359" s="154" t="s">
        <v>264</v>
      </c>
      <c r="F359" s="118" t="s">
        <v>150</v>
      </c>
      <c r="G359" s="118" t="s">
        <v>269</v>
      </c>
      <c r="H359" s="118" t="s">
        <v>270</v>
      </c>
      <c r="I359" s="118" t="s">
        <v>252</v>
      </c>
      <c r="J359" s="118" t="s">
        <v>210</v>
      </c>
      <c r="K359" s="118" t="s">
        <v>218</v>
      </c>
      <c r="L359" s="118" t="s">
        <v>210</v>
      </c>
      <c r="M359" s="145">
        <v>2</v>
      </c>
      <c r="N359" s="145">
        <v>1</v>
      </c>
      <c r="O359" s="146">
        <f t="shared" si="1218"/>
        <v>2</v>
      </c>
      <c r="P359" s="146" t="str">
        <f t="shared" si="1219"/>
        <v>Bajo</v>
      </c>
      <c r="Q359" s="145">
        <v>10</v>
      </c>
      <c r="R359" s="146">
        <v>20</v>
      </c>
      <c r="S359" s="146" t="str">
        <f t="shared" si="1214"/>
        <v>IV</v>
      </c>
      <c r="T359" s="146" t="s">
        <v>144</v>
      </c>
      <c r="U359" s="98">
        <v>2</v>
      </c>
      <c r="V359" s="98">
        <v>2</v>
      </c>
      <c r="W359" s="98">
        <v>0</v>
      </c>
      <c r="X359" s="98">
        <v>4</v>
      </c>
      <c r="Y359" s="121" t="s">
        <v>312</v>
      </c>
      <c r="Z359" s="121" t="s">
        <v>313</v>
      </c>
      <c r="AA359" s="121" t="s">
        <v>223</v>
      </c>
      <c r="AB359" s="121" t="s">
        <v>314</v>
      </c>
      <c r="AC359" s="121" t="s">
        <v>223</v>
      </c>
      <c r="AD359" s="121" t="s">
        <v>315</v>
      </c>
      <c r="AE359" s="152" t="s">
        <v>223</v>
      </c>
    </row>
    <row r="360" spans="1:31" ht="146.25" customHeight="1">
      <c r="A360" s="391"/>
      <c r="B360" s="317"/>
      <c r="C360" s="327"/>
      <c r="D360" s="320"/>
      <c r="E360" s="122" t="s">
        <v>264</v>
      </c>
      <c r="F360" s="145" t="s">
        <v>265</v>
      </c>
      <c r="G360" s="145" t="s">
        <v>317</v>
      </c>
      <c r="H360" s="121" t="s">
        <v>318</v>
      </c>
      <c r="I360" s="118" t="s">
        <v>319</v>
      </c>
      <c r="J360" s="118" t="s">
        <v>320</v>
      </c>
      <c r="K360" s="121" t="s">
        <v>260</v>
      </c>
      <c r="L360" s="118" t="s">
        <v>268</v>
      </c>
      <c r="M360" s="149">
        <v>2</v>
      </c>
      <c r="N360" s="149">
        <v>1</v>
      </c>
      <c r="O360" s="150">
        <f t="shared" si="1218"/>
        <v>2</v>
      </c>
      <c r="P360" s="150" t="str">
        <f t="shared" si="1219"/>
        <v>Bajo</v>
      </c>
      <c r="Q360" s="149">
        <v>10</v>
      </c>
      <c r="R360" s="150">
        <f t="shared" ref="R360:R413" si="1222">IF(OR(Q360="",O360=""),"",IF(ISTEXT(O360),"N/A",O360*Q360))</f>
        <v>20</v>
      </c>
      <c r="S360" s="150" t="str">
        <f t="shared" si="1214"/>
        <v>IV</v>
      </c>
      <c r="T360" s="150" t="str">
        <f t="shared" ref="T360" si="1223">IF(S360="","",IF(OR(S360="IV",S360="III"),"Aceptable",IF(S360="II","No Aceptable o Aceptable con controles",IF(S360="I","No Aceptable","Error"))))</f>
        <v>Aceptable</v>
      </c>
      <c r="U360" s="98">
        <v>2</v>
      </c>
      <c r="V360" s="98">
        <v>2</v>
      </c>
      <c r="W360" s="98">
        <v>0</v>
      </c>
      <c r="X360" s="98">
        <v>4</v>
      </c>
      <c r="Y360" s="118" t="s">
        <v>287</v>
      </c>
      <c r="Z360" s="118" t="s">
        <v>288</v>
      </c>
      <c r="AA360" s="118" t="s">
        <v>223</v>
      </c>
      <c r="AB360" s="118" t="s">
        <v>223</v>
      </c>
      <c r="AC360" s="118" t="s">
        <v>223</v>
      </c>
      <c r="AD360" s="118" t="s">
        <v>289</v>
      </c>
      <c r="AE360" s="148" t="s">
        <v>511</v>
      </c>
    </row>
    <row r="361" spans="1:31" ht="159.75" customHeight="1">
      <c r="A361" s="391"/>
      <c r="B361" s="317"/>
      <c r="C361" s="327"/>
      <c r="D361" s="320"/>
      <c r="E361" s="154" t="s">
        <v>264</v>
      </c>
      <c r="F361" s="118" t="s">
        <v>152</v>
      </c>
      <c r="G361" s="118" t="s">
        <v>416</v>
      </c>
      <c r="H361" s="118" t="s">
        <v>417</v>
      </c>
      <c r="I361" s="118" t="s">
        <v>433</v>
      </c>
      <c r="J361" s="118" t="s">
        <v>210</v>
      </c>
      <c r="K361" s="118" t="s">
        <v>211</v>
      </c>
      <c r="L361" s="118" t="s">
        <v>219</v>
      </c>
      <c r="M361" s="145">
        <v>2</v>
      </c>
      <c r="N361" s="145">
        <v>3</v>
      </c>
      <c r="O361" s="146">
        <f t="shared" si="1218"/>
        <v>6</v>
      </c>
      <c r="P361" s="146" t="str">
        <f t="shared" si="1219"/>
        <v>Medio</v>
      </c>
      <c r="Q361" s="145">
        <v>10</v>
      </c>
      <c r="R361" s="146">
        <f t="shared" si="1222"/>
        <v>60</v>
      </c>
      <c r="S361" s="282" t="str">
        <f t="shared" ref="S361:S424" si="1224">IF(R361="","",IF(ISTEXT(R361),"IV",IF(R361=20,"IV",IF(AND(R361&gt;=40,R361&lt;=120),"III",IF(AND(R361&gt;=150,R361&lt;=500),"II",IF(AND(R361&gt;=600,R361&lt;=4000),"I","Error"))))))</f>
        <v>III</v>
      </c>
      <c r="T361" s="146" t="s">
        <v>142</v>
      </c>
      <c r="U361" s="98">
        <v>2</v>
      </c>
      <c r="V361" s="98">
        <v>2</v>
      </c>
      <c r="W361" s="98">
        <v>0</v>
      </c>
      <c r="X361" s="98">
        <v>4</v>
      </c>
      <c r="Y361" s="121" t="s">
        <v>221</v>
      </c>
      <c r="Z361" s="121" t="s">
        <v>672</v>
      </c>
      <c r="AA361" s="121" t="s">
        <v>223</v>
      </c>
      <c r="AB361" s="121" t="s">
        <v>223</v>
      </c>
      <c r="AC361" s="121" t="s">
        <v>223</v>
      </c>
      <c r="AD361" s="121" t="s">
        <v>224</v>
      </c>
      <c r="AE361" s="152" t="s">
        <v>223</v>
      </c>
    </row>
    <row r="362" spans="1:31" ht="142.5" customHeight="1">
      <c r="A362" s="391"/>
      <c r="B362" s="317"/>
      <c r="C362" s="327"/>
      <c r="D362" s="320"/>
      <c r="E362" s="122" t="s">
        <v>264</v>
      </c>
      <c r="F362" s="121" t="s">
        <v>152</v>
      </c>
      <c r="G362" s="121" t="s">
        <v>207</v>
      </c>
      <c r="H362" s="121" t="s">
        <v>389</v>
      </c>
      <c r="I362" s="121" t="s">
        <v>390</v>
      </c>
      <c r="J362" s="121" t="s">
        <v>210</v>
      </c>
      <c r="K362" s="121" t="s">
        <v>211</v>
      </c>
      <c r="L362" s="121" t="s">
        <v>219</v>
      </c>
      <c r="M362" s="149">
        <v>2</v>
      </c>
      <c r="N362" s="149">
        <v>3</v>
      </c>
      <c r="O362" s="150">
        <f t="shared" si="1218"/>
        <v>6</v>
      </c>
      <c r="P362" s="150" t="str">
        <f t="shared" si="1219"/>
        <v>Medio</v>
      </c>
      <c r="Q362" s="149">
        <v>10</v>
      </c>
      <c r="R362" s="150">
        <f t="shared" si="1222"/>
        <v>60</v>
      </c>
      <c r="S362" s="150" t="str">
        <f t="shared" si="1224"/>
        <v>III</v>
      </c>
      <c r="T362" s="150" t="s">
        <v>142</v>
      </c>
      <c r="U362" s="98">
        <v>3</v>
      </c>
      <c r="V362" s="98">
        <v>0</v>
      </c>
      <c r="W362" s="98">
        <v>0</v>
      </c>
      <c r="X362" s="98">
        <v>3</v>
      </c>
      <c r="Y362" s="202" t="s">
        <v>221</v>
      </c>
      <c r="Z362" s="121" t="s">
        <v>672</v>
      </c>
      <c r="AA362" s="202" t="s">
        <v>223</v>
      </c>
      <c r="AB362" s="202" t="s">
        <v>223</v>
      </c>
      <c r="AC362" s="121" t="s">
        <v>223</v>
      </c>
      <c r="AD362" s="121" t="s">
        <v>224</v>
      </c>
      <c r="AE362" s="152" t="s">
        <v>223</v>
      </c>
    </row>
    <row r="363" spans="1:31" ht="142.5" customHeight="1">
      <c r="A363" s="391"/>
      <c r="B363" s="317"/>
      <c r="C363" s="327"/>
      <c r="D363" s="320"/>
      <c r="E363" s="122" t="s">
        <v>264</v>
      </c>
      <c r="F363" s="121" t="s">
        <v>152</v>
      </c>
      <c r="G363" s="121" t="s">
        <v>212</v>
      </c>
      <c r="H363" s="121" t="s">
        <v>213</v>
      </c>
      <c r="I363" s="121" t="s">
        <v>286</v>
      </c>
      <c r="J363" s="121" t="s">
        <v>210</v>
      </c>
      <c r="K363" s="121" t="s">
        <v>211</v>
      </c>
      <c r="L363" s="121" t="s">
        <v>219</v>
      </c>
      <c r="M363" s="149">
        <v>2</v>
      </c>
      <c r="N363" s="149">
        <v>3</v>
      </c>
      <c r="O363" s="150">
        <f t="shared" si="1218"/>
        <v>6</v>
      </c>
      <c r="P363" s="150" t="str">
        <f t="shared" si="1219"/>
        <v>Medio</v>
      </c>
      <c r="Q363" s="149">
        <v>10</v>
      </c>
      <c r="R363" s="150">
        <f t="shared" si="1222"/>
        <v>60</v>
      </c>
      <c r="S363" s="150" t="str">
        <f t="shared" si="1224"/>
        <v>III</v>
      </c>
      <c r="T363" s="150" t="s">
        <v>142</v>
      </c>
      <c r="U363" s="98">
        <v>3</v>
      </c>
      <c r="V363" s="98">
        <v>0</v>
      </c>
      <c r="W363" s="98">
        <v>0</v>
      </c>
      <c r="X363" s="98">
        <v>3</v>
      </c>
      <c r="Y363" s="121" t="s">
        <v>391</v>
      </c>
      <c r="Z363" s="121" t="s">
        <v>672</v>
      </c>
      <c r="AA363" s="121" t="s">
        <v>223</v>
      </c>
      <c r="AB363" s="121" t="s">
        <v>223</v>
      </c>
      <c r="AC363" s="121" t="s">
        <v>223</v>
      </c>
      <c r="AD363" s="121" t="s">
        <v>224</v>
      </c>
      <c r="AE363" s="152" t="s">
        <v>223</v>
      </c>
    </row>
    <row r="364" spans="1:31" ht="142.5" customHeight="1" thickBot="1">
      <c r="A364" s="391"/>
      <c r="B364" s="318"/>
      <c r="C364" s="336"/>
      <c r="D364" s="321"/>
      <c r="E364" s="203" t="s">
        <v>264</v>
      </c>
      <c r="F364" s="191" t="s">
        <v>152</v>
      </c>
      <c r="G364" s="191" t="s">
        <v>341</v>
      </c>
      <c r="H364" s="191" t="s">
        <v>342</v>
      </c>
      <c r="I364" s="191" t="s">
        <v>343</v>
      </c>
      <c r="J364" s="191" t="s">
        <v>210</v>
      </c>
      <c r="K364" s="191" t="s">
        <v>211</v>
      </c>
      <c r="L364" s="191" t="s">
        <v>219</v>
      </c>
      <c r="M364" s="192">
        <v>2</v>
      </c>
      <c r="N364" s="192">
        <v>3</v>
      </c>
      <c r="O364" s="193">
        <f t="shared" si="1218"/>
        <v>6</v>
      </c>
      <c r="P364" s="193" t="str">
        <f t="shared" si="1219"/>
        <v>Medio</v>
      </c>
      <c r="Q364" s="192">
        <v>10</v>
      </c>
      <c r="R364" s="193">
        <f t="shared" si="1222"/>
        <v>60</v>
      </c>
      <c r="S364" s="193" t="str">
        <f t="shared" si="1224"/>
        <v>III</v>
      </c>
      <c r="T364" s="193" t="s">
        <v>142</v>
      </c>
      <c r="U364" s="103">
        <v>3</v>
      </c>
      <c r="V364" s="103">
        <v>0</v>
      </c>
      <c r="W364" s="103">
        <v>0</v>
      </c>
      <c r="X364" s="103">
        <v>3</v>
      </c>
      <c r="Y364" s="191" t="s">
        <v>391</v>
      </c>
      <c r="Z364" s="191" t="s">
        <v>672</v>
      </c>
      <c r="AA364" s="191" t="s">
        <v>223</v>
      </c>
      <c r="AB364" s="191" t="s">
        <v>223</v>
      </c>
      <c r="AC364" s="191" t="s">
        <v>223</v>
      </c>
      <c r="AD364" s="191" t="s">
        <v>224</v>
      </c>
      <c r="AE364" s="195" t="s">
        <v>223</v>
      </c>
    </row>
    <row r="365" spans="1:31" ht="122.25" customHeight="1">
      <c r="A365" s="391"/>
      <c r="B365" s="316" t="s">
        <v>560</v>
      </c>
      <c r="C365" s="326" t="s">
        <v>536</v>
      </c>
      <c r="D365" s="349" t="s">
        <v>561</v>
      </c>
      <c r="E365" s="196" t="s">
        <v>264</v>
      </c>
      <c r="F365" s="197" t="s">
        <v>265</v>
      </c>
      <c r="G365" s="197" t="s">
        <v>367</v>
      </c>
      <c r="H365" s="196" t="s">
        <v>318</v>
      </c>
      <c r="I365" s="196" t="s">
        <v>368</v>
      </c>
      <c r="J365" s="196" t="s">
        <v>320</v>
      </c>
      <c r="K365" s="196" t="s">
        <v>260</v>
      </c>
      <c r="L365" s="196" t="s">
        <v>268</v>
      </c>
      <c r="M365" s="197">
        <v>2</v>
      </c>
      <c r="N365" s="197">
        <v>1</v>
      </c>
      <c r="O365" s="198">
        <f t="shared" si="1218"/>
        <v>2</v>
      </c>
      <c r="P365" s="198" t="str">
        <f t="shared" si="1219"/>
        <v>Bajo</v>
      </c>
      <c r="Q365" s="197">
        <v>10</v>
      </c>
      <c r="R365" s="198">
        <f t="shared" si="1222"/>
        <v>20</v>
      </c>
      <c r="S365" s="198" t="str">
        <f t="shared" si="1224"/>
        <v>IV</v>
      </c>
      <c r="T365" s="198" t="str">
        <f>IF(S365="","",IF(OR(S365="IV",S365="III"),"Aceptable",IF(S365="II","No Aceptable o Aceptable con controles",IF(S365="I","No Aceptable","Error"))))</f>
        <v>Aceptable</v>
      </c>
      <c r="U365" s="100">
        <v>4</v>
      </c>
      <c r="V365" s="100">
        <v>0</v>
      </c>
      <c r="W365" s="100">
        <v>0</v>
      </c>
      <c r="X365" s="100">
        <v>4</v>
      </c>
      <c r="Y365" s="196" t="s">
        <v>369</v>
      </c>
      <c r="Z365" s="196" t="s">
        <v>288</v>
      </c>
      <c r="AA365" s="196" t="s">
        <v>223</v>
      </c>
      <c r="AB365" s="196" t="s">
        <v>223</v>
      </c>
      <c r="AC365" s="196" t="s">
        <v>223</v>
      </c>
      <c r="AD365" s="196" t="s">
        <v>370</v>
      </c>
      <c r="AE365" s="199" t="s">
        <v>223</v>
      </c>
    </row>
    <row r="366" spans="1:31" ht="122.25" customHeight="1">
      <c r="A366" s="391"/>
      <c r="B366" s="317"/>
      <c r="C366" s="327"/>
      <c r="D366" s="350"/>
      <c r="E366" s="121" t="s">
        <v>264</v>
      </c>
      <c r="F366" s="121" t="s">
        <v>152</v>
      </c>
      <c r="G366" s="121" t="s">
        <v>341</v>
      </c>
      <c r="H366" s="121" t="s">
        <v>342</v>
      </c>
      <c r="I366" s="121" t="s">
        <v>343</v>
      </c>
      <c r="J366" s="121" t="s">
        <v>210</v>
      </c>
      <c r="K366" s="121" t="s">
        <v>211</v>
      </c>
      <c r="L366" s="121" t="s">
        <v>219</v>
      </c>
      <c r="M366" s="149">
        <v>2</v>
      </c>
      <c r="N366" s="149">
        <v>3</v>
      </c>
      <c r="O366" s="150">
        <f t="shared" si="1218"/>
        <v>6</v>
      </c>
      <c r="P366" s="150" t="str">
        <f t="shared" si="1219"/>
        <v>Medio</v>
      </c>
      <c r="Q366" s="149">
        <v>10</v>
      </c>
      <c r="R366" s="150">
        <f t="shared" si="1222"/>
        <v>60</v>
      </c>
      <c r="S366" s="150" t="str">
        <f t="shared" si="1224"/>
        <v>III</v>
      </c>
      <c r="T366" s="150" t="s">
        <v>142</v>
      </c>
      <c r="U366" s="98">
        <v>4</v>
      </c>
      <c r="V366" s="98">
        <v>0</v>
      </c>
      <c r="W366" s="98">
        <v>0</v>
      </c>
      <c r="X366" s="98">
        <v>4</v>
      </c>
      <c r="Y366" s="121" t="s">
        <v>221</v>
      </c>
      <c r="Z366" s="121" t="s">
        <v>222</v>
      </c>
      <c r="AA366" s="121" t="s">
        <v>223</v>
      </c>
      <c r="AB366" s="121" t="s">
        <v>223</v>
      </c>
      <c r="AC366" s="121" t="s">
        <v>223</v>
      </c>
      <c r="AD366" s="121" t="s">
        <v>224</v>
      </c>
      <c r="AE366" s="152" t="s">
        <v>223</v>
      </c>
    </row>
    <row r="367" spans="1:31" ht="122.25" customHeight="1">
      <c r="A367" s="391"/>
      <c r="B367" s="317"/>
      <c r="C367" s="327"/>
      <c r="D367" s="350"/>
      <c r="E367" s="121" t="s">
        <v>264</v>
      </c>
      <c r="F367" s="121" t="s">
        <v>152</v>
      </c>
      <c r="G367" s="121" t="s">
        <v>416</v>
      </c>
      <c r="H367" s="121" t="s">
        <v>417</v>
      </c>
      <c r="I367" s="121" t="s">
        <v>433</v>
      </c>
      <c r="J367" s="121" t="s">
        <v>210</v>
      </c>
      <c r="K367" s="121" t="s">
        <v>211</v>
      </c>
      <c r="L367" s="121" t="s">
        <v>219</v>
      </c>
      <c r="M367" s="149">
        <v>2</v>
      </c>
      <c r="N367" s="149">
        <v>3</v>
      </c>
      <c r="O367" s="150">
        <f t="shared" si="1218"/>
        <v>6</v>
      </c>
      <c r="P367" s="150" t="str">
        <f t="shared" si="1219"/>
        <v>Medio</v>
      </c>
      <c r="Q367" s="149">
        <v>10</v>
      </c>
      <c r="R367" s="150">
        <f t="shared" si="1222"/>
        <v>60</v>
      </c>
      <c r="S367" s="150" t="str">
        <f t="shared" si="1224"/>
        <v>III</v>
      </c>
      <c r="T367" s="150" t="s">
        <v>142</v>
      </c>
      <c r="U367" s="98">
        <v>4</v>
      </c>
      <c r="V367" s="98">
        <v>0</v>
      </c>
      <c r="W367" s="98">
        <v>0</v>
      </c>
      <c r="X367" s="98">
        <v>4</v>
      </c>
      <c r="Y367" s="121" t="s">
        <v>221</v>
      </c>
      <c r="Z367" s="121" t="s">
        <v>222</v>
      </c>
      <c r="AA367" s="121" t="s">
        <v>223</v>
      </c>
      <c r="AB367" s="121" t="s">
        <v>223</v>
      </c>
      <c r="AC367" s="121" t="s">
        <v>223</v>
      </c>
      <c r="AD367" s="121" t="s">
        <v>224</v>
      </c>
      <c r="AE367" s="152" t="s">
        <v>223</v>
      </c>
    </row>
    <row r="368" spans="1:31" ht="122.25" customHeight="1">
      <c r="A368" s="391"/>
      <c r="B368" s="317"/>
      <c r="C368" s="327"/>
      <c r="D368" s="350"/>
      <c r="E368" s="121" t="s">
        <v>264</v>
      </c>
      <c r="F368" s="121" t="s">
        <v>150</v>
      </c>
      <c r="G368" s="121" t="s">
        <v>215</v>
      </c>
      <c r="H368" s="121" t="s">
        <v>351</v>
      </c>
      <c r="I368" s="121" t="s">
        <v>217</v>
      </c>
      <c r="J368" s="121" t="s">
        <v>210</v>
      </c>
      <c r="K368" s="121" t="s">
        <v>218</v>
      </c>
      <c r="L368" s="121" t="s">
        <v>210</v>
      </c>
      <c r="M368" s="149">
        <v>2</v>
      </c>
      <c r="N368" s="149">
        <v>2</v>
      </c>
      <c r="O368" s="150">
        <f t="shared" si="1218"/>
        <v>4</v>
      </c>
      <c r="P368" s="150" t="str">
        <f t="shared" si="1219"/>
        <v>Bajo</v>
      </c>
      <c r="Q368" s="149">
        <v>25</v>
      </c>
      <c r="R368" s="150">
        <f t="shared" si="1222"/>
        <v>100</v>
      </c>
      <c r="S368" s="150" t="str">
        <f t="shared" si="1224"/>
        <v>III</v>
      </c>
      <c r="T368" s="150" t="s">
        <v>142</v>
      </c>
      <c r="U368" s="98">
        <v>4</v>
      </c>
      <c r="V368" s="98">
        <v>0</v>
      </c>
      <c r="W368" s="98">
        <v>0</v>
      </c>
      <c r="X368" s="98">
        <v>4</v>
      </c>
      <c r="Y368" s="121" t="s">
        <v>225</v>
      </c>
      <c r="Z368" s="121" t="s">
        <v>693</v>
      </c>
      <c r="AA368" s="121" t="s">
        <v>223</v>
      </c>
      <c r="AB368" s="121" t="s">
        <v>223</v>
      </c>
      <c r="AC368" s="121" t="s">
        <v>227</v>
      </c>
      <c r="AD368" s="121" t="s">
        <v>228</v>
      </c>
      <c r="AE368" s="152" t="s">
        <v>223</v>
      </c>
    </row>
    <row r="369" spans="1:31" ht="122.25" customHeight="1">
      <c r="A369" s="391"/>
      <c r="B369" s="317"/>
      <c r="C369" s="327"/>
      <c r="D369" s="350"/>
      <c r="E369" s="121" t="s">
        <v>264</v>
      </c>
      <c r="F369" s="121" t="s">
        <v>150</v>
      </c>
      <c r="G369" s="121" t="s">
        <v>269</v>
      </c>
      <c r="H369" s="121" t="s">
        <v>309</v>
      </c>
      <c r="I369" s="121" t="s">
        <v>250</v>
      </c>
      <c r="J369" s="121" t="s">
        <v>251</v>
      </c>
      <c r="K369" s="121" t="s">
        <v>218</v>
      </c>
      <c r="L369" s="121" t="s">
        <v>220</v>
      </c>
      <c r="M369" s="149">
        <v>2</v>
      </c>
      <c r="N369" s="149">
        <v>1</v>
      </c>
      <c r="O369" s="150">
        <f t="shared" si="1218"/>
        <v>2</v>
      </c>
      <c r="P369" s="150" t="str">
        <f t="shared" si="1219"/>
        <v>Bajo</v>
      </c>
      <c r="Q369" s="149">
        <v>10</v>
      </c>
      <c r="R369" s="150">
        <f t="shared" si="1222"/>
        <v>20</v>
      </c>
      <c r="S369" s="150" t="str">
        <f t="shared" si="1224"/>
        <v>IV</v>
      </c>
      <c r="T369" s="150" t="str">
        <f>IF(S369="","",IF(OR(S369="IV",S369="III"),"Aceptable",IF(S369="II","No Aceptable o Aceptable con controles",IF(S369="I","No Aceptable","Error"))))</f>
        <v>Aceptable</v>
      </c>
      <c r="U369" s="98">
        <v>4</v>
      </c>
      <c r="V369" s="98">
        <v>0</v>
      </c>
      <c r="W369" s="98">
        <v>0</v>
      </c>
      <c r="X369" s="98">
        <v>4</v>
      </c>
      <c r="Y369" s="121" t="s">
        <v>225</v>
      </c>
      <c r="Z369" s="121" t="s">
        <v>692</v>
      </c>
      <c r="AA369" s="121" t="s">
        <v>223</v>
      </c>
      <c r="AB369" s="121" t="s">
        <v>223</v>
      </c>
      <c r="AC369" s="121" t="s">
        <v>227</v>
      </c>
      <c r="AD369" s="121" t="s">
        <v>228</v>
      </c>
      <c r="AE369" s="152" t="s">
        <v>223</v>
      </c>
    </row>
    <row r="370" spans="1:31" ht="122.25" customHeight="1">
      <c r="A370" s="391"/>
      <c r="B370" s="317"/>
      <c r="C370" s="327"/>
      <c r="D370" s="350"/>
      <c r="E370" s="121" t="s">
        <v>264</v>
      </c>
      <c r="F370" s="121" t="s">
        <v>150</v>
      </c>
      <c r="G370" s="121" t="s">
        <v>269</v>
      </c>
      <c r="H370" s="121" t="s">
        <v>270</v>
      </c>
      <c r="I370" s="121" t="s">
        <v>252</v>
      </c>
      <c r="J370" s="121" t="s">
        <v>210</v>
      </c>
      <c r="K370" s="121" t="s">
        <v>218</v>
      </c>
      <c r="L370" s="121" t="s">
        <v>210</v>
      </c>
      <c r="M370" s="149">
        <v>2</v>
      </c>
      <c r="N370" s="149">
        <v>1</v>
      </c>
      <c r="O370" s="150">
        <f t="shared" si="1218"/>
        <v>2</v>
      </c>
      <c r="P370" s="150" t="str">
        <f t="shared" si="1219"/>
        <v>Bajo</v>
      </c>
      <c r="Q370" s="149">
        <v>10</v>
      </c>
      <c r="R370" s="150">
        <f t="shared" si="1222"/>
        <v>20</v>
      </c>
      <c r="S370" s="150" t="str">
        <f t="shared" si="1224"/>
        <v>IV</v>
      </c>
      <c r="T370" s="150" t="str">
        <f>IF(S370="","",IF(OR(S370="IV",S370="III"),"Aceptable",IF(S370="II","No Aceptable o Aceptable con controles",IF(S370="I","No Aceptable","Error"))))</f>
        <v>Aceptable</v>
      </c>
      <c r="U370" s="98">
        <v>4</v>
      </c>
      <c r="V370" s="98">
        <v>0</v>
      </c>
      <c r="W370" s="98">
        <v>0</v>
      </c>
      <c r="X370" s="98">
        <v>4</v>
      </c>
      <c r="Y370" s="121" t="s">
        <v>312</v>
      </c>
      <c r="Z370" s="121" t="s">
        <v>677</v>
      </c>
      <c r="AA370" s="121" t="s">
        <v>223</v>
      </c>
      <c r="AB370" s="121" t="s">
        <v>314</v>
      </c>
      <c r="AC370" s="121" t="s">
        <v>223</v>
      </c>
      <c r="AD370" s="121" t="s">
        <v>315</v>
      </c>
      <c r="AE370" s="152" t="s">
        <v>223</v>
      </c>
    </row>
    <row r="371" spans="1:31" ht="122.25" customHeight="1">
      <c r="A371" s="391"/>
      <c r="B371" s="317"/>
      <c r="C371" s="327"/>
      <c r="D371" s="350"/>
      <c r="E371" s="121" t="s">
        <v>264</v>
      </c>
      <c r="F371" s="121" t="s">
        <v>271</v>
      </c>
      <c r="G371" s="121" t="s">
        <v>229</v>
      </c>
      <c r="H371" s="121" t="s">
        <v>230</v>
      </c>
      <c r="I371" s="121" t="s">
        <v>231</v>
      </c>
      <c r="J371" s="121" t="s">
        <v>232</v>
      </c>
      <c r="K371" s="121" t="s">
        <v>233</v>
      </c>
      <c r="L371" s="121" t="s">
        <v>220</v>
      </c>
      <c r="M371" s="149">
        <v>2</v>
      </c>
      <c r="N371" s="149">
        <v>2</v>
      </c>
      <c r="O371" s="150">
        <f t="shared" si="1218"/>
        <v>4</v>
      </c>
      <c r="P371" s="150" t="str">
        <f t="shared" si="1219"/>
        <v>Bajo</v>
      </c>
      <c r="Q371" s="149">
        <v>25</v>
      </c>
      <c r="R371" s="150">
        <f t="shared" si="1222"/>
        <v>100</v>
      </c>
      <c r="S371" s="150" t="str">
        <f t="shared" si="1224"/>
        <v>III</v>
      </c>
      <c r="T371" s="150" t="s">
        <v>142</v>
      </c>
      <c r="U371" s="98">
        <v>4</v>
      </c>
      <c r="V371" s="98">
        <v>0</v>
      </c>
      <c r="W371" s="98">
        <v>0</v>
      </c>
      <c r="X371" s="98">
        <v>4</v>
      </c>
      <c r="Y371" s="121" t="s">
        <v>240</v>
      </c>
      <c r="Z371" s="121" t="s">
        <v>676</v>
      </c>
      <c r="AA371" s="121" t="s">
        <v>223</v>
      </c>
      <c r="AB371" s="121" t="s">
        <v>223</v>
      </c>
      <c r="AC371" s="121" t="s">
        <v>242</v>
      </c>
      <c r="AD371" s="121" t="s">
        <v>349</v>
      </c>
      <c r="AE371" s="152" t="s">
        <v>223</v>
      </c>
    </row>
    <row r="372" spans="1:31" ht="122.25" customHeight="1">
      <c r="A372" s="391"/>
      <c r="B372" s="317"/>
      <c r="C372" s="327"/>
      <c r="D372" s="350"/>
      <c r="E372" s="121" t="s">
        <v>264</v>
      </c>
      <c r="F372" s="121" t="s">
        <v>271</v>
      </c>
      <c r="G372" s="121" t="s">
        <v>234</v>
      </c>
      <c r="H372" s="121" t="s">
        <v>347</v>
      </c>
      <c r="I372" s="121" t="s">
        <v>440</v>
      </c>
      <c r="J372" s="121" t="s">
        <v>237</v>
      </c>
      <c r="K372" s="121" t="s">
        <v>233</v>
      </c>
      <c r="L372" s="121" t="s">
        <v>220</v>
      </c>
      <c r="M372" s="149">
        <v>2</v>
      </c>
      <c r="N372" s="149">
        <v>2</v>
      </c>
      <c r="O372" s="150">
        <f t="shared" si="1218"/>
        <v>4</v>
      </c>
      <c r="P372" s="150" t="str">
        <f t="shared" si="1219"/>
        <v>Bajo</v>
      </c>
      <c r="Q372" s="149">
        <v>25</v>
      </c>
      <c r="R372" s="150">
        <f t="shared" si="1222"/>
        <v>100</v>
      </c>
      <c r="S372" s="150" t="str">
        <f t="shared" si="1224"/>
        <v>III</v>
      </c>
      <c r="T372" s="150" t="s">
        <v>142</v>
      </c>
      <c r="U372" s="98">
        <v>4</v>
      </c>
      <c r="V372" s="98">
        <v>0</v>
      </c>
      <c r="W372" s="98">
        <v>0</v>
      </c>
      <c r="X372" s="98">
        <v>4</v>
      </c>
      <c r="Y372" s="121" t="s">
        <v>473</v>
      </c>
      <c r="Z372" s="121" t="s">
        <v>676</v>
      </c>
      <c r="AA372" s="121" t="s">
        <v>223</v>
      </c>
      <c r="AB372" s="121" t="s">
        <v>223</v>
      </c>
      <c r="AC372" s="121" t="s">
        <v>242</v>
      </c>
      <c r="AD372" s="121" t="s">
        <v>350</v>
      </c>
      <c r="AE372" s="152" t="s">
        <v>223</v>
      </c>
    </row>
    <row r="373" spans="1:31" ht="122.25" customHeight="1">
      <c r="A373" s="391"/>
      <c r="B373" s="317"/>
      <c r="C373" s="327"/>
      <c r="D373" s="350"/>
      <c r="E373" s="121" t="s">
        <v>264</v>
      </c>
      <c r="F373" s="121" t="s">
        <v>274</v>
      </c>
      <c r="G373" s="121" t="s">
        <v>381</v>
      </c>
      <c r="H373" s="121" t="s">
        <v>393</v>
      </c>
      <c r="I373" s="121" t="s">
        <v>394</v>
      </c>
      <c r="J373" s="121" t="s">
        <v>395</v>
      </c>
      <c r="K373" s="121" t="s">
        <v>396</v>
      </c>
      <c r="L373" s="121" t="s">
        <v>397</v>
      </c>
      <c r="M373" s="149">
        <v>6</v>
      </c>
      <c r="N373" s="149">
        <v>3</v>
      </c>
      <c r="O373" s="150">
        <f t="shared" si="1218"/>
        <v>18</v>
      </c>
      <c r="P373" s="150" t="str">
        <f t="shared" si="1219"/>
        <v>Alto</v>
      </c>
      <c r="Q373" s="149">
        <v>25</v>
      </c>
      <c r="R373" s="150">
        <f t="shared" si="1222"/>
        <v>450</v>
      </c>
      <c r="S373" s="150" t="str">
        <f t="shared" si="1224"/>
        <v>II</v>
      </c>
      <c r="T373" s="150" t="str">
        <f>IF(S373="","",IF(OR(S373="IV",S373="III"),"Aceptable",IF(S373="II","No Aceptable o Aceptable con controles",IF(S373="I","No Aceptable","Error"))))</f>
        <v>No Aceptable o Aceptable con controles</v>
      </c>
      <c r="U373" s="98">
        <v>4</v>
      </c>
      <c r="V373" s="98">
        <v>0</v>
      </c>
      <c r="W373" s="98">
        <v>0</v>
      </c>
      <c r="X373" s="98">
        <v>4</v>
      </c>
      <c r="Y373" s="121" t="s">
        <v>427</v>
      </c>
      <c r="Z373" s="121" t="s">
        <v>385</v>
      </c>
      <c r="AA373" s="121" t="s">
        <v>223</v>
      </c>
      <c r="AB373" s="121" t="s">
        <v>296</v>
      </c>
      <c r="AC373" s="121" t="s">
        <v>446</v>
      </c>
      <c r="AD373" s="121" t="s">
        <v>447</v>
      </c>
      <c r="AE373" s="152" t="s">
        <v>223</v>
      </c>
    </row>
    <row r="374" spans="1:31" ht="122.25" customHeight="1" thickBot="1">
      <c r="A374" s="391"/>
      <c r="B374" s="317"/>
      <c r="C374" s="336"/>
      <c r="D374" s="351"/>
      <c r="E374" s="178" t="s">
        <v>264</v>
      </c>
      <c r="F374" s="178" t="s">
        <v>274</v>
      </c>
      <c r="G374" s="178" t="s">
        <v>284</v>
      </c>
      <c r="H374" s="178" t="s">
        <v>285</v>
      </c>
      <c r="I374" s="178" t="s">
        <v>261</v>
      </c>
      <c r="J374" s="178" t="s">
        <v>210</v>
      </c>
      <c r="K374" s="178" t="s">
        <v>260</v>
      </c>
      <c r="L374" s="178" t="s">
        <v>262</v>
      </c>
      <c r="M374" s="179">
        <v>6</v>
      </c>
      <c r="N374" s="179">
        <v>3</v>
      </c>
      <c r="O374" s="180">
        <f t="shared" si="1218"/>
        <v>18</v>
      </c>
      <c r="P374" s="180" t="str">
        <f t="shared" si="1219"/>
        <v>Alto</v>
      </c>
      <c r="Q374" s="179">
        <v>25</v>
      </c>
      <c r="R374" s="180">
        <f t="shared" si="1222"/>
        <v>450</v>
      </c>
      <c r="S374" s="180" t="str">
        <f t="shared" si="1224"/>
        <v>II</v>
      </c>
      <c r="T374" s="180" t="str">
        <f>IF(S374="","",IF(OR(S374="IV",S374="III"),"Aceptable",IF(S374="II","No Aceptable o Aceptable con controles",IF(S374="I","No Aceptable","Error"))))</f>
        <v>No Aceptable o Aceptable con controles</v>
      </c>
      <c r="U374" s="101">
        <v>4</v>
      </c>
      <c r="V374" s="101">
        <v>0</v>
      </c>
      <c r="W374" s="101">
        <v>0</v>
      </c>
      <c r="X374" s="101">
        <v>4</v>
      </c>
      <c r="Y374" s="178" t="s">
        <v>290</v>
      </c>
      <c r="Z374" s="178" t="s">
        <v>291</v>
      </c>
      <c r="AA374" s="178" t="s">
        <v>223</v>
      </c>
      <c r="AB374" s="178" t="s">
        <v>223</v>
      </c>
      <c r="AC374" s="178" t="s">
        <v>292</v>
      </c>
      <c r="AD374" s="178" t="s">
        <v>293</v>
      </c>
      <c r="AE374" s="200" t="s">
        <v>223</v>
      </c>
    </row>
    <row r="375" spans="1:31" ht="150" customHeight="1">
      <c r="A375" s="391"/>
      <c r="B375" s="317"/>
      <c r="C375" s="326" t="s">
        <v>537</v>
      </c>
      <c r="D375" s="319" t="s">
        <v>562</v>
      </c>
      <c r="E375" s="204" t="s">
        <v>264</v>
      </c>
      <c r="F375" s="205" t="s">
        <v>265</v>
      </c>
      <c r="G375" s="205" t="s">
        <v>367</v>
      </c>
      <c r="H375" s="163" t="s">
        <v>318</v>
      </c>
      <c r="I375" s="163" t="s">
        <v>368</v>
      </c>
      <c r="J375" s="163" t="s">
        <v>210</v>
      </c>
      <c r="K375" s="163" t="s">
        <v>260</v>
      </c>
      <c r="L375" s="163" t="s">
        <v>268</v>
      </c>
      <c r="M375" s="205">
        <v>2</v>
      </c>
      <c r="N375" s="205">
        <v>1</v>
      </c>
      <c r="O375" s="206">
        <f t="shared" si="1218"/>
        <v>2</v>
      </c>
      <c r="P375" s="206" t="str">
        <f t="shared" si="1219"/>
        <v>Bajo</v>
      </c>
      <c r="Q375" s="205">
        <v>10</v>
      </c>
      <c r="R375" s="206">
        <f t="shared" si="1222"/>
        <v>20</v>
      </c>
      <c r="S375" s="206" t="str">
        <f t="shared" si="1224"/>
        <v>IV</v>
      </c>
      <c r="T375" s="206" t="str">
        <f t="shared" ref="T375:T384" si="1225">IF(S375="","",IF(OR(S375="IV",S375="III"),"Aceptable",IF(S375="II","No Aceptable o Aceptable con controles",IF(S375="I","No Aceptable","Error"))))</f>
        <v>Aceptable</v>
      </c>
      <c r="U375" s="95">
        <v>98</v>
      </c>
      <c r="V375" s="95">
        <v>0</v>
      </c>
      <c r="W375" s="95">
        <v>0</v>
      </c>
      <c r="X375" s="95">
        <v>98</v>
      </c>
      <c r="Y375" s="163" t="s">
        <v>369</v>
      </c>
      <c r="Z375" s="163" t="s">
        <v>288</v>
      </c>
      <c r="AA375" s="163" t="s">
        <v>223</v>
      </c>
      <c r="AB375" s="163" t="s">
        <v>223</v>
      </c>
      <c r="AC375" s="163" t="s">
        <v>223</v>
      </c>
      <c r="AD375" s="163" t="s">
        <v>370</v>
      </c>
      <c r="AE375" s="207" t="s">
        <v>223</v>
      </c>
    </row>
    <row r="376" spans="1:31" ht="150" customHeight="1">
      <c r="A376" s="391"/>
      <c r="B376" s="317"/>
      <c r="C376" s="327"/>
      <c r="D376" s="320"/>
      <c r="E376" s="122" t="s">
        <v>264</v>
      </c>
      <c r="F376" s="121" t="s">
        <v>265</v>
      </c>
      <c r="G376" s="121" t="s">
        <v>266</v>
      </c>
      <c r="H376" s="121" t="s">
        <v>267</v>
      </c>
      <c r="I376" s="121" t="s">
        <v>257</v>
      </c>
      <c r="J376" s="121" t="s">
        <v>210</v>
      </c>
      <c r="K376" s="121" t="s">
        <v>210</v>
      </c>
      <c r="L376" s="121" t="s">
        <v>268</v>
      </c>
      <c r="M376" s="149">
        <v>2</v>
      </c>
      <c r="N376" s="149">
        <v>1</v>
      </c>
      <c r="O376" s="150">
        <f t="shared" si="1218"/>
        <v>2</v>
      </c>
      <c r="P376" s="150" t="str">
        <f t="shared" si="1219"/>
        <v>Bajo</v>
      </c>
      <c r="Q376" s="149">
        <v>10</v>
      </c>
      <c r="R376" s="150">
        <f t="shared" si="1222"/>
        <v>20</v>
      </c>
      <c r="S376" s="150" t="str">
        <f t="shared" si="1224"/>
        <v>IV</v>
      </c>
      <c r="T376" s="150" t="str">
        <f t="shared" si="1225"/>
        <v>Aceptable</v>
      </c>
      <c r="U376" s="98">
        <v>98</v>
      </c>
      <c r="V376" s="98">
        <v>0</v>
      </c>
      <c r="W376" s="98">
        <v>0</v>
      </c>
      <c r="X376" s="98">
        <v>98</v>
      </c>
      <c r="Y376" s="121" t="s">
        <v>287</v>
      </c>
      <c r="Z376" s="121" t="s">
        <v>288</v>
      </c>
      <c r="AA376" s="121" t="s">
        <v>223</v>
      </c>
      <c r="AB376" s="121" t="s">
        <v>223</v>
      </c>
      <c r="AC376" s="121" t="s">
        <v>223</v>
      </c>
      <c r="AD376" s="121" t="s">
        <v>289</v>
      </c>
      <c r="AE376" s="152" t="s">
        <v>223</v>
      </c>
    </row>
    <row r="377" spans="1:31" ht="150" customHeight="1">
      <c r="A377" s="391"/>
      <c r="B377" s="317"/>
      <c r="C377" s="327"/>
      <c r="D377" s="320"/>
      <c r="E377" s="122" t="s">
        <v>264</v>
      </c>
      <c r="F377" s="121" t="s">
        <v>150</v>
      </c>
      <c r="G377" s="121" t="s">
        <v>269</v>
      </c>
      <c r="H377" s="121" t="s">
        <v>270</v>
      </c>
      <c r="I377" s="121" t="s">
        <v>252</v>
      </c>
      <c r="J377" s="121" t="s">
        <v>210</v>
      </c>
      <c r="K377" s="121" t="s">
        <v>218</v>
      </c>
      <c r="L377" s="121" t="s">
        <v>210</v>
      </c>
      <c r="M377" s="149">
        <v>2</v>
      </c>
      <c r="N377" s="149">
        <v>1</v>
      </c>
      <c r="O377" s="150">
        <f t="shared" si="1218"/>
        <v>2</v>
      </c>
      <c r="P377" s="150" t="str">
        <f t="shared" si="1219"/>
        <v>Bajo</v>
      </c>
      <c r="Q377" s="149">
        <v>10</v>
      </c>
      <c r="R377" s="150">
        <f t="shared" si="1222"/>
        <v>20</v>
      </c>
      <c r="S377" s="150" t="str">
        <f t="shared" si="1224"/>
        <v>IV</v>
      </c>
      <c r="T377" s="150" t="str">
        <f t="shared" si="1225"/>
        <v>Aceptable</v>
      </c>
      <c r="U377" s="98">
        <v>98</v>
      </c>
      <c r="V377" s="98">
        <v>0</v>
      </c>
      <c r="W377" s="98">
        <v>0</v>
      </c>
      <c r="X377" s="98">
        <v>98</v>
      </c>
      <c r="Y377" s="121" t="s">
        <v>312</v>
      </c>
      <c r="Z377" s="121" t="s">
        <v>677</v>
      </c>
      <c r="AA377" s="121" t="s">
        <v>223</v>
      </c>
      <c r="AB377" s="121" t="s">
        <v>314</v>
      </c>
      <c r="AC377" s="121" t="s">
        <v>223</v>
      </c>
      <c r="AD377" s="121" t="s">
        <v>315</v>
      </c>
      <c r="AE377" s="152" t="s">
        <v>223</v>
      </c>
    </row>
    <row r="378" spans="1:31" ht="150" customHeight="1">
      <c r="A378" s="391"/>
      <c r="B378" s="317"/>
      <c r="C378" s="327"/>
      <c r="D378" s="320"/>
      <c r="E378" s="122" t="s">
        <v>264</v>
      </c>
      <c r="F378" s="121" t="s">
        <v>271</v>
      </c>
      <c r="G378" s="121" t="s">
        <v>229</v>
      </c>
      <c r="H378" s="121" t="s">
        <v>272</v>
      </c>
      <c r="I378" s="121" t="s">
        <v>273</v>
      </c>
      <c r="J378" s="121" t="s">
        <v>210</v>
      </c>
      <c r="K378" s="121" t="s">
        <v>233</v>
      </c>
      <c r="L378" s="121" t="s">
        <v>220</v>
      </c>
      <c r="M378" s="149">
        <v>2</v>
      </c>
      <c r="N378" s="149">
        <v>1</v>
      </c>
      <c r="O378" s="150">
        <f t="shared" si="1218"/>
        <v>2</v>
      </c>
      <c r="P378" s="150" t="str">
        <f t="shared" si="1219"/>
        <v>Bajo</v>
      </c>
      <c r="Q378" s="149">
        <v>10</v>
      </c>
      <c r="R378" s="150">
        <f t="shared" si="1222"/>
        <v>20</v>
      </c>
      <c r="S378" s="150" t="str">
        <f t="shared" si="1224"/>
        <v>IV</v>
      </c>
      <c r="T378" s="150" t="str">
        <f t="shared" si="1225"/>
        <v>Aceptable</v>
      </c>
      <c r="U378" s="98">
        <v>98</v>
      </c>
      <c r="V378" s="98">
        <v>0</v>
      </c>
      <c r="W378" s="98">
        <v>0</v>
      </c>
      <c r="X378" s="98">
        <v>98</v>
      </c>
      <c r="Y378" s="121" t="s">
        <v>378</v>
      </c>
      <c r="Z378" s="121" t="s">
        <v>676</v>
      </c>
      <c r="AA378" s="121" t="s">
        <v>223</v>
      </c>
      <c r="AB378" s="121" t="s">
        <v>223</v>
      </c>
      <c r="AC378" s="121" t="s">
        <v>242</v>
      </c>
      <c r="AD378" s="121" t="s">
        <v>350</v>
      </c>
      <c r="AE378" s="152" t="s">
        <v>223</v>
      </c>
    </row>
    <row r="379" spans="1:31" ht="150" customHeight="1">
      <c r="A379" s="391"/>
      <c r="B379" s="317"/>
      <c r="C379" s="327"/>
      <c r="D379" s="320"/>
      <c r="E379" s="122" t="s">
        <v>371</v>
      </c>
      <c r="F379" s="121" t="s">
        <v>271</v>
      </c>
      <c r="G379" s="121" t="s">
        <v>372</v>
      </c>
      <c r="H379" s="121" t="s">
        <v>373</v>
      </c>
      <c r="I379" s="121" t="s">
        <v>374</v>
      </c>
      <c r="J379" s="121" t="s">
        <v>375</v>
      </c>
      <c r="K379" s="121" t="s">
        <v>233</v>
      </c>
      <c r="L379" s="121" t="s">
        <v>220</v>
      </c>
      <c r="M379" s="149">
        <v>2</v>
      </c>
      <c r="N379" s="149">
        <v>1</v>
      </c>
      <c r="O379" s="150">
        <v>2</v>
      </c>
      <c r="P379" s="150" t="str">
        <f t="shared" si="1219"/>
        <v>Bajo</v>
      </c>
      <c r="Q379" s="149">
        <v>10</v>
      </c>
      <c r="R379" s="150">
        <f t="shared" si="1222"/>
        <v>20</v>
      </c>
      <c r="S379" s="150" t="str">
        <f t="shared" si="1224"/>
        <v>IV</v>
      </c>
      <c r="T379" s="150" t="str">
        <f t="shared" si="1225"/>
        <v>Aceptable</v>
      </c>
      <c r="U379" s="98">
        <v>98</v>
      </c>
      <c r="V379" s="98">
        <v>0</v>
      </c>
      <c r="W379" s="98">
        <v>0</v>
      </c>
      <c r="X379" s="98">
        <v>98</v>
      </c>
      <c r="Y379" s="121" t="s">
        <v>240</v>
      </c>
      <c r="Z379" s="121" t="s">
        <v>676</v>
      </c>
      <c r="AA379" s="121" t="s">
        <v>223</v>
      </c>
      <c r="AB379" s="121" t="s">
        <v>223</v>
      </c>
      <c r="AC379" s="121" t="s">
        <v>379</v>
      </c>
      <c r="AD379" s="121" t="s">
        <v>380</v>
      </c>
      <c r="AE379" s="152" t="s">
        <v>223</v>
      </c>
    </row>
    <row r="380" spans="1:31" ht="150" customHeight="1">
      <c r="A380" s="391"/>
      <c r="B380" s="317"/>
      <c r="C380" s="327"/>
      <c r="D380" s="320"/>
      <c r="E380" s="122" t="s">
        <v>264</v>
      </c>
      <c r="F380" s="121" t="s">
        <v>271</v>
      </c>
      <c r="G380" s="121" t="s">
        <v>234</v>
      </c>
      <c r="H380" s="121" t="s">
        <v>376</v>
      </c>
      <c r="I380" s="121" t="s">
        <v>377</v>
      </c>
      <c r="J380" s="121" t="s">
        <v>210</v>
      </c>
      <c r="K380" s="121" t="s">
        <v>233</v>
      </c>
      <c r="L380" s="121" t="s">
        <v>220</v>
      </c>
      <c r="M380" s="149">
        <v>2</v>
      </c>
      <c r="N380" s="149">
        <v>1</v>
      </c>
      <c r="O380" s="150">
        <f t="shared" si="1218"/>
        <v>2</v>
      </c>
      <c r="P380" s="150" t="str">
        <f t="shared" si="1219"/>
        <v>Bajo</v>
      </c>
      <c r="Q380" s="149">
        <v>10</v>
      </c>
      <c r="R380" s="150">
        <f t="shared" si="1222"/>
        <v>20</v>
      </c>
      <c r="S380" s="150" t="str">
        <f t="shared" si="1224"/>
        <v>IV</v>
      </c>
      <c r="T380" s="150" t="str">
        <f t="shared" si="1225"/>
        <v>Aceptable</v>
      </c>
      <c r="U380" s="98">
        <v>98</v>
      </c>
      <c r="V380" s="98">
        <v>0</v>
      </c>
      <c r="W380" s="98">
        <v>0</v>
      </c>
      <c r="X380" s="98">
        <v>98</v>
      </c>
      <c r="Y380" s="121" t="s">
        <v>240</v>
      </c>
      <c r="Z380" s="121" t="s">
        <v>676</v>
      </c>
      <c r="AA380" s="121" t="s">
        <v>223</v>
      </c>
      <c r="AB380" s="121" t="s">
        <v>223</v>
      </c>
      <c r="AC380" s="121" t="s">
        <v>242</v>
      </c>
      <c r="AD380" s="121" t="s">
        <v>349</v>
      </c>
      <c r="AE380" s="152" t="s">
        <v>223</v>
      </c>
    </row>
    <row r="381" spans="1:31" ht="150" customHeight="1">
      <c r="A381" s="391"/>
      <c r="B381" s="317"/>
      <c r="C381" s="327"/>
      <c r="D381" s="320"/>
      <c r="E381" s="122" t="s">
        <v>264</v>
      </c>
      <c r="F381" s="121" t="s">
        <v>274</v>
      </c>
      <c r="G381" s="121" t="s">
        <v>381</v>
      </c>
      <c r="H381" s="121" t="s">
        <v>382</v>
      </c>
      <c r="I381" s="121" t="s">
        <v>383</v>
      </c>
      <c r="J381" s="121" t="s">
        <v>210</v>
      </c>
      <c r="K381" s="121" t="s">
        <v>210</v>
      </c>
      <c r="L381" s="121" t="s">
        <v>210</v>
      </c>
      <c r="M381" s="149">
        <v>2</v>
      </c>
      <c r="N381" s="149">
        <v>1</v>
      </c>
      <c r="O381" s="150">
        <f t="shared" si="1218"/>
        <v>2</v>
      </c>
      <c r="P381" s="150" t="str">
        <f t="shared" si="1219"/>
        <v>Bajo</v>
      </c>
      <c r="Q381" s="149">
        <v>10</v>
      </c>
      <c r="R381" s="150">
        <f t="shared" si="1222"/>
        <v>20</v>
      </c>
      <c r="S381" s="150" t="str">
        <f t="shared" si="1224"/>
        <v>IV</v>
      </c>
      <c r="T381" s="150" t="str">
        <f t="shared" si="1225"/>
        <v>Aceptable</v>
      </c>
      <c r="U381" s="98">
        <v>98</v>
      </c>
      <c r="V381" s="98">
        <v>0</v>
      </c>
      <c r="W381" s="98">
        <v>0</v>
      </c>
      <c r="X381" s="98">
        <v>98</v>
      </c>
      <c r="Y381" s="121" t="s">
        <v>384</v>
      </c>
      <c r="Z381" s="121" t="s">
        <v>385</v>
      </c>
      <c r="AA381" s="121" t="s">
        <v>223</v>
      </c>
      <c r="AB381" s="121" t="s">
        <v>223</v>
      </c>
      <c r="AC381" s="121" t="s">
        <v>223</v>
      </c>
      <c r="AD381" s="121" t="s">
        <v>386</v>
      </c>
      <c r="AE381" s="152" t="s">
        <v>223</v>
      </c>
    </row>
    <row r="382" spans="1:31" ht="150" customHeight="1">
      <c r="A382" s="391"/>
      <c r="B382" s="317"/>
      <c r="C382" s="327"/>
      <c r="D382" s="320"/>
      <c r="E382" s="122" t="s">
        <v>264</v>
      </c>
      <c r="F382" s="121" t="s">
        <v>274</v>
      </c>
      <c r="G382" s="121" t="s">
        <v>275</v>
      </c>
      <c r="H382" s="121" t="s">
        <v>276</v>
      </c>
      <c r="I382" s="121" t="s">
        <v>263</v>
      </c>
      <c r="J382" s="121" t="s">
        <v>277</v>
      </c>
      <c r="K382" s="121" t="s">
        <v>278</v>
      </c>
      <c r="L382" s="121" t="s">
        <v>279</v>
      </c>
      <c r="M382" s="149">
        <v>2</v>
      </c>
      <c r="N382" s="149">
        <v>3</v>
      </c>
      <c r="O382" s="150">
        <f t="shared" si="1218"/>
        <v>6</v>
      </c>
      <c r="P382" s="150" t="str">
        <f t="shared" si="1219"/>
        <v>Medio</v>
      </c>
      <c r="Q382" s="149">
        <v>60</v>
      </c>
      <c r="R382" s="150">
        <f t="shared" si="1222"/>
        <v>360</v>
      </c>
      <c r="S382" s="150" t="str">
        <f t="shared" si="1224"/>
        <v>II</v>
      </c>
      <c r="T382" s="150" t="str">
        <f t="shared" si="1225"/>
        <v>No Aceptable o Aceptable con controles</v>
      </c>
      <c r="U382" s="98">
        <v>98</v>
      </c>
      <c r="V382" s="98">
        <v>0</v>
      </c>
      <c r="W382" s="98">
        <v>0</v>
      </c>
      <c r="X382" s="98">
        <v>98</v>
      </c>
      <c r="Y382" s="121" t="s">
        <v>387</v>
      </c>
      <c r="Z382" s="121" t="s">
        <v>299</v>
      </c>
      <c r="AA382" s="121" t="s">
        <v>223</v>
      </c>
      <c r="AB382" s="121" t="s">
        <v>223</v>
      </c>
      <c r="AC382" s="121" t="s">
        <v>300</v>
      </c>
      <c r="AD382" s="121" t="s">
        <v>301</v>
      </c>
      <c r="AE382" s="152" t="s">
        <v>223</v>
      </c>
    </row>
    <row r="383" spans="1:31" ht="150" customHeight="1">
      <c r="A383" s="391"/>
      <c r="B383" s="317"/>
      <c r="C383" s="327"/>
      <c r="D383" s="320"/>
      <c r="E383" s="122" t="s">
        <v>264</v>
      </c>
      <c r="F383" s="118" t="s">
        <v>274</v>
      </c>
      <c r="G383" s="121" t="s">
        <v>280</v>
      </c>
      <c r="H383" s="121" t="s">
        <v>281</v>
      </c>
      <c r="I383" s="121" t="s">
        <v>263</v>
      </c>
      <c r="J383" s="121" t="s">
        <v>210</v>
      </c>
      <c r="K383" s="121" t="s">
        <v>210</v>
      </c>
      <c r="L383" s="121" t="s">
        <v>262</v>
      </c>
      <c r="M383" s="149">
        <v>2</v>
      </c>
      <c r="N383" s="149">
        <v>3</v>
      </c>
      <c r="O383" s="150">
        <f t="shared" si="1218"/>
        <v>6</v>
      </c>
      <c r="P383" s="150" t="str">
        <f t="shared" si="1219"/>
        <v>Medio</v>
      </c>
      <c r="Q383" s="149">
        <v>60</v>
      </c>
      <c r="R383" s="150">
        <f t="shared" si="1222"/>
        <v>360</v>
      </c>
      <c r="S383" s="150" t="str">
        <f t="shared" si="1224"/>
        <v>II</v>
      </c>
      <c r="T383" s="150" t="str">
        <f t="shared" si="1225"/>
        <v>No Aceptable o Aceptable con controles</v>
      </c>
      <c r="U383" s="98">
        <v>98</v>
      </c>
      <c r="V383" s="98">
        <v>0</v>
      </c>
      <c r="W383" s="98">
        <v>0</v>
      </c>
      <c r="X383" s="98">
        <v>98</v>
      </c>
      <c r="Y383" s="121" t="s">
        <v>388</v>
      </c>
      <c r="Z383" s="121" t="s">
        <v>303</v>
      </c>
      <c r="AA383" s="121" t="s">
        <v>223</v>
      </c>
      <c r="AB383" s="121" t="s">
        <v>223</v>
      </c>
      <c r="AC383" s="121" t="s">
        <v>223</v>
      </c>
      <c r="AD383" s="121" t="s">
        <v>305</v>
      </c>
      <c r="AE383" s="152" t="s">
        <v>223</v>
      </c>
    </row>
    <row r="384" spans="1:31" ht="107.25" customHeight="1">
      <c r="A384" s="391"/>
      <c r="B384" s="317"/>
      <c r="C384" s="327"/>
      <c r="D384" s="320"/>
      <c r="E384" s="122" t="s">
        <v>420</v>
      </c>
      <c r="F384" s="121" t="s">
        <v>274</v>
      </c>
      <c r="G384" s="121" t="s">
        <v>358</v>
      </c>
      <c r="H384" s="121" t="s">
        <v>502</v>
      </c>
      <c r="I384" s="121" t="s">
        <v>490</v>
      </c>
      <c r="J384" s="121" t="s">
        <v>491</v>
      </c>
      <c r="K384" s="121" t="s">
        <v>492</v>
      </c>
      <c r="L384" s="121" t="s">
        <v>259</v>
      </c>
      <c r="M384" s="149">
        <v>2</v>
      </c>
      <c r="N384" s="149">
        <v>1</v>
      </c>
      <c r="O384" s="150">
        <f t="shared" ref="O384" si="1226">IF(OR(M384="",N384=""),"",IF((M384*N384=0),"N/A",M384*N384))</f>
        <v>2</v>
      </c>
      <c r="P384" s="150" t="str">
        <f t="shared" ref="P384" si="1227">IF(O384="","",IF(ISTEXT(O384),"N/A",IF(OR(O384=2,O384=4),"Bajo",IF(OR(O384=6,O384=8),"Medio",IF(OR(O384=10,O384=12,O384=18,O384=20),"Alto",IF(OR(O384=24,O384=30,O384=40),"Muy Alto","Error"))))))</f>
        <v>Bajo</v>
      </c>
      <c r="Q384" s="149">
        <v>10</v>
      </c>
      <c r="R384" s="150">
        <f t="shared" ref="R384" si="1228">IF(OR(Q384="",O384=""),"",IF(ISTEXT(O384),"N/A",O384*Q384))</f>
        <v>20</v>
      </c>
      <c r="S384" s="150" t="str">
        <f t="shared" ref="S384" si="1229">IF(R384="","",IF(ISTEXT(R384),"IV",IF(R384=20,"IV",IF(AND(R384&gt;=40,R384&lt;=120),"III",IF(AND(R384&gt;=150,R384&lt;=500),"II",IF(AND(R384&gt;=600,R384&lt;=4000),"I","Error"))))))</f>
        <v>IV</v>
      </c>
      <c r="T384" s="150" t="str">
        <f t="shared" si="1225"/>
        <v>Aceptable</v>
      </c>
      <c r="U384" s="98">
        <v>98</v>
      </c>
      <c r="V384" s="98">
        <v>0</v>
      </c>
      <c r="W384" s="98">
        <v>0</v>
      </c>
      <c r="X384" s="98">
        <v>98</v>
      </c>
      <c r="Y384" s="202" t="s">
        <v>221</v>
      </c>
      <c r="Z384" s="121" t="s">
        <v>222</v>
      </c>
      <c r="AA384" s="202" t="s">
        <v>223</v>
      </c>
      <c r="AB384" s="202" t="s">
        <v>223</v>
      </c>
      <c r="AC384" s="121" t="s">
        <v>223</v>
      </c>
      <c r="AD384" s="121" t="s">
        <v>224</v>
      </c>
      <c r="AE384" s="152" t="s">
        <v>223</v>
      </c>
    </row>
    <row r="385" spans="1:31" ht="150" customHeight="1">
      <c r="A385" s="391"/>
      <c r="B385" s="317"/>
      <c r="C385" s="327"/>
      <c r="D385" s="320"/>
      <c r="E385" s="122" t="s">
        <v>264</v>
      </c>
      <c r="F385" s="121" t="s">
        <v>152</v>
      </c>
      <c r="G385" s="121" t="s">
        <v>207</v>
      </c>
      <c r="H385" s="121" t="s">
        <v>389</v>
      </c>
      <c r="I385" s="121" t="s">
        <v>390</v>
      </c>
      <c r="J385" s="121" t="s">
        <v>210</v>
      </c>
      <c r="K385" s="121" t="s">
        <v>211</v>
      </c>
      <c r="L385" s="121" t="s">
        <v>219</v>
      </c>
      <c r="M385" s="149">
        <v>2</v>
      </c>
      <c r="N385" s="149">
        <v>3</v>
      </c>
      <c r="O385" s="150">
        <f t="shared" si="1218"/>
        <v>6</v>
      </c>
      <c r="P385" s="150" t="str">
        <f t="shared" si="1219"/>
        <v>Medio</v>
      </c>
      <c r="Q385" s="149">
        <v>10</v>
      </c>
      <c r="R385" s="150">
        <f t="shared" si="1222"/>
        <v>60</v>
      </c>
      <c r="S385" s="150" t="str">
        <f t="shared" si="1224"/>
        <v>III</v>
      </c>
      <c r="T385" s="150" t="s">
        <v>142</v>
      </c>
      <c r="U385" s="98">
        <v>98</v>
      </c>
      <c r="V385" s="98">
        <v>0</v>
      </c>
      <c r="W385" s="98">
        <v>0</v>
      </c>
      <c r="X385" s="98">
        <v>98</v>
      </c>
      <c r="Y385" s="121" t="s">
        <v>391</v>
      </c>
      <c r="Z385" s="121" t="s">
        <v>672</v>
      </c>
      <c r="AA385" s="121" t="s">
        <v>223</v>
      </c>
      <c r="AB385" s="121" t="s">
        <v>223</v>
      </c>
      <c r="AC385" s="121" t="s">
        <v>223</v>
      </c>
      <c r="AD385" s="121" t="s">
        <v>224</v>
      </c>
      <c r="AE385" s="152" t="s">
        <v>223</v>
      </c>
    </row>
    <row r="386" spans="1:31" ht="150" customHeight="1">
      <c r="A386" s="391"/>
      <c r="B386" s="317"/>
      <c r="C386" s="327"/>
      <c r="D386" s="320"/>
      <c r="E386" s="122" t="s">
        <v>264</v>
      </c>
      <c r="F386" s="121" t="s">
        <v>152</v>
      </c>
      <c r="G386" s="121" t="s">
        <v>212</v>
      </c>
      <c r="H386" s="121" t="s">
        <v>213</v>
      </c>
      <c r="I386" s="121" t="s">
        <v>286</v>
      </c>
      <c r="J386" s="121" t="s">
        <v>210</v>
      </c>
      <c r="K386" s="121" t="s">
        <v>211</v>
      </c>
      <c r="L386" s="121" t="s">
        <v>219</v>
      </c>
      <c r="M386" s="149">
        <v>2</v>
      </c>
      <c r="N386" s="149">
        <v>3</v>
      </c>
      <c r="O386" s="150">
        <f t="shared" si="1218"/>
        <v>6</v>
      </c>
      <c r="P386" s="150" t="str">
        <f t="shared" si="1219"/>
        <v>Medio</v>
      </c>
      <c r="Q386" s="149">
        <v>10</v>
      </c>
      <c r="R386" s="150">
        <f t="shared" si="1222"/>
        <v>60</v>
      </c>
      <c r="S386" s="150" t="str">
        <f t="shared" si="1224"/>
        <v>III</v>
      </c>
      <c r="T386" s="150" t="s">
        <v>142</v>
      </c>
      <c r="U386" s="98">
        <v>98</v>
      </c>
      <c r="V386" s="98">
        <v>0</v>
      </c>
      <c r="W386" s="98">
        <v>0</v>
      </c>
      <c r="X386" s="98">
        <v>98</v>
      </c>
      <c r="Y386" s="121" t="s">
        <v>391</v>
      </c>
      <c r="Z386" s="121" t="s">
        <v>672</v>
      </c>
      <c r="AA386" s="121" t="s">
        <v>223</v>
      </c>
      <c r="AB386" s="121" t="s">
        <v>223</v>
      </c>
      <c r="AC386" s="121" t="s">
        <v>223</v>
      </c>
      <c r="AD386" s="121" t="s">
        <v>224</v>
      </c>
      <c r="AE386" s="152" t="s">
        <v>223</v>
      </c>
    </row>
    <row r="387" spans="1:31" ht="150" customHeight="1">
      <c r="A387" s="391"/>
      <c r="B387" s="317"/>
      <c r="C387" s="327"/>
      <c r="D387" s="320"/>
      <c r="E387" s="122" t="s">
        <v>264</v>
      </c>
      <c r="F387" s="121" t="s">
        <v>152</v>
      </c>
      <c r="G387" s="121" t="s">
        <v>341</v>
      </c>
      <c r="H387" s="121" t="s">
        <v>342</v>
      </c>
      <c r="I387" s="121" t="s">
        <v>343</v>
      </c>
      <c r="J387" s="121" t="s">
        <v>210</v>
      </c>
      <c r="K387" s="121" t="s">
        <v>211</v>
      </c>
      <c r="L387" s="121" t="s">
        <v>219</v>
      </c>
      <c r="M387" s="149">
        <v>2</v>
      </c>
      <c r="N387" s="149">
        <v>3</v>
      </c>
      <c r="O387" s="150">
        <f t="shared" si="1218"/>
        <v>6</v>
      </c>
      <c r="P387" s="150" t="str">
        <f t="shared" si="1219"/>
        <v>Medio</v>
      </c>
      <c r="Q387" s="149">
        <v>10</v>
      </c>
      <c r="R387" s="150">
        <f t="shared" si="1222"/>
        <v>60</v>
      </c>
      <c r="S387" s="150" t="str">
        <f t="shared" si="1224"/>
        <v>III</v>
      </c>
      <c r="T387" s="150" t="s">
        <v>142</v>
      </c>
      <c r="U387" s="98">
        <v>98</v>
      </c>
      <c r="V387" s="98">
        <v>0</v>
      </c>
      <c r="W387" s="98">
        <v>0</v>
      </c>
      <c r="X387" s="98">
        <v>98</v>
      </c>
      <c r="Y387" s="121" t="s">
        <v>391</v>
      </c>
      <c r="Z387" s="121" t="s">
        <v>672</v>
      </c>
      <c r="AA387" s="121" t="s">
        <v>223</v>
      </c>
      <c r="AB387" s="121" t="s">
        <v>223</v>
      </c>
      <c r="AC387" s="121" t="s">
        <v>223</v>
      </c>
      <c r="AD387" s="121" t="s">
        <v>224</v>
      </c>
      <c r="AE387" s="152" t="s">
        <v>223</v>
      </c>
    </row>
    <row r="388" spans="1:31" ht="150" customHeight="1">
      <c r="A388" s="391"/>
      <c r="B388" s="317"/>
      <c r="C388" s="327"/>
      <c r="D388" s="320"/>
      <c r="E388" s="122" t="s">
        <v>264</v>
      </c>
      <c r="F388" s="121" t="s">
        <v>152</v>
      </c>
      <c r="G388" s="121" t="s">
        <v>416</v>
      </c>
      <c r="H388" s="121" t="s">
        <v>417</v>
      </c>
      <c r="I388" s="121" t="s">
        <v>433</v>
      </c>
      <c r="J388" s="121" t="s">
        <v>210</v>
      </c>
      <c r="K388" s="121" t="s">
        <v>211</v>
      </c>
      <c r="L388" s="121" t="s">
        <v>219</v>
      </c>
      <c r="M388" s="149">
        <v>2</v>
      </c>
      <c r="N388" s="149">
        <v>3</v>
      </c>
      <c r="O388" s="150">
        <f t="shared" si="1218"/>
        <v>6</v>
      </c>
      <c r="P388" s="150" t="str">
        <f t="shared" si="1219"/>
        <v>Medio</v>
      </c>
      <c r="Q388" s="149">
        <v>10</v>
      </c>
      <c r="R388" s="150">
        <f t="shared" si="1222"/>
        <v>60</v>
      </c>
      <c r="S388" s="150" t="str">
        <f t="shared" si="1224"/>
        <v>III</v>
      </c>
      <c r="T388" s="150" t="s">
        <v>142</v>
      </c>
      <c r="U388" s="98">
        <v>98</v>
      </c>
      <c r="V388" s="98">
        <v>0</v>
      </c>
      <c r="W388" s="98">
        <v>0</v>
      </c>
      <c r="X388" s="98">
        <v>98</v>
      </c>
      <c r="Y388" s="118" t="s">
        <v>221</v>
      </c>
      <c r="Z388" s="118" t="s">
        <v>672</v>
      </c>
      <c r="AA388" s="118" t="s">
        <v>223</v>
      </c>
      <c r="AB388" s="118" t="s">
        <v>223</v>
      </c>
      <c r="AC388" s="118" t="s">
        <v>223</v>
      </c>
      <c r="AD388" s="118" t="s">
        <v>224</v>
      </c>
      <c r="AE388" s="148" t="s">
        <v>223</v>
      </c>
    </row>
    <row r="389" spans="1:31" ht="166.5" customHeight="1">
      <c r="A389" s="391"/>
      <c r="B389" s="317"/>
      <c r="C389" s="327"/>
      <c r="D389" s="320"/>
      <c r="E389" s="114" t="s">
        <v>264</v>
      </c>
      <c r="F389" s="121" t="s">
        <v>151</v>
      </c>
      <c r="G389" s="121" t="s">
        <v>179</v>
      </c>
      <c r="H389" s="121" t="s">
        <v>321</v>
      </c>
      <c r="I389" s="121" t="s">
        <v>322</v>
      </c>
      <c r="J389" s="121" t="s">
        <v>210</v>
      </c>
      <c r="K389" s="121" t="s">
        <v>210</v>
      </c>
      <c r="L389" s="121" t="s">
        <v>210</v>
      </c>
      <c r="M389" s="149">
        <v>2</v>
      </c>
      <c r="N389" s="149">
        <v>1</v>
      </c>
      <c r="O389" s="150">
        <f t="shared" si="1218"/>
        <v>2</v>
      </c>
      <c r="P389" s="150" t="str">
        <f t="shared" si="1219"/>
        <v>Bajo</v>
      </c>
      <c r="Q389" s="149">
        <v>10</v>
      </c>
      <c r="R389" s="150">
        <f t="shared" si="1222"/>
        <v>20</v>
      </c>
      <c r="S389" s="150" t="str">
        <f t="shared" si="1224"/>
        <v>IV</v>
      </c>
      <c r="T389" s="150" t="str">
        <f t="shared" ref="T389:T390" si="1230">IF(S389="","",IF(OR(S389="IV",S389="III"),"Aceptable",IF(S389="II","No Aceptable o Aceptable con controles",IF(S389="I","No Aceptable","Error"))))</f>
        <v>Aceptable</v>
      </c>
      <c r="U389" s="98">
        <v>98</v>
      </c>
      <c r="V389" s="98">
        <v>0</v>
      </c>
      <c r="W389" s="98">
        <v>0</v>
      </c>
      <c r="X389" s="98">
        <v>98</v>
      </c>
      <c r="Y389" s="121" t="s">
        <v>323</v>
      </c>
      <c r="Z389" s="121" t="s">
        <v>295</v>
      </c>
      <c r="AA389" s="121" t="s">
        <v>296</v>
      </c>
      <c r="AB389" s="121" t="s">
        <v>296</v>
      </c>
      <c r="AC389" s="121" t="s">
        <v>324</v>
      </c>
      <c r="AD389" s="121" t="s">
        <v>325</v>
      </c>
      <c r="AE389" s="152" t="s">
        <v>223</v>
      </c>
    </row>
    <row r="390" spans="1:31" ht="142.5" customHeight="1" thickBot="1">
      <c r="A390" s="391"/>
      <c r="B390" s="318"/>
      <c r="C390" s="336"/>
      <c r="D390" s="321"/>
      <c r="E390" s="174" t="s">
        <v>255</v>
      </c>
      <c r="F390" s="171" t="s">
        <v>151</v>
      </c>
      <c r="G390" s="171" t="s">
        <v>282</v>
      </c>
      <c r="H390" s="171" t="s">
        <v>283</v>
      </c>
      <c r="I390" s="171" t="s">
        <v>258</v>
      </c>
      <c r="J390" s="171" t="s">
        <v>259</v>
      </c>
      <c r="K390" s="171" t="s">
        <v>260</v>
      </c>
      <c r="L390" s="171" t="s">
        <v>239</v>
      </c>
      <c r="M390" s="172">
        <v>2</v>
      </c>
      <c r="N390" s="172">
        <v>1</v>
      </c>
      <c r="O390" s="173">
        <f t="shared" si="1218"/>
        <v>2</v>
      </c>
      <c r="P390" s="173" t="str">
        <f t="shared" si="1219"/>
        <v>Bajo</v>
      </c>
      <c r="Q390" s="172">
        <v>10</v>
      </c>
      <c r="R390" s="173">
        <f t="shared" si="1222"/>
        <v>20</v>
      </c>
      <c r="S390" s="173" t="str">
        <f t="shared" si="1224"/>
        <v>IV</v>
      </c>
      <c r="T390" s="173" t="str">
        <f t="shared" si="1230"/>
        <v>Aceptable</v>
      </c>
      <c r="U390" s="103">
        <v>98</v>
      </c>
      <c r="V390" s="103">
        <v>0</v>
      </c>
      <c r="W390" s="103">
        <v>0</v>
      </c>
      <c r="X390" s="103">
        <v>98</v>
      </c>
      <c r="Y390" s="171" t="s">
        <v>294</v>
      </c>
      <c r="Z390" s="171" t="s">
        <v>295</v>
      </c>
      <c r="AA390" s="171" t="s">
        <v>296</v>
      </c>
      <c r="AB390" s="171" t="s">
        <v>296</v>
      </c>
      <c r="AC390" s="171" t="s">
        <v>296</v>
      </c>
      <c r="AD390" s="171" t="s">
        <v>297</v>
      </c>
      <c r="AE390" s="152" t="s">
        <v>223</v>
      </c>
    </row>
    <row r="391" spans="1:31" ht="143.25" customHeight="1">
      <c r="A391" s="391"/>
      <c r="B391" s="316" t="s">
        <v>563</v>
      </c>
      <c r="C391" s="326" t="s">
        <v>564</v>
      </c>
      <c r="D391" s="325" t="s">
        <v>565</v>
      </c>
      <c r="E391" s="126" t="s">
        <v>264</v>
      </c>
      <c r="F391" s="197" t="s">
        <v>265</v>
      </c>
      <c r="G391" s="197" t="s">
        <v>317</v>
      </c>
      <c r="H391" s="196" t="s">
        <v>318</v>
      </c>
      <c r="I391" s="196" t="s">
        <v>319</v>
      </c>
      <c r="J391" s="196" t="s">
        <v>320</v>
      </c>
      <c r="K391" s="196" t="s">
        <v>260</v>
      </c>
      <c r="L391" s="196" t="s">
        <v>268</v>
      </c>
      <c r="M391" s="197">
        <v>2</v>
      </c>
      <c r="N391" s="197">
        <v>1</v>
      </c>
      <c r="O391" s="198">
        <f t="shared" si="1218"/>
        <v>2</v>
      </c>
      <c r="P391" s="198" t="str">
        <f>IF(O391="","",IF(ISTEXT(O391),"N/A",IF(OR(O391=2,O391=4),"Bajo",IF(OR(O391=6,O391=8),"Medio",IF(OR(O391=10,O391=12,O391=18,O391=20),"Alto",IF(OR(O391=24,O391=30,O391=40),"Muy Alto","Error"))))))</f>
        <v>Bajo</v>
      </c>
      <c r="Q391" s="197">
        <v>10</v>
      </c>
      <c r="R391" s="198">
        <f t="shared" si="1222"/>
        <v>20</v>
      </c>
      <c r="S391" s="198" t="str">
        <f t="shared" si="1224"/>
        <v>IV</v>
      </c>
      <c r="T391" s="198" t="str">
        <f>IF(S391="","",IF(OR(S391="IV",S391="III"),"Aceptable",IF(S391="II","No Aceptable o Aceptable con controles",IF(S391="I","No Aceptable","Error"))))</f>
        <v>Aceptable</v>
      </c>
      <c r="U391" s="100">
        <v>4</v>
      </c>
      <c r="V391" s="100">
        <v>0</v>
      </c>
      <c r="W391" s="100">
        <v>0</v>
      </c>
      <c r="X391" s="100">
        <v>4</v>
      </c>
      <c r="Y391" s="196" t="s">
        <v>369</v>
      </c>
      <c r="Z391" s="196" t="s">
        <v>288</v>
      </c>
      <c r="AA391" s="196" t="s">
        <v>223</v>
      </c>
      <c r="AB391" s="196" t="s">
        <v>223</v>
      </c>
      <c r="AC391" s="196" t="s">
        <v>223</v>
      </c>
      <c r="AD391" s="196" t="s">
        <v>370</v>
      </c>
      <c r="AE391" s="152" t="s">
        <v>223</v>
      </c>
    </row>
    <row r="392" spans="1:31" ht="143.25" customHeight="1">
      <c r="A392" s="391"/>
      <c r="B392" s="317"/>
      <c r="C392" s="327"/>
      <c r="D392" s="320"/>
      <c r="E392" s="122" t="s">
        <v>264</v>
      </c>
      <c r="F392" s="121" t="s">
        <v>152</v>
      </c>
      <c r="G392" s="121" t="s">
        <v>212</v>
      </c>
      <c r="H392" s="121" t="s">
        <v>213</v>
      </c>
      <c r="I392" s="121" t="s">
        <v>286</v>
      </c>
      <c r="J392" s="121" t="s">
        <v>210</v>
      </c>
      <c r="K392" s="121" t="s">
        <v>211</v>
      </c>
      <c r="L392" s="121" t="s">
        <v>219</v>
      </c>
      <c r="M392" s="149">
        <v>2</v>
      </c>
      <c r="N392" s="149">
        <v>3</v>
      </c>
      <c r="O392" s="150">
        <f t="shared" si="1218"/>
        <v>6</v>
      </c>
      <c r="P392" s="150" t="str">
        <f>IF(O392="","",IF(ISTEXT(O392),"N/A",IF(OR(O392=2,O392=4),"Bajo",IF(OR(O392=6,O392=8),"Medio",IF(OR(O392=10,O392=12,O392=18,O392=20),"Alto",IF(OR(O392=24,O392=30,O392=40),"Muy Alto","Error"))))))</f>
        <v>Medio</v>
      </c>
      <c r="Q392" s="149">
        <v>10</v>
      </c>
      <c r="R392" s="150">
        <f t="shared" si="1222"/>
        <v>60</v>
      </c>
      <c r="S392" s="150" t="str">
        <f t="shared" si="1224"/>
        <v>III</v>
      </c>
      <c r="T392" s="150" t="s">
        <v>142</v>
      </c>
      <c r="U392" s="98">
        <v>4</v>
      </c>
      <c r="V392" s="98">
        <v>0</v>
      </c>
      <c r="W392" s="98">
        <v>0</v>
      </c>
      <c r="X392" s="98">
        <v>4</v>
      </c>
      <c r="Y392" s="121" t="s">
        <v>221</v>
      </c>
      <c r="Z392" s="121" t="s">
        <v>672</v>
      </c>
      <c r="AA392" s="121" t="s">
        <v>223</v>
      </c>
      <c r="AB392" s="121" t="s">
        <v>223</v>
      </c>
      <c r="AC392" s="121" t="s">
        <v>223</v>
      </c>
      <c r="AD392" s="121" t="s">
        <v>224</v>
      </c>
      <c r="AE392" s="152" t="s">
        <v>223</v>
      </c>
    </row>
    <row r="393" spans="1:31" ht="143.25" customHeight="1">
      <c r="A393" s="391"/>
      <c r="B393" s="317"/>
      <c r="C393" s="327"/>
      <c r="D393" s="320"/>
      <c r="E393" s="122" t="s">
        <v>264</v>
      </c>
      <c r="F393" s="121" t="s">
        <v>152</v>
      </c>
      <c r="G393" s="121" t="s">
        <v>341</v>
      </c>
      <c r="H393" s="121" t="s">
        <v>342</v>
      </c>
      <c r="I393" s="121" t="s">
        <v>343</v>
      </c>
      <c r="J393" s="121" t="s">
        <v>210</v>
      </c>
      <c r="K393" s="121" t="s">
        <v>211</v>
      </c>
      <c r="L393" s="121" t="s">
        <v>219</v>
      </c>
      <c r="M393" s="149">
        <v>2</v>
      </c>
      <c r="N393" s="149">
        <v>3</v>
      </c>
      <c r="O393" s="150">
        <f t="shared" si="1218"/>
        <v>6</v>
      </c>
      <c r="P393" s="150" t="str">
        <f>IF(O393="","",IF(ISTEXT(O393),"N/A",IF(OR(O393=2,O393=4),"Bajo",IF(OR(O393=6,O393=8),"Medio",IF(OR(O393=10,O393=12,O393=18,O393=20),"Alto",IF(OR(O393=24,O393=30,O393=40),"Muy Alto","Error"))))))</f>
        <v>Medio</v>
      </c>
      <c r="Q393" s="149">
        <v>10</v>
      </c>
      <c r="R393" s="150">
        <f t="shared" si="1222"/>
        <v>60</v>
      </c>
      <c r="S393" s="150" t="str">
        <f t="shared" si="1224"/>
        <v>III</v>
      </c>
      <c r="T393" s="150" t="s">
        <v>142</v>
      </c>
      <c r="U393" s="98">
        <v>4</v>
      </c>
      <c r="V393" s="98">
        <v>0</v>
      </c>
      <c r="W393" s="98">
        <v>0</v>
      </c>
      <c r="X393" s="98">
        <v>4</v>
      </c>
      <c r="Y393" s="121" t="s">
        <v>221</v>
      </c>
      <c r="Z393" s="121" t="s">
        <v>672</v>
      </c>
      <c r="AA393" s="121" t="s">
        <v>223</v>
      </c>
      <c r="AB393" s="121" t="s">
        <v>223</v>
      </c>
      <c r="AC393" s="121" t="s">
        <v>223</v>
      </c>
      <c r="AD393" s="121" t="s">
        <v>224</v>
      </c>
      <c r="AE393" s="152" t="s">
        <v>223</v>
      </c>
    </row>
    <row r="394" spans="1:31" ht="143.25" customHeight="1">
      <c r="A394" s="391"/>
      <c r="B394" s="317"/>
      <c r="C394" s="327"/>
      <c r="D394" s="320"/>
      <c r="E394" s="122" t="s">
        <v>264</v>
      </c>
      <c r="F394" s="121" t="s">
        <v>152</v>
      </c>
      <c r="G394" s="121" t="s">
        <v>416</v>
      </c>
      <c r="H394" s="121" t="s">
        <v>417</v>
      </c>
      <c r="I394" s="121" t="s">
        <v>433</v>
      </c>
      <c r="J394" s="121" t="s">
        <v>210</v>
      </c>
      <c r="K394" s="121" t="s">
        <v>211</v>
      </c>
      <c r="L394" s="121" t="s">
        <v>219</v>
      </c>
      <c r="M394" s="149">
        <v>2</v>
      </c>
      <c r="N394" s="149">
        <v>3</v>
      </c>
      <c r="O394" s="150">
        <f t="shared" si="1218"/>
        <v>6</v>
      </c>
      <c r="P394" s="150" t="str">
        <f>IF(O394="","",IF(ISTEXT(O394),"N/A",IF(OR(O394=2,O394=4),"Bajo",IF(OR(O394=6,O394=8),"Medio",IF(OR(O394=10,O394=12,O394=18,O394=20),"Alto",IF(OR(O394=24,O394=30,O394=40),"Muy Alto","Error"))))))</f>
        <v>Medio</v>
      </c>
      <c r="Q394" s="149">
        <v>10</v>
      </c>
      <c r="R394" s="150">
        <f t="shared" si="1222"/>
        <v>60</v>
      </c>
      <c r="S394" s="150" t="str">
        <f t="shared" si="1224"/>
        <v>III</v>
      </c>
      <c r="T394" s="150" t="s">
        <v>142</v>
      </c>
      <c r="U394" s="98">
        <v>4</v>
      </c>
      <c r="V394" s="98">
        <v>0</v>
      </c>
      <c r="W394" s="98">
        <v>0</v>
      </c>
      <c r="X394" s="98">
        <v>4</v>
      </c>
      <c r="Y394" s="121" t="s">
        <v>221</v>
      </c>
      <c r="Z394" s="121" t="s">
        <v>672</v>
      </c>
      <c r="AA394" s="121" t="s">
        <v>223</v>
      </c>
      <c r="AB394" s="121" t="s">
        <v>223</v>
      </c>
      <c r="AC394" s="121" t="s">
        <v>223</v>
      </c>
      <c r="AD394" s="121" t="s">
        <v>224</v>
      </c>
      <c r="AE394" s="152" t="s">
        <v>223</v>
      </c>
    </row>
    <row r="395" spans="1:31" ht="143.25" customHeight="1">
      <c r="A395" s="391"/>
      <c r="B395" s="317"/>
      <c r="C395" s="327"/>
      <c r="D395" s="320"/>
      <c r="E395" s="122" t="s">
        <v>264</v>
      </c>
      <c r="F395" s="121" t="s">
        <v>150</v>
      </c>
      <c r="G395" s="121" t="s">
        <v>215</v>
      </c>
      <c r="H395" s="121" t="s">
        <v>351</v>
      </c>
      <c r="I395" s="121" t="s">
        <v>217</v>
      </c>
      <c r="J395" s="121" t="s">
        <v>210</v>
      </c>
      <c r="K395" s="121" t="s">
        <v>218</v>
      </c>
      <c r="L395" s="121" t="s">
        <v>220</v>
      </c>
      <c r="M395" s="149">
        <v>2</v>
      </c>
      <c r="N395" s="149">
        <v>2</v>
      </c>
      <c r="O395" s="150">
        <f t="shared" si="1218"/>
        <v>4</v>
      </c>
      <c r="P395" s="150" t="str">
        <f>IF(O395="","",IF(ISTEXT(O395),"N/A",IF(OR(O395=2,O395=4),"Bajo",IF(OR(O395=6,O395=8),"Medio",IF(OR(O395=10,O395=12,O395=18,O395=20),"Alto",IF(OR(O395=24,O395=30,O395=40),"Muy Alto","Error"))))))</f>
        <v>Bajo</v>
      </c>
      <c r="Q395" s="149">
        <v>25</v>
      </c>
      <c r="R395" s="150">
        <f t="shared" si="1222"/>
        <v>100</v>
      </c>
      <c r="S395" s="150" t="str">
        <f t="shared" si="1224"/>
        <v>III</v>
      </c>
      <c r="T395" s="150" t="s">
        <v>142</v>
      </c>
      <c r="U395" s="98">
        <v>4</v>
      </c>
      <c r="V395" s="98">
        <v>0</v>
      </c>
      <c r="W395" s="98">
        <v>0</v>
      </c>
      <c r="X395" s="98">
        <v>4</v>
      </c>
      <c r="Y395" s="121" t="s">
        <v>225</v>
      </c>
      <c r="Z395" s="121" t="s">
        <v>697</v>
      </c>
      <c r="AA395" s="121" t="s">
        <v>223</v>
      </c>
      <c r="AB395" s="121" t="s">
        <v>223</v>
      </c>
      <c r="AC395" s="121" t="s">
        <v>227</v>
      </c>
      <c r="AD395" s="121" t="s">
        <v>228</v>
      </c>
      <c r="AE395" s="152" t="s">
        <v>223</v>
      </c>
    </row>
    <row r="396" spans="1:31" ht="143.25" customHeight="1">
      <c r="A396" s="391"/>
      <c r="B396" s="317"/>
      <c r="C396" s="327"/>
      <c r="D396" s="320"/>
      <c r="E396" s="122" t="s">
        <v>264</v>
      </c>
      <c r="F396" s="121" t="s">
        <v>150</v>
      </c>
      <c r="G396" s="121" t="s">
        <v>269</v>
      </c>
      <c r="H396" s="121" t="s">
        <v>309</v>
      </c>
      <c r="I396" s="121" t="s">
        <v>250</v>
      </c>
      <c r="J396" s="121" t="s">
        <v>251</v>
      </c>
      <c r="K396" s="121" t="s">
        <v>218</v>
      </c>
      <c r="L396" s="121" t="s">
        <v>220</v>
      </c>
      <c r="M396" s="149">
        <v>2</v>
      </c>
      <c r="N396" s="149">
        <v>1</v>
      </c>
      <c r="O396" s="150">
        <f t="shared" si="1218"/>
        <v>2</v>
      </c>
      <c r="P396" s="150"/>
      <c r="Q396" s="149">
        <v>10</v>
      </c>
      <c r="R396" s="150">
        <f t="shared" si="1222"/>
        <v>20</v>
      </c>
      <c r="S396" s="150" t="str">
        <f t="shared" si="1224"/>
        <v>IV</v>
      </c>
      <c r="T396" s="150" t="str">
        <f>IF(S396="","",IF(OR(S396="IV",S396="III"),"Aceptable",IF(S396="II","No Aceptable o Aceptable con controles",IF(S396="I","No Aceptable","Error"))))</f>
        <v>Aceptable</v>
      </c>
      <c r="U396" s="98">
        <v>4</v>
      </c>
      <c r="V396" s="98">
        <v>0</v>
      </c>
      <c r="W396" s="98">
        <v>0</v>
      </c>
      <c r="X396" s="98">
        <v>4</v>
      </c>
      <c r="Y396" s="121" t="s">
        <v>225</v>
      </c>
      <c r="Z396" s="121" t="s">
        <v>692</v>
      </c>
      <c r="AA396" s="121" t="s">
        <v>223</v>
      </c>
      <c r="AB396" s="121" t="s">
        <v>223</v>
      </c>
      <c r="AC396" s="121" t="s">
        <v>227</v>
      </c>
      <c r="AD396" s="121" t="s">
        <v>228</v>
      </c>
      <c r="AE396" s="152" t="s">
        <v>223</v>
      </c>
    </row>
    <row r="397" spans="1:31" ht="143.25" customHeight="1">
      <c r="A397" s="391"/>
      <c r="B397" s="317"/>
      <c r="C397" s="327"/>
      <c r="D397" s="320"/>
      <c r="E397" s="122" t="s">
        <v>264</v>
      </c>
      <c r="F397" s="121" t="s">
        <v>271</v>
      </c>
      <c r="G397" s="121" t="s">
        <v>229</v>
      </c>
      <c r="H397" s="121" t="s">
        <v>230</v>
      </c>
      <c r="I397" s="121" t="s">
        <v>231</v>
      </c>
      <c r="J397" s="121" t="s">
        <v>232</v>
      </c>
      <c r="K397" s="121" t="s">
        <v>233</v>
      </c>
      <c r="L397" s="121" t="s">
        <v>220</v>
      </c>
      <c r="M397" s="149">
        <v>2</v>
      </c>
      <c r="N397" s="149">
        <v>2</v>
      </c>
      <c r="O397" s="150">
        <f t="shared" si="1218"/>
        <v>4</v>
      </c>
      <c r="P397" s="150" t="str">
        <f t="shared" ref="P397:P404" si="1231">IF(O397="","",IF(ISTEXT(O397),"N/A",IF(OR(O397=2,O397=4),"Bajo",IF(OR(O397=6,O397=8),"Medio",IF(OR(O397=10,O397=12,O397=18,O397=20),"Alto",IF(OR(O397=24,O397=30,O397=40),"Muy Alto","Error"))))))</f>
        <v>Bajo</v>
      </c>
      <c r="Q397" s="149">
        <v>25</v>
      </c>
      <c r="R397" s="150">
        <f t="shared" si="1222"/>
        <v>100</v>
      </c>
      <c r="S397" s="150" t="str">
        <f t="shared" si="1224"/>
        <v>III</v>
      </c>
      <c r="T397" s="150" t="s">
        <v>142</v>
      </c>
      <c r="U397" s="98">
        <v>4</v>
      </c>
      <c r="V397" s="98">
        <v>0</v>
      </c>
      <c r="W397" s="98">
        <v>0</v>
      </c>
      <c r="X397" s="98">
        <v>4</v>
      </c>
      <c r="Y397" s="121" t="s">
        <v>240</v>
      </c>
      <c r="Z397" s="121" t="s">
        <v>676</v>
      </c>
      <c r="AA397" s="121" t="s">
        <v>223</v>
      </c>
      <c r="AB397" s="121" t="s">
        <v>223</v>
      </c>
      <c r="AC397" s="121" t="s">
        <v>242</v>
      </c>
      <c r="AD397" s="121" t="s">
        <v>349</v>
      </c>
      <c r="AE397" s="152" t="s">
        <v>223</v>
      </c>
    </row>
    <row r="398" spans="1:31" ht="143.25" customHeight="1">
      <c r="A398" s="391"/>
      <c r="B398" s="317"/>
      <c r="C398" s="327"/>
      <c r="D398" s="320"/>
      <c r="E398" s="122" t="s">
        <v>264</v>
      </c>
      <c r="F398" s="121" t="s">
        <v>271</v>
      </c>
      <c r="G398" s="121" t="s">
        <v>234</v>
      </c>
      <c r="H398" s="121" t="s">
        <v>347</v>
      </c>
      <c r="I398" s="121" t="s">
        <v>348</v>
      </c>
      <c r="J398" s="121" t="s">
        <v>237</v>
      </c>
      <c r="K398" s="121" t="s">
        <v>233</v>
      </c>
      <c r="L398" s="121" t="s">
        <v>220</v>
      </c>
      <c r="M398" s="149">
        <v>2</v>
      </c>
      <c r="N398" s="149">
        <v>2</v>
      </c>
      <c r="O398" s="150">
        <f t="shared" si="1218"/>
        <v>4</v>
      </c>
      <c r="P398" s="150" t="str">
        <f t="shared" si="1231"/>
        <v>Bajo</v>
      </c>
      <c r="Q398" s="149">
        <v>25</v>
      </c>
      <c r="R398" s="150">
        <f t="shared" si="1222"/>
        <v>100</v>
      </c>
      <c r="S398" s="150" t="str">
        <f t="shared" si="1224"/>
        <v>III</v>
      </c>
      <c r="T398" s="150" t="s">
        <v>142</v>
      </c>
      <c r="U398" s="98">
        <v>4</v>
      </c>
      <c r="V398" s="98">
        <v>0</v>
      </c>
      <c r="W398" s="98">
        <v>0</v>
      </c>
      <c r="X398" s="98">
        <v>4</v>
      </c>
      <c r="Y398" s="121" t="s">
        <v>244</v>
      </c>
      <c r="Z398" s="121" t="s">
        <v>691</v>
      </c>
      <c r="AA398" s="121" t="s">
        <v>223</v>
      </c>
      <c r="AB398" s="121" t="s">
        <v>223</v>
      </c>
      <c r="AC398" s="121" t="s">
        <v>242</v>
      </c>
      <c r="AD398" s="121" t="s">
        <v>350</v>
      </c>
      <c r="AE398" s="152" t="s">
        <v>223</v>
      </c>
    </row>
    <row r="399" spans="1:31" ht="143.25" customHeight="1" thickBot="1">
      <c r="A399" s="391"/>
      <c r="B399" s="318"/>
      <c r="C399" s="336"/>
      <c r="D399" s="321"/>
      <c r="E399" s="203" t="s">
        <v>264</v>
      </c>
      <c r="F399" s="191" t="s">
        <v>274</v>
      </c>
      <c r="G399" s="191" t="s">
        <v>284</v>
      </c>
      <c r="H399" s="191" t="s">
        <v>285</v>
      </c>
      <c r="I399" s="191" t="s">
        <v>261</v>
      </c>
      <c r="J399" s="191" t="s">
        <v>210</v>
      </c>
      <c r="K399" s="191" t="s">
        <v>260</v>
      </c>
      <c r="L399" s="191" t="s">
        <v>262</v>
      </c>
      <c r="M399" s="192">
        <v>6</v>
      </c>
      <c r="N399" s="192">
        <v>3</v>
      </c>
      <c r="O399" s="193">
        <f t="shared" si="1218"/>
        <v>18</v>
      </c>
      <c r="P399" s="193" t="str">
        <f t="shared" si="1231"/>
        <v>Alto</v>
      </c>
      <c r="Q399" s="192">
        <v>25</v>
      </c>
      <c r="R399" s="193">
        <f t="shared" si="1222"/>
        <v>450</v>
      </c>
      <c r="S399" s="193" t="str">
        <f t="shared" si="1224"/>
        <v>II</v>
      </c>
      <c r="T399" s="193" t="str">
        <f>IF(S399="","",IF(OR(S399="IV",S399="III"),"Aceptable",IF(S399="II","No Aceptable o Aceptable con controles",IF(S399="I","No Aceptable","Error"))))</f>
        <v>No Aceptable o Aceptable con controles</v>
      </c>
      <c r="U399" s="103">
        <v>4</v>
      </c>
      <c r="V399" s="103">
        <v>0</v>
      </c>
      <c r="W399" s="103">
        <v>0</v>
      </c>
      <c r="X399" s="103">
        <v>4</v>
      </c>
      <c r="Y399" s="191" t="s">
        <v>290</v>
      </c>
      <c r="Z399" s="191" t="s">
        <v>291</v>
      </c>
      <c r="AA399" s="191" t="s">
        <v>223</v>
      </c>
      <c r="AB399" s="191" t="s">
        <v>223</v>
      </c>
      <c r="AC399" s="191" t="s">
        <v>292</v>
      </c>
      <c r="AD399" s="191" t="s">
        <v>293</v>
      </c>
      <c r="AE399" s="195" t="s">
        <v>223</v>
      </c>
    </row>
    <row r="400" spans="1:31" ht="138.75" customHeight="1">
      <c r="A400" s="391"/>
      <c r="B400" s="316" t="s">
        <v>307</v>
      </c>
      <c r="C400" s="322" t="s">
        <v>345</v>
      </c>
      <c r="D400" s="325" t="s">
        <v>566</v>
      </c>
      <c r="E400" s="126" t="s">
        <v>264</v>
      </c>
      <c r="F400" s="197" t="s">
        <v>265</v>
      </c>
      <c r="G400" s="197" t="s">
        <v>317</v>
      </c>
      <c r="H400" s="196" t="s">
        <v>318</v>
      </c>
      <c r="I400" s="196" t="s">
        <v>319</v>
      </c>
      <c r="J400" s="196" t="s">
        <v>320</v>
      </c>
      <c r="K400" s="196" t="s">
        <v>260</v>
      </c>
      <c r="L400" s="196" t="s">
        <v>268</v>
      </c>
      <c r="M400" s="197">
        <v>2</v>
      </c>
      <c r="N400" s="197">
        <v>1</v>
      </c>
      <c r="O400" s="198">
        <f t="shared" si="1218"/>
        <v>2</v>
      </c>
      <c r="P400" s="198" t="str">
        <f t="shared" si="1231"/>
        <v>Bajo</v>
      </c>
      <c r="Q400" s="197">
        <v>10</v>
      </c>
      <c r="R400" s="198">
        <f t="shared" si="1222"/>
        <v>20</v>
      </c>
      <c r="S400" s="198" t="str">
        <f t="shared" si="1224"/>
        <v>IV</v>
      </c>
      <c r="T400" s="198" t="str">
        <f>IF(S400="","",IF(OR(S400="IV",S400="III"),"Aceptable",IF(S400="II","No Aceptable o Aceptable con controles",IF(S400="I","No Aceptable","Error"))))</f>
        <v>Aceptable</v>
      </c>
      <c r="U400" s="100">
        <v>6</v>
      </c>
      <c r="V400" s="100">
        <v>0</v>
      </c>
      <c r="W400" s="100">
        <v>0</v>
      </c>
      <c r="X400" s="100">
        <v>6</v>
      </c>
      <c r="Y400" s="196" t="s">
        <v>369</v>
      </c>
      <c r="Z400" s="196" t="s">
        <v>288</v>
      </c>
      <c r="AA400" s="196" t="s">
        <v>223</v>
      </c>
      <c r="AB400" s="196" t="s">
        <v>223</v>
      </c>
      <c r="AC400" s="196" t="s">
        <v>223</v>
      </c>
      <c r="AD400" s="196" t="s">
        <v>370</v>
      </c>
      <c r="AE400" s="199" t="s">
        <v>223</v>
      </c>
    </row>
    <row r="401" spans="1:31" ht="138.75" customHeight="1">
      <c r="A401" s="391"/>
      <c r="B401" s="317"/>
      <c r="C401" s="323"/>
      <c r="D401" s="320"/>
      <c r="E401" s="122" t="s">
        <v>264</v>
      </c>
      <c r="F401" s="121" t="s">
        <v>152</v>
      </c>
      <c r="G401" s="121" t="s">
        <v>212</v>
      </c>
      <c r="H401" s="121" t="s">
        <v>213</v>
      </c>
      <c r="I401" s="121" t="s">
        <v>286</v>
      </c>
      <c r="J401" s="121" t="s">
        <v>210</v>
      </c>
      <c r="K401" s="121" t="s">
        <v>211</v>
      </c>
      <c r="L401" s="121" t="s">
        <v>219</v>
      </c>
      <c r="M401" s="149">
        <v>2</v>
      </c>
      <c r="N401" s="149">
        <v>3</v>
      </c>
      <c r="O401" s="150">
        <f t="shared" si="1218"/>
        <v>6</v>
      </c>
      <c r="P401" s="150" t="str">
        <f t="shared" si="1231"/>
        <v>Medio</v>
      </c>
      <c r="Q401" s="149">
        <v>10</v>
      </c>
      <c r="R401" s="150">
        <f t="shared" si="1222"/>
        <v>60</v>
      </c>
      <c r="S401" s="150" t="str">
        <f t="shared" si="1224"/>
        <v>III</v>
      </c>
      <c r="T401" s="150" t="s">
        <v>142</v>
      </c>
      <c r="U401" s="98">
        <v>6</v>
      </c>
      <c r="V401" s="98">
        <v>0</v>
      </c>
      <c r="W401" s="98">
        <v>0</v>
      </c>
      <c r="X401" s="98">
        <v>6</v>
      </c>
      <c r="Y401" s="121" t="s">
        <v>221</v>
      </c>
      <c r="Z401" s="121" t="s">
        <v>672</v>
      </c>
      <c r="AA401" s="121" t="s">
        <v>223</v>
      </c>
      <c r="AB401" s="121" t="s">
        <v>223</v>
      </c>
      <c r="AC401" s="121" t="s">
        <v>223</v>
      </c>
      <c r="AD401" s="121" t="s">
        <v>224</v>
      </c>
      <c r="AE401" s="152" t="s">
        <v>223</v>
      </c>
    </row>
    <row r="402" spans="1:31" ht="138.75" customHeight="1">
      <c r="A402" s="391"/>
      <c r="B402" s="317"/>
      <c r="C402" s="323"/>
      <c r="D402" s="320"/>
      <c r="E402" s="122" t="s">
        <v>264</v>
      </c>
      <c r="F402" s="121" t="s">
        <v>152</v>
      </c>
      <c r="G402" s="121" t="s">
        <v>341</v>
      </c>
      <c r="H402" s="121" t="s">
        <v>342</v>
      </c>
      <c r="I402" s="121" t="s">
        <v>343</v>
      </c>
      <c r="J402" s="121" t="s">
        <v>210</v>
      </c>
      <c r="K402" s="121" t="s">
        <v>211</v>
      </c>
      <c r="L402" s="121" t="s">
        <v>219</v>
      </c>
      <c r="M402" s="149">
        <v>2</v>
      </c>
      <c r="N402" s="149">
        <v>3</v>
      </c>
      <c r="O402" s="150">
        <f t="shared" si="1218"/>
        <v>6</v>
      </c>
      <c r="P402" s="150" t="str">
        <f t="shared" si="1231"/>
        <v>Medio</v>
      </c>
      <c r="Q402" s="149">
        <v>10</v>
      </c>
      <c r="R402" s="150">
        <f t="shared" si="1222"/>
        <v>60</v>
      </c>
      <c r="S402" s="150" t="str">
        <f t="shared" si="1224"/>
        <v>III</v>
      </c>
      <c r="T402" s="150" t="s">
        <v>142</v>
      </c>
      <c r="U402" s="98">
        <v>6</v>
      </c>
      <c r="V402" s="98">
        <v>0</v>
      </c>
      <c r="W402" s="98">
        <v>0</v>
      </c>
      <c r="X402" s="98">
        <v>6</v>
      </c>
      <c r="Y402" s="121" t="s">
        <v>221</v>
      </c>
      <c r="Z402" s="121" t="s">
        <v>672</v>
      </c>
      <c r="AA402" s="121" t="s">
        <v>223</v>
      </c>
      <c r="AB402" s="121" t="s">
        <v>223</v>
      </c>
      <c r="AC402" s="121" t="s">
        <v>223</v>
      </c>
      <c r="AD402" s="121" t="s">
        <v>224</v>
      </c>
      <c r="AE402" s="152" t="s">
        <v>223</v>
      </c>
    </row>
    <row r="403" spans="1:31" ht="138.75" customHeight="1">
      <c r="A403" s="391"/>
      <c r="B403" s="317"/>
      <c r="C403" s="323"/>
      <c r="D403" s="320"/>
      <c r="E403" s="122" t="s">
        <v>264</v>
      </c>
      <c r="F403" s="121" t="s">
        <v>152</v>
      </c>
      <c r="G403" s="121" t="s">
        <v>416</v>
      </c>
      <c r="H403" s="121" t="s">
        <v>417</v>
      </c>
      <c r="I403" s="121" t="s">
        <v>433</v>
      </c>
      <c r="J403" s="121" t="s">
        <v>210</v>
      </c>
      <c r="K403" s="121" t="s">
        <v>211</v>
      </c>
      <c r="L403" s="121" t="s">
        <v>219</v>
      </c>
      <c r="M403" s="149">
        <v>2</v>
      </c>
      <c r="N403" s="149">
        <v>3</v>
      </c>
      <c r="O403" s="150">
        <f t="shared" si="1218"/>
        <v>6</v>
      </c>
      <c r="P403" s="150" t="str">
        <f t="shared" si="1231"/>
        <v>Medio</v>
      </c>
      <c r="Q403" s="149">
        <v>10</v>
      </c>
      <c r="R403" s="150">
        <f t="shared" si="1222"/>
        <v>60</v>
      </c>
      <c r="S403" s="150" t="str">
        <f t="shared" si="1224"/>
        <v>III</v>
      </c>
      <c r="T403" s="150" t="s">
        <v>142</v>
      </c>
      <c r="U403" s="98">
        <v>6</v>
      </c>
      <c r="V403" s="98">
        <v>0</v>
      </c>
      <c r="W403" s="98">
        <v>0</v>
      </c>
      <c r="X403" s="98">
        <v>6</v>
      </c>
      <c r="Y403" s="121" t="s">
        <v>221</v>
      </c>
      <c r="Z403" s="121" t="s">
        <v>672</v>
      </c>
      <c r="AA403" s="121" t="s">
        <v>223</v>
      </c>
      <c r="AB403" s="121" t="s">
        <v>223</v>
      </c>
      <c r="AC403" s="121" t="s">
        <v>223</v>
      </c>
      <c r="AD403" s="121" t="s">
        <v>224</v>
      </c>
      <c r="AE403" s="152" t="s">
        <v>223</v>
      </c>
    </row>
    <row r="404" spans="1:31" ht="138.75" customHeight="1">
      <c r="A404" s="391"/>
      <c r="B404" s="317"/>
      <c r="C404" s="323"/>
      <c r="D404" s="320"/>
      <c r="E404" s="122" t="s">
        <v>264</v>
      </c>
      <c r="F404" s="121" t="s">
        <v>150</v>
      </c>
      <c r="G404" s="121" t="s">
        <v>215</v>
      </c>
      <c r="H404" s="121" t="s">
        <v>351</v>
      </c>
      <c r="I404" s="121" t="s">
        <v>217</v>
      </c>
      <c r="J404" s="121" t="s">
        <v>210</v>
      </c>
      <c r="K404" s="121" t="s">
        <v>218</v>
      </c>
      <c r="L404" s="121" t="s">
        <v>220</v>
      </c>
      <c r="M404" s="149">
        <v>2</v>
      </c>
      <c r="N404" s="149">
        <v>2</v>
      </c>
      <c r="O404" s="150">
        <f t="shared" si="1218"/>
        <v>4</v>
      </c>
      <c r="P404" s="150" t="str">
        <f t="shared" si="1231"/>
        <v>Bajo</v>
      </c>
      <c r="Q404" s="149">
        <v>25</v>
      </c>
      <c r="R404" s="150">
        <f t="shared" si="1222"/>
        <v>100</v>
      </c>
      <c r="S404" s="150" t="str">
        <f t="shared" si="1224"/>
        <v>III</v>
      </c>
      <c r="T404" s="150" t="s">
        <v>142</v>
      </c>
      <c r="U404" s="98">
        <v>6</v>
      </c>
      <c r="V404" s="98">
        <v>0</v>
      </c>
      <c r="W404" s="98">
        <v>0</v>
      </c>
      <c r="X404" s="98">
        <v>6</v>
      </c>
      <c r="Y404" s="121" t="s">
        <v>225</v>
      </c>
      <c r="Z404" s="121" t="s">
        <v>693</v>
      </c>
      <c r="AA404" s="121" t="s">
        <v>223</v>
      </c>
      <c r="AB404" s="121" t="s">
        <v>223</v>
      </c>
      <c r="AC404" s="121" t="s">
        <v>227</v>
      </c>
      <c r="AD404" s="121" t="s">
        <v>228</v>
      </c>
      <c r="AE404" s="152" t="s">
        <v>223</v>
      </c>
    </row>
    <row r="405" spans="1:31" ht="138.75" customHeight="1">
      <c r="A405" s="391"/>
      <c r="B405" s="317"/>
      <c r="C405" s="323"/>
      <c r="D405" s="320"/>
      <c r="E405" s="122" t="s">
        <v>264</v>
      </c>
      <c r="F405" s="121" t="s">
        <v>150</v>
      </c>
      <c r="G405" s="121" t="s">
        <v>269</v>
      </c>
      <c r="H405" s="121" t="s">
        <v>309</v>
      </c>
      <c r="I405" s="121" t="s">
        <v>250</v>
      </c>
      <c r="J405" s="121" t="s">
        <v>251</v>
      </c>
      <c r="K405" s="121" t="s">
        <v>218</v>
      </c>
      <c r="L405" s="121" t="s">
        <v>220</v>
      </c>
      <c r="M405" s="149">
        <v>2</v>
      </c>
      <c r="N405" s="149">
        <v>1</v>
      </c>
      <c r="O405" s="150">
        <f t="shared" si="1218"/>
        <v>2</v>
      </c>
      <c r="P405" s="150"/>
      <c r="Q405" s="149">
        <v>10</v>
      </c>
      <c r="R405" s="150">
        <f t="shared" si="1222"/>
        <v>20</v>
      </c>
      <c r="S405" s="150" t="str">
        <f t="shared" si="1224"/>
        <v>IV</v>
      </c>
      <c r="T405" s="150" t="str">
        <f>IF(S405="","",IF(OR(S405="IV",S405="III"),"Aceptable",IF(S405="II","No Aceptable o Aceptable con controles",IF(S405="I","No Aceptable","Error"))))</f>
        <v>Aceptable</v>
      </c>
      <c r="U405" s="98">
        <v>6</v>
      </c>
      <c r="V405" s="98">
        <v>0</v>
      </c>
      <c r="W405" s="98">
        <v>0</v>
      </c>
      <c r="X405" s="98">
        <v>6</v>
      </c>
      <c r="Y405" s="118" t="s">
        <v>225</v>
      </c>
      <c r="Z405" s="121" t="s">
        <v>692</v>
      </c>
      <c r="AA405" s="121" t="s">
        <v>223</v>
      </c>
      <c r="AB405" s="121" t="s">
        <v>223</v>
      </c>
      <c r="AC405" s="121" t="s">
        <v>227</v>
      </c>
      <c r="AD405" s="121" t="s">
        <v>228</v>
      </c>
      <c r="AE405" s="152" t="s">
        <v>223</v>
      </c>
    </row>
    <row r="406" spans="1:31" ht="138.75" customHeight="1">
      <c r="A406" s="391"/>
      <c r="B406" s="317"/>
      <c r="C406" s="323"/>
      <c r="D406" s="320"/>
      <c r="E406" s="122" t="s">
        <v>264</v>
      </c>
      <c r="F406" s="121" t="s">
        <v>271</v>
      </c>
      <c r="G406" s="121" t="s">
        <v>229</v>
      </c>
      <c r="H406" s="121" t="s">
        <v>230</v>
      </c>
      <c r="I406" s="121" t="s">
        <v>231</v>
      </c>
      <c r="J406" s="121" t="s">
        <v>232</v>
      </c>
      <c r="K406" s="121" t="s">
        <v>233</v>
      </c>
      <c r="L406" s="121" t="s">
        <v>220</v>
      </c>
      <c r="M406" s="149">
        <v>2</v>
      </c>
      <c r="N406" s="149">
        <v>2</v>
      </c>
      <c r="O406" s="150">
        <f t="shared" si="1218"/>
        <v>4</v>
      </c>
      <c r="P406" s="150" t="str">
        <f>IF(O406="","",IF(ISTEXT(O406),"N/A",IF(OR(O406=2,O406=4),"Bajo",IF(OR(O406=6,O406=8),"Medio",IF(OR(O406=10,O406=12,O406=18,O406=20),"Alto",IF(OR(O406=24,O406=30,O406=40),"Muy Alto","Error"))))))</f>
        <v>Bajo</v>
      </c>
      <c r="Q406" s="149">
        <v>25</v>
      </c>
      <c r="R406" s="150">
        <f t="shared" si="1222"/>
        <v>100</v>
      </c>
      <c r="S406" s="150" t="str">
        <f t="shared" si="1224"/>
        <v>III</v>
      </c>
      <c r="T406" s="150" t="s">
        <v>142</v>
      </c>
      <c r="U406" s="98">
        <v>6</v>
      </c>
      <c r="V406" s="98">
        <v>0</v>
      </c>
      <c r="W406" s="98">
        <v>0</v>
      </c>
      <c r="X406" s="98">
        <v>6</v>
      </c>
      <c r="Y406" s="121" t="s">
        <v>240</v>
      </c>
      <c r="Z406" s="121" t="s">
        <v>676</v>
      </c>
      <c r="AA406" s="121" t="s">
        <v>223</v>
      </c>
      <c r="AB406" s="121" t="s">
        <v>223</v>
      </c>
      <c r="AC406" s="121" t="s">
        <v>242</v>
      </c>
      <c r="AD406" s="121" t="s">
        <v>349</v>
      </c>
      <c r="AE406" s="152" t="s">
        <v>223</v>
      </c>
    </row>
    <row r="407" spans="1:31" ht="138.75" customHeight="1">
      <c r="A407" s="391"/>
      <c r="B407" s="317"/>
      <c r="C407" s="323"/>
      <c r="D407" s="320"/>
      <c r="E407" s="122" t="s">
        <v>264</v>
      </c>
      <c r="F407" s="121" t="s">
        <v>271</v>
      </c>
      <c r="G407" s="121" t="s">
        <v>234</v>
      </c>
      <c r="H407" s="121" t="s">
        <v>347</v>
      </c>
      <c r="I407" s="121" t="s">
        <v>348</v>
      </c>
      <c r="J407" s="121" t="s">
        <v>237</v>
      </c>
      <c r="K407" s="121" t="s">
        <v>233</v>
      </c>
      <c r="L407" s="121" t="s">
        <v>220</v>
      </c>
      <c r="M407" s="149">
        <v>2</v>
      </c>
      <c r="N407" s="149">
        <v>2</v>
      </c>
      <c r="O407" s="150">
        <f t="shared" si="1218"/>
        <v>4</v>
      </c>
      <c r="P407" s="150" t="str">
        <f>IF(O407="","",IF(ISTEXT(O407),"N/A",IF(OR(O407=2,O407=4),"Bajo",IF(OR(O407=6,O407=8),"Medio",IF(OR(O407=10,O407=12,O407=18,O407=20),"Alto",IF(OR(O407=24,O407=30,O407=40),"Muy Alto","Error"))))))</f>
        <v>Bajo</v>
      </c>
      <c r="Q407" s="149">
        <v>25</v>
      </c>
      <c r="R407" s="150">
        <f t="shared" si="1222"/>
        <v>100</v>
      </c>
      <c r="S407" s="150" t="str">
        <f t="shared" si="1224"/>
        <v>III</v>
      </c>
      <c r="T407" s="150" t="s">
        <v>142</v>
      </c>
      <c r="U407" s="98">
        <v>6</v>
      </c>
      <c r="V407" s="98">
        <v>0</v>
      </c>
      <c r="W407" s="98">
        <v>0</v>
      </c>
      <c r="X407" s="98">
        <v>6</v>
      </c>
      <c r="Y407" s="121" t="s">
        <v>244</v>
      </c>
      <c r="Z407" s="121" t="s">
        <v>676</v>
      </c>
      <c r="AA407" s="121" t="s">
        <v>223</v>
      </c>
      <c r="AB407" s="121" t="s">
        <v>223</v>
      </c>
      <c r="AC407" s="121" t="s">
        <v>242</v>
      </c>
      <c r="AD407" s="121" t="s">
        <v>350</v>
      </c>
      <c r="AE407" s="152" t="s">
        <v>223</v>
      </c>
    </row>
    <row r="408" spans="1:31" ht="138.75" customHeight="1" thickBot="1">
      <c r="A408" s="391"/>
      <c r="B408" s="317"/>
      <c r="C408" s="324"/>
      <c r="D408" s="321"/>
      <c r="E408" s="203" t="s">
        <v>264</v>
      </c>
      <c r="F408" s="191" t="s">
        <v>274</v>
      </c>
      <c r="G408" s="191" t="s">
        <v>284</v>
      </c>
      <c r="H408" s="191" t="s">
        <v>285</v>
      </c>
      <c r="I408" s="191" t="s">
        <v>261</v>
      </c>
      <c r="J408" s="191" t="s">
        <v>210</v>
      </c>
      <c r="K408" s="191" t="s">
        <v>260</v>
      </c>
      <c r="L408" s="191" t="s">
        <v>262</v>
      </c>
      <c r="M408" s="192">
        <v>6</v>
      </c>
      <c r="N408" s="192">
        <v>3</v>
      </c>
      <c r="O408" s="193">
        <f t="shared" si="1218"/>
        <v>18</v>
      </c>
      <c r="P408" s="193" t="str">
        <f>IF(O408="","",IF(ISTEXT(O408),"N/A",IF(OR(O408=2,O408=4),"Bajo",IF(OR(O408=6,O408=8),"Medio",IF(OR(O408=10,O408=12,O408=18,O408=20),"Alto",IF(OR(O408=24,O408=30,O408=40),"Muy Alto","Error"))))))</f>
        <v>Alto</v>
      </c>
      <c r="Q408" s="192">
        <v>25</v>
      </c>
      <c r="R408" s="193">
        <f t="shared" si="1222"/>
        <v>450</v>
      </c>
      <c r="S408" s="193" t="str">
        <f t="shared" si="1224"/>
        <v>II</v>
      </c>
      <c r="T408" s="193" t="str">
        <f>IF(S408="","",IF(OR(S408="IV",S408="III"),"Aceptable",IF(S408="II","No Aceptable o Aceptable con controles",IF(S408="I","No Aceptable","Error"))))</f>
        <v>No Aceptable o Aceptable con controles</v>
      </c>
      <c r="U408" s="103">
        <v>6</v>
      </c>
      <c r="V408" s="103">
        <v>0</v>
      </c>
      <c r="W408" s="103">
        <v>0</v>
      </c>
      <c r="X408" s="103">
        <v>6</v>
      </c>
      <c r="Y408" s="191" t="s">
        <v>290</v>
      </c>
      <c r="Z408" s="191" t="s">
        <v>291</v>
      </c>
      <c r="AA408" s="191" t="s">
        <v>223</v>
      </c>
      <c r="AB408" s="191" t="s">
        <v>223</v>
      </c>
      <c r="AC408" s="191" t="s">
        <v>292</v>
      </c>
      <c r="AD408" s="191" t="s">
        <v>293</v>
      </c>
      <c r="AE408" s="195" t="s">
        <v>223</v>
      </c>
    </row>
    <row r="409" spans="1:31" ht="147" customHeight="1">
      <c r="A409" s="391"/>
      <c r="B409" s="317"/>
      <c r="C409" s="326" t="s">
        <v>206</v>
      </c>
      <c r="D409" s="325" t="s">
        <v>566</v>
      </c>
      <c r="E409" s="126" t="s">
        <v>264</v>
      </c>
      <c r="F409" s="125" t="s">
        <v>274</v>
      </c>
      <c r="G409" s="125" t="s">
        <v>284</v>
      </c>
      <c r="H409" s="196" t="s">
        <v>410</v>
      </c>
      <c r="I409" s="125" t="s">
        <v>411</v>
      </c>
      <c r="J409" s="125" t="s">
        <v>375</v>
      </c>
      <c r="K409" s="196" t="s">
        <v>260</v>
      </c>
      <c r="L409" s="125" t="s">
        <v>262</v>
      </c>
      <c r="M409" s="197">
        <v>2</v>
      </c>
      <c r="N409" s="197">
        <v>1</v>
      </c>
      <c r="O409" s="198">
        <f t="shared" si="1218"/>
        <v>2</v>
      </c>
      <c r="P409" s="198" t="str">
        <f t="shared" ref="P409:P454" si="1232">IF(O409="","",IF(ISTEXT(O409),"N/A",IF(OR(O409=2,O409=4),"Bajo",IF(OR(O409=6,O409=8),"Medio",IF(OR(O409=10,O409=12,O409=18,O409=20),"Alto",IF(OR(O409=24,O409=30,O409=40),"Muy Alto","Error"))))))</f>
        <v>Bajo</v>
      </c>
      <c r="Q409" s="197">
        <v>10</v>
      </c>
      <c r="R409" s="198">
        <f t="shared" si="1222"/>
        <v>20</v>
      </c>
      <c r="S409" s="198" t="str">
        <f t="shared" si="1224"/>
        <v>IV</v>
      </c>
      <c r="T409" s="198" t="str">
        <f t="shared" ref="T409:T413" si="1233">IF(S409="","",IF(OR(S409="IV",S409="III"),"Aceptable",IF(S409="II","No Aceptable o Aceptable con controles",IF(S409="I","No Aceptable","Error"))))</f>
        <v>Aceptable</v>
      </c>
      <c r="U409" s="99">
        <v>5</v>
      </c>
      <c r="V409" s="99">
        <v>0</v>
      </c>
      <c r="W409" s="99">
        <v>0</v>
      </c>
      <c r="X409" s="100">
        <f t="shared" ref="X409:X417" si="1234">SUM(U409:W409)</f>
        <v>5</v>
      </c>
      <c r="Y409" s="196" t="s">
        <v>412</v>
      </c>
      <c r="Z409" s="196" t="s">
        <v>291</v>
      </c>
      <c r="AA409" s="196" t="s">
        <v>296</v>
      </c>
      <c r="AB409" s="196" t="s">
        <v>296</v>
      </c>
      <c r="AC409" s="196" t="s">
        <v>292</v>
      </c>
      <c r="AD409" s="196" t="s">
        <v>293</v>
      </c>
      <c r="AE409" s="199" t="s">
        <v>223</v>
      </c>
    </row>
    <row r="410" spans="1:31" ht="139.5" customHeight="1">
      <c r="A410" s="391"/>
      <c r="B410" s="317"/>
      <c r="C410" s="327"/>
      <c r="D410" s="320"/>
      <c r="E410" s="122" t="s">
        <v>264</v>
      </c>
      <c r="F410" s="118" t="s">
        <v>152</v>
      </c>
      <c r="G410" s="118" t="s">
        <v>341</v>
      </c>
      <c r="H410" s="121" t="s">
        <v>342</v>
      </c>
      <c r="I410" s="118" t="s">
        <v>413</v>
      </c>
      <c r="J410" s="118" t="s">
        <v>210</v>
      </c>
      <c r="K410" s="121" t="s">
        <v>211</v>
      </c>
      <c r="L410" s="118" t="s">
        <v>219</v>
      </c>
      <c r="M410" s="149">
        <v>2</v>
      </c>
      <c r="N410" s="149">
        <v>3</v>
      </c>
      <c r="O410" s="150">
        <f t="shared" si="1218"/>
        <v>6</v>
      </c>
      <c r="P410" s="150" t="str">
        <f t="shared" si="1232"/>
        <v>Medio</v>
      </c>
      <c r="Q410" s="149">
        <v>60</v>
      </c>
      <c r="R410" s="150">
        <f t="shared" si="1222"/>
        <v>360</v>
      </c>
      <c r="S410" s="150" t="str">
        <f t="shared" si="1224"/>
        <v>II</v>
      </c>
      <c r="T410" s="150" t="str">
        <f t="shared" si="1233"/>
        <v>No Aceptable o Aceptable con controles</v>
      </c>
      <c r="U410" s="90">
        <v>5</v>
      </c>
      <c r="V410" s="90">
        <v>0</v>
      </c>
      <c r="W410" s="90">
        <v>0</v>
      </c>
      <c r="X410" s="98">
        <f t="shared" si="1234"/>
        <v>5</v>
      </c>
      <c r="Y410" s="121" t="s">
        <v>414</v>
      </c>
      <c r="Z410" s="121" t="s">
        <v>672</v>
      </c>
      <c r="AA410" s="121" t="s">
        <v>223</v>
      </c>
      <c r="AB410" s="121" t="s">
        <v>223</v>
      </c>
      <c r="AC410" s="121" t="s">
        <v>223</v>
      </c>
      <c r="AD410" s="121" t="s">
        <v>415</v>
      </c>
      <c r="AE410" s="108" t="s">
        <v>511</v>
      </c>
    </row>
    <row r="411" spans="1:31" ht="160.5">
      <c r="A411" s="391"/>
      <c r="B411" s="317"/>
      <c r="C411" s="327"/>
      <c r="D411" s="320"/>
      <c r="E411" s="122" t="s">
        <v>264</v>
      </c>
      <c r="F411" s="118" t="s">
        <v>152</v>
      </c>
      <c r="G411" s="118" t="s">
        <v>416</v>
      </c>
      <c r="H411" s="121" t="s">
        <v>417</v>
      </c>
      <c r="I411" s="118" t="s">
        <v>418</v>
      </c>
      <c r="J411" s="118" t="s">
        <v>210</v>
      </c>
      <c r="K411" s="121" t="s">
        <v>211</v>
      </c>
      <c r="L411" s="118" t="s">
        <v>219</v>
      </c>
      <c r="M411" s="149">
        <v>2</v>
      </c>
      <c r="N411" s="149">
        <v>3</v>
      </c>
      <c r="O411" s="150">
        <f t="shared" si="1218"/>
        <v>6</v>
      </c>
      <c r="P411" s="150" t="str">
        <f t="shared" si="1232"/>
        <v>Medio</v>
      </c>
      <c r="Q411" s="149">
        <v>60</v>
      </c>
      <c r="R411" s="150">
        <f t="shared" si="1222"/>
        <v>360</v>
      </c>
      <c r="S411" s="150" t="str">
        <f t="shared" si="1224"/>
        <v>II</v>
      </c>
      <c r="T411" s="150" t="str">
        <f t="shared" si="1233"/>
        <v>No Aceptable o Aceptable con controles</v>
      </c>
      <c r="U411" s="90">
        <v>5</v>
      </c>
      <c r="V411" s="90">
        <v>0</v>
      </c>
      <c r="W411" s="90">
        <v>0</v>
      </c>
      <c r="X411" s="98">
        <f t="shared" si="1234"/>
        <v>5</v>
      </c>
      <c r="Y411" s="121" t="s">
        <v>419</v>
      </c>
      <c r="Z411" s="121" t="s">
        <v>672</v>
      </c>
      <c r="AA411" s="121" t="s">
        <v>223</v>
      </c>
      <c r="AB411" s="121" t="s">
        <v>223</v>
      </c>
      <c r="AC411" s="121" t="s">
        <v>223</v>
      </c>
      <c r="AD411" s="121" t="s">
        <v>415</v>
      </c>
      <c r="AE411" s="108" t="s">
        <v>511</v>
      </c>
    </row>
    <row r="412" spans="1:31" ht="113.25">
      <c r="A412" s="391"/>
      <c r="B412" s="317"/>
      <c r="C412" s="327"/>
      <c r="D412" s="320"/>
      <c r="E412" s="122" t="s">
        <v>264</v>
      </c>
      <c r="F412" s="118" t="s">
        <v>271</v>
      </c>
      <c r="G412" s="118" t="s">
        <v>229</v>
      </c>
      <c r="H412" s="121" t="s">
        <v>272</v>
      </c>
      <c r="I412" s="118" t="s">
        <v>273</v>
      </c>
      <c r="J412" s="118" t="s">
        <v>210</v>
      </c>
      <c r="K412" s="121" t="s">
        <v>233</v>
      </c>
      <c r="L412" s="118" t="s">
        <v>220</v>
      </c>
      <c r="M412" s="149">
        <v>2</v>
      </c>
      <c r="N412" s="149">
        <v>1</v>
      </c>
      <c r="O412" s="150">
        <f t="shared" si="1218"/>
        <v>2</v>
      </c>
      <c r="P412" s="150" t="str">
        <f t="shared" si="1232"/>
        <v>Bajo</v>
      </c>
      <c r="Q412" s="149">
        <v>10</v>
      </c>
      <c r="R412" s="150">
        <f t="shared" si="1222"/>
        <v>20</v>
      </c>
      <c r="S412" s="150" t="str">
        <f t="shared" si="1224"/>
        <v>IV</v>
      </c>
      <c r="T412" s="150" t="str">
        <f t="shared" si="1233"/>
        <v>Aceptable</v>
      </c>
      <c r="U412" s="90">
        <v>4</v>
      </c>
      <c r="V412" s="90">
        <v>0</v>
      </c>
      <c r="W412" s="90">
        <v>0</v>
      </c>
      <c r="X412" s="98">
        <f t="shared" si="1234"/>
        <v>4</v>
      </c>
      <c r="Y412" s="121" t="s">
        <v>378</v>
      </c>
      <c r="Z412" s="121" t="s">
        <v>676</v>
      </c>
      <c r="AA412" s="121" t="s">
        <v>223</v>
      </c>
      <c r="AB412" s="121" t="s">
        <v>223</v>
      </c>
      <c r="AC412" s="121" t="s">
        <v>242</v>
      </c>
      <c r="AD412" s="121" t="s">
        <v>350</v>
      </c>
      <c r="AE412" s="152" t="s">
        <v>223</v>
      </c>
    </row>
    <row r="413" spans="1:31" ht="106.5">
      <c r="A413" s="391"/>
      <c r="B413" s="317"/>
      <c r="C413" s="327"/>
      <c r="D413" s="320"/>
      <c r="E413" s="122" t="s">
        <v>264</v>
      </c>
      <c r="F413" s="118" t="s">
        <v>274</v>
      </c>
      <c r="G413" s="118" t="s">
        <v>284</v>
      </c>
      <c r="H413" s="121" t="s">
        <v>285</v>
      </c>
      <c r="I413" s="118" t="s">
        <v>261</v>
      </c>
      <c r="J413" s="118" t="s">
        <v>210</v>
      </c>
      <c r="K413" s="121" t="s">
        <v>260</v>
      </c>
      <c r="L413" s="118" t="s">
        <v>262</v>
      </c>
      <c r="M413" s="149">
        <v>6</v>
      </c>
      <c r="N413" s="149">
        <v>3</v>
      </c>
      <c r="O413" s="150">
        <f t="shared" si="1218"/>
        <v>18</v>
      </c>
      <c r="P413" s="150" t="str">
        <f t="shared" si="1232"/>
        <v>Alto</v>
      </c>
      <c r="Q413" s="149">
        <v>25</v>
      </c>
      <c r="R413" s="150">
        <f t="shared" si="1222"/>
        <v>450</v>
      </c>
      <c r="S413" s="150" t="str">
        <f t="shared" si="1224"/>
        <v>II</v>
      </c>
      <c r="T413" s="150" t="str">
        <f t="shared" si="1233"/>
        <v>No Aceptable o Aceptable con controles</v>
      </c>
      <c r="U413" s="90">
        <v>4</v>
      </c>
      <c r="V413" s="90">
        <v>0</v>
      </c>
      <c r="W413" s="90">
        <v>0</v>
      </c>
      <c r="X413" s="98">
        <f t="shared" si="1234"/>
        <v>4</v>
      </c>
      <c r="Y413" s="121" t="s">
        <v>290</v>
      </c>
      <c r="Z413" s="121" t="s">
        <v>291</v>
      </c>
      <c r="AA413" s="121" t="s">
        <v>223</v>
      </c>
      <c r="AB413" s="121" t="s">
        <v>223</v>
      </c>
      <c r="AC413" s="121" t="s">
        <v>292</v>
      </c>
      <c r="AD413" s="151" t="s">
        <v>293</v>
      </c>
      <c r="AE413" s="152" t="s">
        <v>223</v>
      </c>
    </row>
    <row r="414" spans="1:31" ht="106.5">
      <c r="A414" s="391"/>
      <c r="B414" s="317"/>
      <c r="C414" s="327"/>
      <c r="D414" s="320"/>
      <c r="E414" s="114" t="s">
        <v>264</v>
      </c>
      <c r="F414" s="145" t="s">
        <v>514</v>
      </c>
      <c r="G414" s="145" t="s">
        <v>317</v>
      </c>
      <c r="H414" s="121" t="s">
        <v>318</v>
      </c>
      <c r="I414" s="118" t="s">
        <v>368</v>
      </c>
      <c r="J414" s="118" t="s">
        <v>210</v>
      </c>
      <c r="K414" s="121" t="s">
        <v>260</v>
      </c>
      <c r="L414" s="118" t="s">
        <v>268</v>
      </c>
      <c r="M414" s="149">
        <v>2</v>
      </c>
      <c r="N414" s="149">
        <v>1</v>
      </c>
      <c r="O414" s="150">
        <f t="shared" si="1218"/>
        <v>2</v>
      </c>
      <c r="P414" s="150" t="str">
        <f t="shared" si="1232"/>
        <v>Bajo</v>
      </c>
      <c r="Q414" s="149">
        <v>10</v>
      </c>
      <c r="R414" s="150">
        <f>IF(OR(Q414="",O414=""),"",IF(ISTEXT(O414),"N/A",O414*Q414))</f>
        <v>20</v>
      </c>
      <c r="S414" s="150" t="str">
        <f t="shared" si="1224"/>
        <v>IV</v>
      </c>
      <c r="T414" s="150" t="str">
        <f>IF(S414="","",IF(OR(S414="IV",S414="III"),"Aceptable",IF(S414="II","No Aceptable o Aceptable con controles",IF(S414="I","No Aceptable","Error"))))</f>
        <v>Aceptable</v>
      </c>
      <c r="U414" s="90">
        <v>4</v>
      </c>
      <c r="V414" s="90">
        <v>0</v>
      </c>
      <c r="W414" s="90">
        <v>0</v>
      </c>
      <c r="X414" s="98">
        <f t="shared" si="1234"/>
        <v>4</v>
      </c>
      <c r="Y414" s="121" t="s">
        <v>369</v>
      </c>
      <c r="Z414" s="121" t="s">
        <v>288</v>
      </c>
      <c r="AA414" s="121" t="s">
        <v>296</v>
      </c>
      <c r="AB414" s="121" t="s">
        <v>296</v>
      </c>
      <c r="AC414" s="121" t="s">
        <v>459</v>
      </c>
      <c r="AD414" s="151" t="s">
        <v>370</v>
      </c>
      <c r="AE414" s="152" t="s">
        <v>513</v>
      </c>
    </row>
    <row r="415" spans="1:31" ht="113.25">
      <c r="A415" s="391"/>
      <c r="B415" s="317"/>
      <c r="C415" s="327"/>
      <c r="D415" s="320"/>
      <c r="E415" s="122" t="s">
        <v>264</v>
      </c>
      <c r="F415" s="118" t="s">
        <v>271</v>
      </c>
      <c r="G415" s="118" t="s">
        <v>234</v>
      </c>
      <c r="H415" s="121" t="s">
        <v>376</v>
      </c>
      <c r="I415" s="118" t="s">
        <v>377</v>
      </c>
      <c r="J415" s="118" t="s">
        <v>210</v>
      </c>
      <c r="K415" s="121" t="s">
        <v>233</v>
      </c>
      <c r="L415" s="118" t="s">
        <v>220</v>
      </c>
      <c r="M415" s="149">
        <v>2</v>
      </c>
      <c r="N415" s="149">
        <v>1</v>
      </c>
      <c r="O415" s="150">
        <f t="shared" si="1218"/>
        <v>2</v>
      </c>
      <c r="P415" s="150" t="str">
        <f t="shared" si="1232"/>
        <v>Bajo</v>
      </c>
      <c r="Q415" s="149">
        <v>10</v>
      </c>
      <c r="R415" s="150">
        <f t="shared" ref="R415:R451" si="1235">IF(OR(Q415="",O415=""),"",IF(ISTEXT(O415),"N/A",O415*Q415))</f>
        <v>20</v>
      </c>
      <c r="S415" s="150" t="str">
        <f t="shared" si="1224"/>
        <v>IV</v>
      </c>
      <c r="T415" s="150" t="str">
        <f t="shared" ref="T415:T416" si="1236">IF(S415="","",IF(OR(S415="IV",S415="III"),"Aceptable",IF(S415="II","No Aceptable o Aceptable con controles",IF(S415="I","No Aceptable","Error"))))</f>
        <v>Aceptable</v>
      </c>
      <c r="U415" s="90">
        <v>4</v>
      </c>
      <c r="V415" s="90">
        <v>0</v>
      </c>
      <c r="W415" s="90">
        <v>0</v>
      </c>
      <c r="X415" s="98">
        <f t="shared" si="1234"/>
        <v>4</v>
      </c>
      <c r="Y415" s="121" t="s">
        <v>240</v>
      </c>
      <c r="Z415" s="121" t="s">
        <v>676</v>
      </c>
      <c r="AA415" s="121" t="s">
        <v>223</v>
      </c>
      <c r="AB415" s="121" t="s">
        <v>223</v>
      </c>
      <c r="AC415" s="121" t="s">
        <v>242</v>
      </c>
      <c r="AD415" s="121" t="s">
        <v>349</v>
      </c>
      <c r="AE415" s="152" t="s">
        <v>223</v>
      </c>
    </row>
    <row r="416" spans="1:31" ht="111.75" thickBot="1">
      <c r="A416" s="391"/>
      <c r="B416" s="318"/>
      <c r="C416" s="336"/>
      <c r="D416" s="321"/>
      <c r="E416" s="203" t="s">
        <v>420</v>
      </c>
      <c r="F416" s="171" t="s">
        <v>421</v>
      </c>
      <c r="G416" s="171" t="s">
        <v>422</v>
      </c>
      <c r="H416" s="191" t="s">
        <v>426</v>
      </c>
      <c r="I416" s="171" t="s">
        <v>423</v>
      </c>
      <c r="J416" s="171" t="s">
        <v>375</v>
      </c>
      <c r="K416" s="191" t="s">
        <v>424</v>
      </c>
      <c r="L416" s="171" t="s">
        <v>425</v>
      </c>
      <c r="M416" s="192">
        <v>2</v>
      </c>
      <c r="N416" s="192">
        <v>1</v>
      </c>
      <c r="O416" s="193">
        <f t="shared" si="1218"/>
        <v>2</v>
      </c>
      <c r="P416" s="193" t="str">
        <f t="shared" si="1232"/>
        <v>Bajo</v>
      </c>
      <c r="Q416" s="192">
        <v>10</v>
      </c>
      <c r="R416" s="193">
        <f t="shared" si="1235"/>
        <v>20</v>
      </c>
      <c r="S416" s="193" t="str">
        <f t="shared" si="1224"/>
        <v>IV</v>
      </c>
      <c r="T416" s="193" t="str">
        <f t="shared" si="1236"/>
        <v>Aceptable</v>
      </c>
      <c r="U416" s="91">
        <v>4</v>
      </c>
      <c r="V416" s="91">
        <v>0</v>
      </c>
      <c r="W416" s="91">
        <v>0</v>
      </c>
      <c r="X416" s="103">
        <f t="shared" si="1234"/>
        <v>4</v>
      </c>
      <c r="Y416" s="191" t="s">
        <v>427</v>
      </c>
      <c r="Z416" s="191" t="s">
        <v>428</v>
      </c>
      <c r="AA416" s="191" t="s">
        <v>296</v>
      </c>
      <c r="AB416" s="191" t="s">
        <v>296</v>
      </c>
      <c r="AC416" s="191" t="s">
        <v>429</v>
      </c>
      <c r="AD416" s="191" t="s">
        <v>430</v>
      </c>
      <c r="AE416" s="195" t="s">
        <v>223</v>
      </c>
    </row>
    <row r="417" spans="1:31" ht="117.75" customHeight="1">
      <c r="A417" s="391"/>
      <c r="B417" s="316" t="s">
        <v>567</v>
      </c>
      <c r="C417" s="326" t="s">
        <v>536</v>
      </c>
      <c r="D417" s="325" t="s">
        <v>568</v>
      </c>
      <c r="E417" s="126" t="s">
        <v>264</v>
      </c>
      <c r="F417" s="197" t="s">
        <v>265</v>
      </c>
      <c r="G417" s="197" t="s">
        <v>367</v>
      </c>
      <c r="H417" s="196" t="s">
        <v>318</v>
      </c>
      <c r="I417" s="196" t="s">
        <v>368</v>
      </c>
      <c r="J417" s="196" t="s">
        <v>320</v>
      </c>
      <c r="K417" s="196" t="s">
        <v>260</v>
      </c>
      <c r="L417" s="196" t="s">
        <v>268</v>
      </c>
      <c r="M417" s="197">
        <v>2</v>
      </c>
      <c r="N417" s="197">
        <v>1</v>
      </c>
      <c r="O417" s="198">
        <f t="shared" si="1218"/>
        <v>2</v>
      </c>
      <c r="P417" s="198" t="str">
        <f t="shared" si="1232"/>
        <v>Bajo</v>
      </c>
      <c r="Q417" s="197">
        <v>10</v>
      </c>
      <c r="R417" s="198">
        <f t="shared" si="1235"/>
        <v>20</v>
      </c>
      <c r="S417" s="198" t="str">
        <f t="shared" si="1224"/>
        <v>IV</v>
      </c>
      <c r="T417" s="198" t="str">
        <f>IF(S417="","",IF(OR(S417="IV",S417="III"),"Aceptable",IF(S417="II","No Aceptable o Aceptable con controles",IF(S417="I","No Aceptable","Error"))))</f>
        <v>Aceptable</v>
      </c>
      <c r="U417" s="100">
        <v>5</v>
      </c>
      <c r="V417" s="100">
        <v>0</v>
      </c>
      <c r="W417" s="100">
        <v>0</v>
      </c>
      <c r="X417" s="100">
        <f t="shared" si="1234"/>
        <v>5</v>
      </c>
      <c r="Y417" s="196" t="s">
        <v>369</v>
      </c>
      <c r="Z417" s="196" t="s">
        <v>288</v>
      </c>
      <c r="AA417" s="196" t="s">
        <v>223</v>
      </c>
      <c r="AB417" s="196" t="s">
        <v>223</v>
      </c>
      <c r="AC417" s="196" t="s">
        <v>223</v>
      </c>
      <c r="AD417" s="196" t="s">
        <v>370</v>
      </c>
      <c r="AE417" s="199" t="s">
        <v>223</v>
      </c>
    </row>
    <row r="418" spans="1:31" ht="117.75" customHeight="1">
      <c r="A418" s="391"/>
      <c r="B418" s="317"/>
      <c r="C418" s="327"/>
      <c r="D418" s="320"/>
      <c r="E418" s="122" t="s">
        <v>264</v>
      </c>
      <c r="F418" s="121" t="s">
        <v>152</v>
      </c>
      <c r="G418" s="121" t="s">
        <v>341</v>
      </c>
      <c r="H418" s="121" t="s">
        <v>342</v>
      </c>
      <c r="I418" s="121" t="s">
        <v>413</v>
      </c>
      <c r="J418" s="121" t="s">
        <v>210</v>
      </c>
      <c r="K418" s="121" t="s">
        <v>211</v>
      </c>
      <c r="L418" s="121" t="s">
        <v>219</v>
      </c>
      <c r="M418" s="149">
        <v>2</v>
      </c>
      <c r="N418" s="149">
        <v>3</v>
      </c>
      <c r="O418" s="150">
        <f t="shared" si="1218"/>
        <v>6</v>
      </c>
      <c r="P418" s="150" t="str">
        <f t="shared" si="1232"/>
        <v>Medio</v>
      </c>
      <c r="Q418" s="149">
        <v>60</v>
      </c>
      <c r="R418" s="150">
        <f t="shared" si="1235"/>
        <v>360</v>
      </c>
      <c r="S418" s="150" t="str">
        <f t="shared" si="1224"/>
        <v>II</v>
      </c>
      <c r="T418" s="150" t="str">
        <f t="shared" ref="T418" si="1237">IF(S418="","",IF(OR(S418="IV",S418="III"),"Aceptable",IF(S418="II","No Aceptable o Aceptable con controles",IF(S418="I","No Aceptable","Error"))))</f>
        <v>No Aceptable o Aceptable con controles</v>
      </c>
      <c r="U418" s="98">
        <v>5</v>
      </c>
      <c r="V418" s="98">
        <v>0</v>
      </c>
      <c r="W418" s="98">
        <v>0</v>
      </c>
      <c r="X418" s="98">
        <f t="shared" ref="X418:X419" si="1238">SUM(U418:W418)</f>
        <v>5</v>
      </c>
      <c r="Y418" s="121" t="s">
        <v>414</v>
      </c>
      <c r="Z418" s="121" t="s">
        <v>672</v>
      </c>
      <c r="AA418" s="121" t="s">
        <v>223</v>
      </c>
      <c r="AB418" s="121" t="s">
        <v>223</v>
      </c>
      <c r="AC418" s="121" t="s">
        <v>223</v>
      </c>
      <c r="AD418" s="121" t="s">
        <v>415</v>
      </c>
      <c r="AE418" s="152" t="s">
        <v>223</v>
      </c>
    </row>
    <row r="419" spans="1:31" ht="117.75" customHeight="1">
      <c r="A419" s="391"/>
      <c r="B419" s="317"/>
      <c r="C419" s="327"/>
      <c r="D419" s="320"/>
      <c r="E419" s="122" t="s">
        <v>264</v>
      </c>
      <c r="F419" s="121" t="s">
        <v>152</v>
      </c>
      <c r="G419" s="121" t="s">
        <v>416</v>
      </c>
      <c r="H419" s="121" t="s">
        <v>417</v>
      </c>
      <c r="I419" s="121" t="s">
        <v>433</v>
      </c>
      <c r="J419" s="121" t="s">
        <v>210</v>
      </c>
      <c r="K419" s="121" t="s">
        <v>211</v>
      </c>
      <c r="L419" s="121" t="s">
        <v>219</v>
      </c>
      <c r="M419" s="149">
        <v>2</v>
      </c>
      <c r="N419" s="149">
        <v>3</v>
      </c>
      <c r="O419" s="150">
        <f t="shared" ref="O419:O454" si="1239">IF(OR(M419="",N419=""),"",IF((M419*N419=0),"N/A",M419*N419))</f>
        <v>6</v>
      </c>
      <c r="P419" s="150" t="str">
        <f t="shared" si="1232"/>
        <v>Medio</v>
      </c>
      <c r="Q419" s="149">
        <v>10</v>
      </c>
      <c r="R419" s="150">
        <f t="shared" si="1235"/>
        <v>60</v>
      </c>
      <c r="S419" s="150" t="str">
        <f t="shared" si="1224"/>
        <v>III</v>
      </c>
      <c r="T419" s="150" t="s">
        <v>142</v>
      </c>
      <c r="U419" s="98">
        <v>5</v>
      </c>
      <c r="V419" s="98">
        <v>0</v>
      </c>
      <c r="W419" s="98">
        <v>0</v>
      </c>
      <c r="X419" s="98">
        <f t="shared" si="1238"/>
        <v>5</v>
      </c>
      <c r="Y419" s="121" t="s">
        <v>221</v>
      </c>
      <c r="Z419" s="121" t="s">
        <v>672</v>
      </c>
      <c r="AA419" s="121" t="s">
        <v>223</v>
      </c>
      <c r="AB419" s="121" t="s">
        <v>223</v>
      </c>
      <c r="AC419" s="121" t="s">
        <v>223</v>
      </c>
      <c r="AD419" s="121" t="s">
        <v>224</v>
      </c>
      <c r="AE419" s="152" t="s">
        <v>223</v>
      </c>
    </row>
    <row r="420" spans="1:31" ht="117.75" customHeight="1">
      <c r="A420" s="391"/>
      <c r="B420" s="317"/>
      <c r="C420" s="327"/>
      <c r="D420" s="320"/>
      <c r="E420" s="122" t="s">
        <v>264</v>
      </c>
      <c r="F420" s="121" t="s">
        <v>150</v>
      </c>
      <c r="G420" s="121" t="s">
        <v>215</v>
      </c>
      <c r="H420" s="121" t="s">
        <v>351</v>
      </c>
      <c r="I420" s="121" t="s">
        <v>217</v>
      </c>
      <c r="J420" s="121" t="s">
        <v>210</v>
      </c>
      <c r="K420" s="121" t="s">
        <v>218</v>
      </c>
      <c r="L420" s="121" t="s">
        <v>210</v>
      </c>
      <c r="M420" s="149">
        <v>2</v>
      </c>
      <c r="N420" s="149">
        <v>2</v>
      </c>
      <c r="O420" s="150">
        <f t="shared" si="1239"/>
        <v>4</v>
      </c>
      <c r="P420" s="150" t="str">
        <f t="shared" si="1232"/>
        <v>Bajo</v>
      </c>
      <c r="Q420" s="149">
        <v>25</v>
      </c>
      <c r="R420" s="150">
        <f t="shared" si="1235"/>
        <v>100</v>
      </c>
      <c r="S420" s="150" t="str">
        <f t="shared" si="1224"/>
        <v>III</v>
      </c>
      <c r="T420" s="150" t="s">
        <v>142</v>
      </c>
      <c r="U420" s="98">
        <v>5</v>
      </c>
      <c r="V420" s="98">
        <v>0</v>
      </c>
      <c r="W420" s="98">
        <v>0</v>
      </c>
      <c r="X420" s="98">
        <f t="shared" ref="X420:X425" si="1240">SUM(U420:W420)</f>
        <v>5</v>
      </c>
      <c r="Y420" s="121" t="s">
        <v>225</v>
      </c>
      <c r="Z420" s="121" t="s">
        <v>226</v>
      </c>
      <c r="AA420" s="121" t="s">
        <v>223</v>
      </c>
      <c r="AB420" s="121" t="s">
        <v>223</v>
      </c>
      <c r="AC420" s="121" t="s">
        <v>227</v>
      </c>
      <c r="AD420" s="121" t="s">
        <v>569</v>
      </c>
      <c r="AE420" s="152" t="s">
        <v>223</v>
      </c>
    </row>
    <row r="421" spans="1:31" ht="117.75" customHeight="1">
      <c r="A421" s="391"/>
      <c r="B421" s="317"/>
      <c r="C421" s="327"/>
      <c r="D421" s="320"/>
      <c r="E421" s="122" t="s">
        <v>264</v>
      </c>
      <c r="F421" s="121" t="s">
        <v>150</v>
      </c>
      <c r="G421" s="121" t="s">
        <v>269</v>
      </c>
      <c r="H421" s="121" t="s">
        <v>309</v>
      </c>
      <c r="I421" s="121" t="s">
        <v>250</v>
      </c>
      <c r="J421" s="121" t="s">
        <v>251</v>
      </c>
      <c r="K421" s="121" t="s">
        <v>218</v>
      </c>
      <c r="L421" s="121" t="s">
        <v>220</v>
      </c>
      <c r="M421" s="149">
        <v>2</v>
      </c>
      <c r="N421" s="149">
        <v>1</v>
      </c>
      <c r="O421" s="150">
        <f t="shared" si="1239"/>
        <v>2</v>
      </c>
      <c r="P421" s="150" t="str">
        <f t="shared" si="1232"/>
        <v>Bajo</v>
      </c>
      <c r="Q421" s="149">
        <v>10</v>
      </c>
      <c r="R421" s="150">
        <f t="shared" si="1235"/>
        <v>20</v>
      </c>
      <c r="S421" s="150" t="str">
        <f t="shared" si="1224"/>
        <v>IV</v>
      </c>
      <c r="T421" s="150" t="str">
        <f>IF(S421="","",IF(OR(S421="IV",S421="III"),"Aceptable",IF(S421="II","No Aceptable o Aceptable con controles",IF(S421="I","No Aceptable","Error"))))</f>
        <v>Aceptable</v>
      </c>
      <c r="U421" s="98">
        <v>5</v>
      </c>
      <c r="V421" s="98">
        <v>0</v>
      </c>
      <c r="W421" s="98">
        <v>0</v>
      </c>
      <c r="X421" s="98">
        <f t="shared" si="1240"/>
        <v>5</v>
      </c>
      <c r="Y421" s="121" t="s">
        <v>225</v>
      </c>
      <c r="Z421" s="121" t="s">
        <v>692</v>
      </c>
      <c r="AA421" s="121" t="s">
        <v>223</v>
      </c>
      <c r="AB421" s="121" t="s">
        <v>223</v>
      </c>
      <c r="AC421" s="121" t="s">
        <v>227</v>
      </c>
      <c r="AD421" s="121" t="s">
        <v>228</v>
      </c>
      <c r="AE421" s="152" t="s">
        <v>223</v>
      </c>
    </row>
    <row r="422" spans="1:31" ht="117.75" customHeight="1">
      <c r="A422" s="391"/>
      <c r="B422" s="317"/>
      <c r="C422" s="327"/>
      <c r="D422" s="320"/>
      <c r="E422" s="122" t="s">
        <v>264</v>
      </c>
      <c r="F422" s="121" t="s">
        <v>271</v>
      </c>
      <c r="G422" s="121" t="s">
        <v>229</v>
      </c>
      <c r="H422" s="121" t="s">
        <v>230</v>
      </c>
      <c r="I422" s="121" t="s">
        <v>231</v>
      </c>
      <c r="J422" s="121" t="s">
        <v>232</v>
      </c>
      <c r="K422" s="121" t="s">
        <v>233</v>
      </c>
      <c r="L422" s="121" t="s">
        <v>220</v>
      </c>
      <c r="M422" s="149">
        <v>2</v>
      </c>
      <c r="N422" s="149">
        <v>2</v>
      </c>
      <c r="O422" s="150">
        <f t="shared" si="1239"/>
        <v>4</v>
      </c>
      <c r="P422" s="150" t="str">
        <f t="shared" si="1232"/>
        <v>Bajo</v>
      </c>
      <c r="Q422" s="149">
        <v>25</v>
      </c>
      <c r="R422" s="150">
        <f t="shared" si="1235"/>
        <v>100</v>
      </c>
      <c r="S422" s="150" t="str">
        <f t="shared" si="1224"/>
        <v>III</v>
      </c>
      <c r="T422" s="150" t="s">
        <v>142</v>
      </c>
      <c r="U422" s="98">
        <v>5</v>
      </c>
      <c r="V422" s="98">
        <v>0</v>
      </c>
      <c r="W422" s="98">
        <v>0</v>
      </c>
      <c r="X422" s="98">
        <f t="shared" si="1240"/>
        <v>5</v>
      </c>
      <c r="Y422" s="121" t="s">
        <v>240</v>
      </c>
      <c r="Z422" s="121" t="s">
        <v>676</v>
      </c>
      <c r="AA422" s="121" t="s">
        <v>223</v>
      </c>
      <c r="AB422" s="121" t="s">
        <v>223</v>
      </c>
      <c r="AC422" s="121" t="s">
        <v>242</v>
      </c>
      <c r="AD422" s="121" t="s">
        <v>350</v>
      </c>
      <c r="AE422" s="152" t="s">
        <v>223</v>
      </c>
    </row>
    <row r="423" spans="1:31" ht="117.75" customHeight="1">
      <c r="A423" s="391"/>
      <c r="B423" s="317"/>
      <c r="C423" s="327"/>
      <c r="D423" s="320"/>
      <c r="E423" s="122" t="s">
        <v>264</v>
      </c>
      <c r="F423" s="121" t="s">
        <v>271</v>
      </c>
      <c r="G423" s="121" t="s">
        <v>234</v>
      </c>
      <c r="H423" s="121" t="s">
        <v>235</v>
      </c>
      <c r="I423" s="121" t="s">
        <v>440</v>
      </c>
      <c r="J423" s="121" t="s">
        <v>237</v>
      </c>
      <c r="K423" s="121" t="s">
        <v>233</v>
      </c>
      <c r="L423" s="121" t="s">
        <v>220</v>
      </c>
      <c r="M423" s="149">
        <v>2</v>
      </c>
      <c r="N423" s="149">
        <v>2</v>
      </c>
      <c r="O423" s="150">
        <f t="shared" si="1239"/>
        <v>4</v>
      </c>
      <c r="P423" s="150" t="str">
        <f t="shared" si="1232"/>
        <v>Bajo</v>
      </c>
      <c r="Q423" s="149">
        <v>25</v>
      </c>
      <c r="R423" s="150">
        <f t="shared" si="1235"/>
        <v>100</v>
      </c>
      <c r="S423" s="150" t="str">
        <f t="shared" si="1224"/>
        <v>III</v>
      </c>
      <c r="T423" s="150" t="s">
        <v>142</v>
      </c>
      <c r="U423" s="98">
        <v>5</v>
      </c>
      <c r="V423" s="98">
        <v>0</v>
      </c>
      <c r="W423" s="98">
        <v>0</v>
      </c>
      <c r="X423" s="98">
        <f t="shared" si="1240"/>
        <v>5</v>
      </c>
      <c r="Y423" s="121" t="s">
        <v>473</v>
      </c>
      <c r="Z423" s="121" t="s">
        <v>676</v>
      </c>
      <c r="AA423" s="121" t="s">
        <v>223</v>
      </c>
      <c r="AB423" s="121" t="s">
        <v>223</v>
      </c>
      <c r="AC423" s="121" t="s">
        <v>242</v>
      </c>
      <c r="AD423" s="121" t="s">
        <v>350</v>
      </c>
      <c r="AE423" s="152" t="s">
        <v>223</v>
      </c>
    </row>
    <row r="424" spans="1:31" ht="117.75" customHeight="1" thickBot="1">
      <c r="A424" s="391"/>
      <c r="B424" s="317"/>
      <c r="C424" s="336"/>
      <c r="D424" s="321"/>
      <c r="E424" s="203" t="s">
        <v>264</v>
      </c>
      <c r="F424" s="191" t="s">
        <v>274</v>
      </c>
      <c r="G424" s="191" t="s">
        <v>284</v>
      </c>
      <c r="H424" s="191" t="s">
        <v>285</v>
      </c>
      <c r="I424" s="191" t="s">
        <v>261</v>
      </c>
      <c r="J424" s="191" t="s">
        <v>210</v>
      </c>
      <c r="K424" s="191" t="s">
        <v>260</v>
      </c>
      <c r="L424" s="191" t="s">
        <v>262</v>
      </c>
      <c r="M424" s="192">
        <v>6</v>
      </c>
      <c r="N424" s="192">
        <v>3</v>
      </c>
      <c r="O424" s="193">
        <f t="shared" si="1239"/>
        <v>18</v>
      </c>
      <c r="P424" s="193" t="str">
        <f t="shared" si="1232"/>
        <v>Alto</v>
      </c>
      <c r="Q424" s="192">
        <v>25</v>
      </c>
      <c r="R424" s="193">
        <f t="shared" si="1235"/>
        <v>450</v>
      </c>
      <c r="S424" s="193" t="str">
        <f t="shared" si="1224"/>
        <v>II</v>
      </c>
      <c r="T424" s="193" t="str">
        <f>IF(S424="","",IF(OR(S424="IV",S424="III"),"Aceptable",IF(S424="II","No Aceptable o Aceptable con controles",IF(S424="I","No Aceptable","Error"))))</f>
        <v>No Aceptable o Aceptable con controles</v>
      </c>
      <c r="U424" s="103">
        <v>5</v>
      </c>
      <c r="V424" s="103">
        <v>0</v>
      </c>
      <c r="W424" s="103">
        <v>0</v>
      </c>
      <c r="X424" s="103">
        <f t="shared" si="1240"/>
        <v>5</v>
      </c>
      <c r="Y424" s="191" t="s">
        <v>290</v>
      </c>
      <c r="Z424" s="191" t="s">
        <v>291</v>
      </c>
      <c r="AA424" s="191" t="s">
        <v>223</v>
      </c>
      <c r="AB424" s="191" t="s">
        <v>223</v>
      </c>
      <c r="AC424" s="191" t="s">
        <v>292</v>
      </c>
      <c r="AD424" s="191" t="s">
        <v>293</v>
      </c>
      <c r="AE424" s="195" t="s">
        <v>223</v>
      </c>
    </row>
    <row r="425" spans="1:31" ht="172.5" customHeight="1">
      <c r="A425" s="391"/>
      <c r="B425" s="317"/>
      <c r="C425" s="322" t="s">
        <v>256</v>
      </c>
      <c r="D425" s="334" t="s">
        <v>570</v>
      </c>
      <c r="E425" s="126" t="s">
        <v>264</v>
      </c>
      <c r="F425" s="197" t="s">
        <v>265</v>
      </c>
      <c r="G425" s="197" t="s">
        <v>367</v>
      </c>
      <c r="H425" s="196" t="s">
        <v>318</v>
      </c>
      <c r="I425" s="196" t="s">
        <v>319</v>
      </c>
      <c r="J425" s="196" t="s">
        <v>210</v>
      </c>
      <c r="K425" s="196" t="s">
        <v>260</v>
      </c>
      <c r="L425" s="196" t="s">
        <v>268</v>
      </c>
      <c r="M425" s="197">
        <v>2</v>
      </c>
      <c r="N425" s="197">
        <v>3</v>
      </c>
      <c r="O425" s="198">
        <f t="shared" si="1239"/>
        <v>6</v>
      </c>
      <c r="P425" s="198" t="str">
        <f t="shared" si="1232"/>
        <v>Medio</v>
      </c>
      <c r="Q425" s="197">
        <v>10</v>
      </c>
      <c r="R425" s="198">
        <f t="shared" si="1235"/>
        <v>60</v>
      </c>
      <c r="S425" s="198" t="str">
        <f t="shared" ref="S425:S454" si="1241">IF(R425="","",IF(ISTEXT(R425),"IV",IF(R425=20,"IV",IF(AND(R425&gt;=40,R425&lt;=120),"III",IF(AND(R425&gt;=150,R425&lt;=500),"II",IF(AND(R425&gt;=600,R425&lt;=4000),"I","Error"))))))</f>
        <v>III</v>
      </c>
      <c r="T425" s="198" t="s">
        <v>142</v>
      </c>
      <c r="U425" s="100">
        <v>16</v>
      </c>
      <c r="V425" s="100">
        <v>0</v>
      </c>
      <c r="W425" s="100">
        <v>0</v>
      </c>
      <c r="X425" s="100">
        <f t="shared" si="1240"/>
        <v>16</v>
      </c>
      <c r="Y425" s="196" t="s">
        <v>369</v>
      </c>
      <c r="Z425" s="196" t="s">
        <v>288</v>
      </c>
      <c r="AA425" s="196" t="s">
        <v>223</v>
      </c>
      <c r="AB425" s="196" t="s">
        <v>223</v>
      </c>
      <c r="AC425" s="196" t="s">
        <v>223</v>
      </c>
      <c r="AD425" s="196" t="s">
        <v>370</v>
      </c>
      <c r="AE425" s="199" t="s">
        <v>223</v>
      </c>
    </row>
    <row r="426" spans="1:31" ht="172.5" customHeight="1">
      <c r="A426" s="391"/>
      <c r="B426" s="317"/>
      <c r="C426" s="323"/>
      <c r="D426" s="335"/>
      <c r="E426" s="122" t="s">
        <v>264</v>
      </c>
      <c r="F426" s="121" t="s">
        <v>150</v>
      </c>
      <c r="G426" s="121" t="s">
        <v>269</v>
      </c>
      <c r="H426" s="121" t="s">
        <v>270</v>
      </c>
      <c r="I426" s="121" t="s">
        <v>252</v>
      </c>
      <c r="J426" s="121" t="s">
        <v>210</v>
      </c>
      <c r="K426" s="121" t="s">
        <v>218</v>
      </c>
      <c r="L426" s="121" t="s">
        <v>210</v>
      </c>
      <c r="M426" s="149">
        <v>2</v>
      </c>
      <c r="N426" s="149">
        <v>1</v>
      </c>
      <c r="O426" s="150">
        <f t="shared" si="1239"/>
        <v>2</v>
      </c>
      <c r="P426" s="150" t="str">
        <f t="shared" si="1232"/>
        <v>Bajo</v>
      </c>
      <c r="Q426" s="149">
        <v>10</v>
      </c>
      <c r="R426" s="150">
        <f t="shared" si="1235"/>
        <v>20</v>
      </c>
      <c r="S426" s="150" t="str">
        <f t="shared" si="1241"/>
        <v>IV</v>
      </c>
      <c r="T426" s="150" t="str">
        <f>IF(S426="","",IF(OR(S426="IV",S426="III"),"Aceptable",IF(S426="II","No Aceptable o Aceptable con controles",IF(S426="I","No Aceptable","Error"))))</f>
        <v>Aceptable</v>
      </c>
      <c r="U426" s="98">
        <v>16</v>
      </c>
      <c r="V426" s="98">
        <v>0</v>
      </c>
      <c r="W426" s="98">
        <v>0</v>
      </c>
      <c r="X426" s="98">
        <f t="shared" ref="X426:X428" si="1242">SUM(U426:W426)</f>
        <v>16</v>
      </c>
      <c r="Y426" s="121" t="s">
        <v>312</v>
      </c>
      <c r="Z426" s="121" t="s">
        <v>677</v>
      </c>
      <c r="AA426" s="121" t="s">
        <v>223</v>
      </c>
      <c r="AB426" s="121" t="s">
        <v>314</v>
      </c>
      <c r="AC426" s="121" t="s">
        <v>223</v>
      </c>
      <c r="AD426" s="121" t="s">
        <v>315</v>
      </c>
      <c r="AE426" s="152" t="s">
        <v>223</v>
      </c>
    </row>
    <row r="427" spans="1:31" ht="172.5" customHeight="1">
      <c r="A427" s="391"/>
      <c r="B427" s="317"/>
      <c r="C427" s="323"/>
      <c r="D427" s="335"/>
      <c r="E427" s="121" t="s">
        <v>264</v>
      </c>
      <c r="F427" s="121" t="s">
        <v>271</v>
      </c>
      <c r="G427" s="121" t="s">
        <v>234</v>
      </c>
      <c r="H427" s="121" t="s">
        <v>235</v>
      </c>
      <c r="I427" s="121" t="s">
        <v>440</v>
      </c>
      <c r="J427" s="121" t="s">
        <v>237</v>
      </c>
      <c r="K427" s="121" t="s">
        <v>233</v>
      </c>
      <c r="L427" s="121" t="s">
        <v>220</v>
      </c>
      <c r="M427" s="149">
        <v>2</v>
      </c>
      <c r="N427" s="149">
        <v>2</v>
      </c>
      <c r="O427" s="150">
        <f t="shared" si="1239"/>
        <v>4</v>
      </c>
      <c r="P427" s="150" t="str">
        <f t="shared" si="1232"/>
        <v>Bajo</v>
      </c>
      <c r="Q427" s="149">
        <v>25</v>
      </c>
      <c r="R427" s="150">
        <f t="shared" si="1235"/>
        <v>100</v>
      </c>
      <c r="S427" s="150" t="str">
        <f t="shared" si="1241"/>
        <v>III</v>
      </c>
      <c r="T427" s="150" t="s">
        <v>142</v>
      </c>
      <c r="U427" s="98">
        <v>16</v>
      </c>
      <c r="V427" s="98">
        <v>0</v>
      </c>
      <c r="W427" s="98">
        <v>0</v>
      </c>
      <c r="X427" s="98">
        <f t="shared" ref="X427" si="1243">SUM(U427:W427)</f>
        <v>16</v>
      </c>
      <c r="Y427" s="122" t="s">
        <v>244</v>
      </c>
      <c r="Z427" s="121" t="s">
        <v>676</v>
      </c>
      <c r="AA427" s="121" t="s">
        <v>223</v>
      </c>
      <c r="AB427" s="121" t="s">
        <v>223</v>
      </c>
      <c r="AC427" s="121" t="s">
        <v>242</v>
      </c>
      <c r="AD427" s="121" t="s">
        <v>245</v>
      </c>
      <c r="AE427" s="152" t="s">
        <v>223</v>
      </c>
    </row>
    <row r="428" spans="1:31" ht="172.5" customHeight="1">
      <c r="A428" s="391"/>
      <c r="B428" s="317"/>
      <c r="C428" s="323"/>
      <c r="D428" s="335"/>
      <c r="E428" s="122" t="s">
        <v>264</v>
      </c>
      <c r="F428" s="121" t="s">
        <v>271</v>
      </c>
      <c r="G428" s="121" t="s">
        <v>229</v>
      </c>
      <c r="H428" s="121" t="s">
        <v>465</v>
      </c>
      <c r="I428" s="121" t="s">
        <v>273</v>
      </c>
      <c r="J428" s="121" t="s">
        <v>210</v>
      </c>
      <c r="K428" s="121" t="s">
        <v>233</v>
      </c>
      <c r="L428" s="121" t="s">
        <v>220</v>
      </c>
      <c r="M428" s="149">
        <v>2</v>
      </c>
      <c r="N428" s="149">
        <v>1</v>
      </c>
      <c r="O428" s="150">
        <f t="shared" si="1239"/>
        <v>2</v>
      </c>
      <c r="P428" s="150" t="str">
        <f t="shared" si="1232"/>
        <v>Bajo</v>
      </c>
      <c r="Q428" s="149">
        <v>10</v>
      </c>
      <c r="R428" s="150">
        <f t="shared" si="1235"/>
        <v>20</v>
      </c>
      <c r="S428" s="150" t="str">
        <f t="shared" si="1241"/>
        <v>IV</v>
      </c>
      <c r="T428" s="150" t="str">
        <f>IF(S428="","",IF(OR(S428="IV",S428="III"),"Aceptable",IF(S428="II","No Aceptable o Aceptable con controles",IF(S428="I","No Aceptable","Error"))))</f>
        <v>Aceptable</v>
      </c>
      <c r="U428" s="98">
        <v>16</v>
      </c>
      <c r="V428" s="98">
        <v>0</v>
      </c>
      <c r="W428" s="98">
        <v>0</v>
      </c>
      <c r="X428" s="98">
        <f t="shared" si="1242"/>
        <v>16</v>
      </c>
      <c r="Y428" s="121" t="s">
        <v>378</v>
      </c>
      <c r="Z428" s="121" t="s">
        <v>676</v>
      </c>
      <c r="AA428" s="121" t="s">
        <v>223</v>
      </c>
      <c r="AB428" s="121" t="s">
        <v>223</v>
      </c>
      <c r="AC428" s="121" t="s">
        <v>242</v>
      </c>
      <c r="AD428" s="121" t="s">
        <v>349</v>
      </c>
      <c r="AE428" s="152" t="s">
        <v>223</v>
      </c>
    </row>
    <row r="429" spans="1:31" ht="172.5" customHeight="1">
      <c r="A429" s="391"/>
      <c r="B429" s="317"/>
      <c r="C429" s="323"/>
      <c r="D429" s="335"/>
      <c r="E429" s="122" t="s">
        <v>264</v>
      </c>
      <c r="F429" s="121" t="s">
        <v>274</v>
      </c>
      <c r="G429" s="121" t="s">
        <v>381</v>
      </c>
      <c r="H429" s="121" t="s">
        <v>466</v>
      </c>
      <c r="I429" s="121" t="s">
        <v>467</v>
      </c>
      <c r="J429" s="121" t="s">
        <v>210</v>
      </c>
      <c r="K429" s="121" t="s">
        <v>210</v>
      </c>
      <c r="L429" s="121" t="s">
        <v>210</v>
      </c>
      <c r="M429" s="149">
        <v>2</v>
      </c>
      <c r="N429" s="149">
        <v>1</v>
      </c>
      <c r="O429" s="150">
        <f t="shared" si="1239"/>
        <v>2</v>
      </c>
      <c r="P429" s="150" t="str">
        <f t="shared" si="1232"/>
        <v>Bajo</v>
      </c>
      <c r="Q429" s="149">
        <v>10</v>
      </c>
      <c r="R429" s="150">
        <f t="shared" si="1235"/>
        <v>20</v>
      </c>
      <c r="S429" s="150" t="str">
        <f t="shared" si="1241"/>
        <v>IV</v>
      </c>
      <c r="T429" s="150" t="str">
        <f>IF(S429="","",IF(OR(S429="IV",S429="III"),"Aceptable",IF(S429="II","No Aceptable o Aceptable con controles",IF(S429="I","No Aceptable","Error"))))</f>
        <v>Aceptable</v>
      </c>
      <c r="U429" s="98">
        <v>16</v>
      </c>
      <c r="V429" s="98">
        <v>0</v>
      </c>
      <c r="W429" s="98">
        <v>0</v>
      </c>
      <c r="X429" s="98">
        <f t="shared" ref="X429:X436" si="1244">SUM(U429:W429)</f>
        <v>16</v>
      </c>
      <c r="Y429" s="121" t="s">
        <v>384</v>
      </c>
      <c r="Z429" s="121" t="s">
        <v>385</v>
      </c>
      <c r="AA429" s="121" t="s">
        <v>223</v>
      </c>
      <c r="AB429" s="121" t="s">
        <v>223</v>
      </c>
      <c r="AC429" s="121" t="s">
        <v>223</v>
      </c>
      <c r="AD429" s="121" t="s">
        <v>386</v>
      </c>
      <c r="AE429" s="152" t="s">
        <v>223</v>
      </c>
    </row>
    <row r="430" spans="1:31" ht="172.5" customHeight="1" thickBot="1">
      <c r="A430" s="391"/>
      <c r="B430" s="317"/>
      <c r="C430" s="323"/>
      <c r="D430" s="335"/>
      <c r="E430" s="178" t="s">
        <v>264</v>
      </c>
      <c r="F430" s="178" t="s">
        <v>274</v>
      </c>
      <c r="G430" s="178" t="s">
        <v>284</v>
      </c>
      <c r="H430" s="178" t="s">
        <v>285</v>
      </c>
      <c r="I430" s="178" t="s">
        <v>261</v>
      </c>
      <c r="J430" s="178" t="s">
        <v>210</v>
      </c>
      <c r="K430" s="178" t="s">
        <v>260</v>
      </c>
      <c r="L430" s="178" t="s">
        <v>262</v>
      </c>
      <c r="M430" s="179">
        <v>6</v>
      </c>
      <c r="N430" s="179">
        <v>3</v>
      </c>
      <c r="O430" s="180">
        <f t="shared" si="1239"/>
        <v>18</v>
      </c>
      <c r="P430" s="180" t="str">
        <f t="shared" si="1232"/>
        <v>Alto</v>
      </c>
      <c r="Q430" s="179">
        <v>25</v>
      </c>
      <c r="R430" s="180">
        <f t="shared" si="1235"/>
        <v>450</v>
      </c>
      <c r="S430" s="180" t="str">
        <f t="shared" si="1241"/>
        <v>II</v>
      </c>
      <c r="T430" s="180" t="str">
        <f>IF(S430="","",IF(OR(S430="IV",S430="III"),"Aceptable",IF(S430="II","No Aceptable o Aceptable con controles",IF(S430="I","No Aceptable","Error"))))</f>
        <v>No Aceptable o Aceptable con controles</v>
      </c>
      <c r="U430" s="98">
        <v>16</v>
      </c>
      <c r="V430" s="98">
        <v>0</v>
      </c>
      <c r="W430" s="98">
        <v>0</v>
      </c>
      <c r="X430" s="98">
        <f t="shared" ref="X430" si="1245">SUM(U430:W430)</f>
        <v>16</v>
      </c>
      <c r="Y430" s="156" t="s">
        <v>290</v>
      </c>
      <c r="Z430" s="178" t="s">
        <v>291</v>
      </c>
      <c r="AA430" s="178" t="s">
        <v>223</v>
      </c>
      <c r="AB430" s="178" t="s">
        <v>223</v>
      </c>
      <c r="AC430" s="178" t="s">
        <v>292</v>
      </c>
      <c r="AD430" s="178" t="s">
        <v>293</v>
      </c>
      <c r="AE430" s="200" t="s">
        <v>223</v>
      </c>
    </row>
    <row r="431" spans="1:31" ht="172.5" customHeight="1">
      <c r="A431" s="391"/>
      <c r="B431" s="317"/>
      <c r="C431" s="323"/>
      <c r="D431" s="335"/>
      <c r="E431" s="121" t="s">
        <v>264</v>
      </c>
      <c r="F431" s="121" t="s">
        <v>274</v>
      </c>
      <c r="G431" s="121" t="s">
        <v>275</v>
      </c>
      <c r="H431" s="121" t="s">
        <v>276</v>
      </c>
      <c r="I431" s="121" t="s">
        <v>263</v>
      </c>
      <c r="J431" s="121" t="s">
        <v>277</v>
      </c>
      <c r="K431" s="121" t="s">
        <v>278</v>
      </c>
      <c r="L431" s="121" t="s">
        <v>279</v>
      </c>
      <c r="M431" s="149">
        <v>2</v>
      </c>
      <c r="N431" s="149">
        <v>3</v>
      </c>
      <c r="O431" s="150">
        <f t="shared" si="1239"/>
        <v>6</v>
      </c>
      <c r="P431" s="150" t="str">
        <f t="shared" si="1232"/>
        <v>Medio</v>
      </c>
      <c r="Q431" s="149">
        <v>60</v>
      </c>
      <c r="R431" s="150">
        <f t="shared" si="1235"/>
        <v>360</v>
      </c>
      <c r="S431" s="150" t="str">
        <f t="shared" si="1241"/>
        <v>II</v>
      </c>
      <c r="T431" s="150" t="str">
        <f t="shared" ref="T431" si="1246">IF(S431="","",IF(OR(S431="IV",S431="III"),"Aceptable",IF(S431="II","No Aceptable o Aceptable con controles",IF(S431="I","No Aceptable","Error"))))</f>
        <v>No Aceptable o Aceptable con controles</v>
      </c>
      <c r="U431" s="98">
        <v>16</v>
      </c>
      <c r="V431" s="98">
        <v>0</v>
      </c>
      <c r="W431" s="98">
        <v>0</v>
      </c>
      <c r="X431" s="98">
        <v>16</v>
      </c>
      <c r="Y431" s="122" t="s">
        <v>387</v>
      </c>
      <c r="Z431" s="121" t="s">
        <v>299</v>
      </c>
      <c r="AA431" s="121" t="s">
        <v>223</v>
      </c>
      <c r="AB431" s="121" t="s">
        <v>223</v>
      </c>
      <c r="AC431" s="121" t="s">
        <v>300</v>
      </c>
      <c r="AD431" s="121" t="s">
        <v>301</v>
      </c>
      <c r="AE431" s="152" t="s">
        <v>223</v>
      </c>
    </row>
    <row r="432" spans="1:31" ht="172.5" customHeight="1">
      <c r="A432" s="391"/>
      <c r="B432" s="317"/>
      <c r="C432" s="323"/>
      <c r="D432" s="335"/>
      <c r="E432" s="122" t="s">
        <v>264</v>
      </c>
      <c r="F432" s="121" t="s">
        <v>274</v>
      </c>
      <c r="G432" s="121" t="s">
        <v>280</v>
      </c>
      <c r="H432" s="121" t="s">
        <v>445</v>
      </c>
      <c r="I432" s="121" t="s">
        <v>263</v>
      </c>
      <c r="J432" s="121" t="s">
        <v>210</v>
      </c>
      <c r="K432" s="121" t="s">
        <v>210</v>
      </c>
      <c r="L432" s="121" t="s">
        <v>262</v>
      </c>
      <c r="M432" s="149">
        <v>2</v>
      </c>
      <c r="N432" s="149">
        <v>4</v>
      </c>
      <c r="O432" s="150">
        <f t="shared" si="1239"/>
        <v>8</v>
      </c>
      <c r="P432" s="150" t="str">
        <f t="shared" si="1232"/>
        <v>Medio</v>
      </c>
      <c r="Q432" s="149">
        <v>60</v>
      </c>
      <c r="R432" s="150">
        <f t="shared" si="1235"/>
        <v>480</v>
      </c>
      <c r="S432" s="150" t="str">
        <f t="shared" si="1241"/>
        <v>II</v>
      </c>
      <c r="T432" s="150" t="str">
        <f>IF(S432="","",IF(OR(S432="IV",S432="III"),"Aceptable",IF(S432="II","No Aceptable o Aceptable con controles",IF(S432="I","No Aceptable","Error"))))</f>
        <v>No Aceptable o Aceptable con controles</v>
      </c>
      <c r="U432" s="98">
        <v>16</v>
      </c>
      <c r="V432" s="98">
        <v>0</v>
      </c>
      <c r="W432" s="98">
        <v>0</v>
      </c>
      <c r="X432" s="98">
        <f t="shared" si="1244"/>
        <v>16</v>
      </c>
      <c r="Y432" s="121" t="s">
        <v>388</v>
      </c>
      <c r="Z432" s="121" t="s">
        <v>303</v>
      </c>
      <c r="AA432" s="121" t="s">
        <v>223</v>
      </c>
      <c r="AB432" s="121" t="s">
        <v>223</v>
      </c>
      <c r="AC432" s="121" t="s">
        <v>223</v>
      </c>
      <c r="AD432" s="121" t="s">
        <v>305</v>
      </c>
      <c r="AE432" s="152" t="s">
        <v>223</v>
      </c>
    </row>
    <row r="433" spans="1:31" ht="172.5" customHeight="1">
      <c r="A433" s="391"/>
      <c r="B433" s="317"/>
      <c r="C433" s="323"/>
      <c r="D433" s="335"/>
      <c r="E433" s="122" t="s">
        <v>264</v>
      </c>
      <c r="F433" s="121" t="s">
        <v>152</v>
      </c>
      <c r="G433" s="121" t="s">
        <v>212</v>
      </c>
      <c r="H433" s="121" t="s">
        <v>213</v>
      </c>
      <c r="I433" s="121" t="s">
        <v>286</v>
      </c>
      <c r="J433" s="121" t="s">
        <v>210</v>
      </c>
      <c r="K433" s="121" t="s">
        <v>211</v>
      </c>
      <c r="L433" s="121" t="s">
        <v>219</v>
      </c>
      <c r="M433" s="149">
        <v>2</v>
      </c>
      <c r="N433" s="149">
        <v>3</v>
      </c>
      <c r="O433" s="150">
        <f t="shared" si="1239"/>
        <v>6</v>
      </c>
      <c r="P433" s="150" t="str">
        <f t="shared" si="1232"/>
        <v>Medio</v>
      </c>
      <c r="Q433" s="149">
        <v>10</v>
      </c>
      <c r="R433" s="150">
        <f t="shared" si="1235"/>
        <v>60</v>
      </c>
      <c r="S433" s="150" t="str">
        <f t="shared" si="1241"/>
        <v>III</v>
      </c>
      <c r="T433" s="150" t="s">
        <v>142</v>
      </c>
      <c r="U433" s="98">
        <v>16</v>
      </c>
      <c r="V433" s="98">
        <v>0</v>
      </c>
      <c r="W433" s="98">
        <v>0</v>
      </c>
      <c r="X433" s="98">
        <f t="shared" si="1244"/>
        <v>16</v>
      </c>
      <c r="Y433" s="121" t="s">
        <v>221</v>
      </c>
      <c r="Z433" s="121" t="s">
        <v>672</v>
      </c>
      <c r="AA433" s="121" t="s">
        <v>223</v>
      </c>
      <c r="AB433" s="121" t="s">
        <v>223</v>
      </c>
      <c r="AC433" s="121" t="s">
        <v>223</v>
      </c>
      <c r="AD433" s="121" t="s">
        <v>224</v>
      </c>
      <c r="AE433" s="152" t="s">
        <v>223</v>
      </c>
    </row>
    <row r="434" spans="1:31" ht="172.5" customHeight="1">
      <c r="A434" s="391"/>
      <c r="B434" s="317"/>
      <c r="C434" s="323"/>
      <c r="D434" s="335"/>
      <c r="E434" s="122" t="s">
        <v>264</v>
      </c>
      <c r="F434" s="121" t="s">
        <v>152</v>
      </c>
      <c r="G434" s="121" t="s">
        <v>341</v>
      </c>
      <c r="H434" s="121" t="s">
        <v>342</v>
      </c>
      <c r="I434" s="121" t="s">
        <v>343</v>
      </c>
      <c r="J434" s="121" t="s">
        <v>210</v>
      </c>
      <c r="K434" s="121" t="s">
        <v>211</v>
      </c>
      <c r="L434" s="121" t="s">
        <v>219</v>
      </c>
      <c r="M434" s="149">
        <v>2</v>
      </c>
      <c r="N434" s="149">
        <v>3</v>
      </c>
      <c r="O434" s="150">
        <f t="shared" si="1239"/>
        <v>6</v>
      </c>
      <c r="P434" s="150" t="str">
        <f t="shared" si="1232"/>
        <v>Medio</v>
      </c>
      <c r="Q434" s="149">
        <v>10</v>
      </c>
      <c r="R434" s="150">
        <f t="shared" si="1235"/>
        <v>60</v>
      </c>
      <c r="S434" s="150" t="str">
        <f t="shared" si="1241"/>
        <v>III</v>
      </c>
      <c r="T434" s="150" t="s">
        <v>142</v>
      </c>
      <c r="U434" s="98">
        <v>16</v>
      </c>
      <c r="V434" s="98">
        <v>0</v>
      </c>
      <c r="W434" s="98">
        <v>0</v>
      </c>
      <c r="X434" s="98">
        <f t="shared" si="1244"/>
        <v>16</v>
      </c>
      <c r="Y434" s="121" t="s">
        <v>221</v>
      </c>
      <c r="Z434" s="121" t="s">
        <v>672</v>
      </c>
      <c r="AA434" s="121" t="s">
        <v>223</v>
      </c>
      <c r="AB434" s="121" t="s">
        <v>223</v>
      </c>
      <c r="AC434" s="121" t="s">
        <v>223</v>
      </c>
      <c r="AD434" s="121" t="s">
        <v>224</v>
      </c>
      <c r="AE434" s="152" t="s">
        <v>223</v>
      </c>
    </row>
    <row r="435" spans="1:31" ht="172.5" customHeight="1" thickBot="1">
      <c r="A435" s="391"/>
      <c r="B435" s="318"/>
      <c r="C435" s="324"/>
      <c r="D435" s="335"/>
      <c r="E435" s="203" t="s">
        <v>264</v>
      </c>
      <c r="F435" s="191" t="s">
        <v>152</v>
      </c>
      <c r="G435" s="191" t="s">
        <v>416</v>
      </c>
      <c r="H435" s="191" t="s">
        <v>417</v>
      </c>
      <c r="I435" s="191" t="s">
        <v>433</v>
      </c>
      <c r="J435" s="191" t="s">
        <v>210</v>
      </c>
      <c r="K435" s="191" t="s">
        <v>211</v>
      </c>
      <c r="L435" s="191" t="s">
        <v>219</v>
      </c>
      <c r="M435" s="192">
        <v>2</v>
      </c>
      <c r="N435" s="192">
        <v>3</v>
      </c>
      <c r="O435" s="193">
        <f t="shared" si="1239"/>
        <v>6</v>
      </c>
      <c r="P435" s="193" t="str">
        <f t="shared" si="1232"/>
        <v>Medio</v>
      </c>
      <c r="Q435" s="192">
        <v>10</v>
      </c>
      <c r="R435" s="193">
        <f t="shared" si="1235"/>
        <v>60</v>
      </c>
      <c r="S435" s="193" t="str">
        <f t="shared" si="1241"/>
        <v>III</v>
      </c>
      <c r="T435" s="193" t="s">
        <v>142</v>
      </c>
      <c r="U435" s="103">
        <v>16</v>
      </c>
      <c r="V435" s="103">
        <v>0</v>
      </c>
      <c r="W435" s="103">
        <v>0</v>
      </c>
      <c r="X435" s="103">
        <f t="shared" si="1244"/>
        <v>16</v>
      </c>
      <c r="Y435" s="191" t="s">
        <v>221</v>
      </c>
      <c r="Z435" s="191" t="s">
        <v>672</v>
      </c>
      <c r="AA435" s="191" t="s">
        <v>223</v>
      </c>
      <c r="AB435" s="191" t="s">
        <v>223</v>
      </c>
      <c r="AC435" s="191" t="s">
        <v>223</v>
      </c>
      <c r="AD435" s="191" t="s">
        <v>224</v>
      </c>
      <c r="AE435" s="195" t="s">
        <v>223</v>
      </c>
    </row>
    <row r="436" spans="1:31" ht="102" customHeight="1">
      <c r="A436" s="391"/>
      <c r="B436" s="316" t="s">
        <v>571</v>
      </c>
      <c r="C436" s="326" t="s">
        <v>536</v>
      </c>
      <c r="D436" s="325" t="s">
        <v>575</v>
      </c>
      <c r="E436" s="126" t="s">
        <v>264</v>
      </c>
      <c r="F436" s="197" t="s">
        <v>265</v>
      </c>
      <c r="G436" s="197" t="s">
        <v>367</v>
      </c>
      <c r="H436" s="196" t="s">
        <v>318</v>
      </c>
      <c r="I436" s="196" t="s">
        <v>319</v>
      </c>
      <c r="J436" s="196" t="s">
        <v>320</v>
      </c>
      <c r="K436" s="196" t="s">
        <v>260</v>
      </c>
      <c r="L436" s="196" t="s">
        <v>268</v>
      </c>
      <c r="M436" s="197">
        <v>2</v>
      </c>
      <c r="N436" s="197">
        <v>1</v>
      </c>
      <c r="O436" s="198">
        <f t="shared" si="1239"/>
        <v>2</v>
      </c>
      <c r="P436" s="198" t="str">
        <f t="shared" si="1232"/>
        <v>Bajo</v>
      </c>
      <c r="Q436" s="197">
        <v>10</v>
      </c>
      <c r="R436" s="198">
        <f t="shared" si="1235"/>
        <v>20</v>
      </c>
      <c r="S436" s="198" t="str">
        <f t="shared" si="1241"/>
        <v>IV</v>
      </c>
      <c r="T436" s="198" t="str">
        <f>IF(S436="","",IF(OR(S436="IV",S436="III"),"Aceptable",IF(S436="II","No Aceptable o Aceptable con controles",IF(S436="I","No Aceptable","Error"))))</f>
        <v>Aceptable</v>
      </c>
      <c r="U436" s="100">
        <v>30</v>
      </c>
      <c r="V436" s="100">
        <v>1</v>
      </c>
      <c r="W436" s="100">
        <v>0</v>
      </c>
      <c r="X436" s="100">
        <f t="shared" si="1244"/>
        <v>31</v>
      </c>
      <c r="Y436" s="196" t="s">
        <v>369</v>
      </c>
      <c r="Z436" s="196" t="s">
        <v>288</v>
      </c>
      <c r="AA436" s="196" t="s">
        <v>223</v>
      </c>
      <c r="AB436" s="196" t="s">
        <v>223</v>
      </c>
      <c r="AC436" s="196" t="s">
        <v>223</v>
      </c>
      <c r="AD436" s="196" t="s">
        <v>370</v>
      </c>
      <c r="AE436" s="199" t="s">
        <v>513</v>
      </c>
    </row>
    <row r="437" spans="1:31" ht="102" customHeight="1">
      <c r="A437" s="391"/>
      <c r="B437" s="317"/>
      <c r="C437" s="327"/>
      <c r="D437" s="320"/>
      <c r="E437" s="122" t="s">
        <v>264</v>
      </c>
      <c r="F437" s="121" t="s">
        <v>152</v>
      </c>
      <c r="G437" s="121" t="s">
        <v>212</v>
      </c>
      <c r="H437" s="121" t="s">
        <v>213</v>
      </c>
      <c r="I437" s="121" t="s">
        <v>286</v>
      </c>
      <c r="J437" s="121" t="s">
        <v>210</v>
      </c>
      <c r="K437" s="121" t="s">
        <v>211</v>
      </c>
      <c r="L437" s="121" t="s">
        <v>219</v>
      </c>
      <c r="M437" s="149">
        <v>2</v>
      </c>
      <c r="N437" s="149">
        <v>3</v>
      </c>
      <c r="O437" s="150">
        <f t="shared" si="1239"/>
        <v>6</v>
      </c>
      <c r="P437" s="150" t="str">
        <f t="shared" si="1232"/>
        <v>Medio</v>
      </c>
      <c r="Q437" s="149">
        <v>10</v>
      </c>
      <c r="R437" s="150">
        <f t="shared" si="1235"/>
        <v>60</v>
      </c>
      <c r="S437" s="150" t="str">
        <f t="shared" si="1241"/>
        <v>III</v>
      </c>
      <c r="T437" s="150" t="s">
        <v>142</v>
      </c>
      <c r="U437" s="98">
        <v>30</v>
      </c>
      <c r="V437" s="98">
        <v>1</v>
      </c>
      <c r="W437" s="98">
        <v>0</v>
      </c>
      <c r="X437" s="98">
        <f t="shared" ref="X437" si="1247">SUM(U437:W437)</f>
        <v>31</v>
      </c>
      <c r="Y437" s="121" t="s">
        <v>221</v>
      </c>
      <c r="Z437" s="121" t="s">
        <v>672</v>
      </c>
      <c r="AA437" s="121" t="s">
        <v>223</v>
      </c>
      <c r="AB437" s="121" t="s">
        <v>223</v>
      </c>
      <c r="AC437" s="121" t="s">
        <v>223</v>
      </c>
      <c r="AD437" s="121" t="s">
        <v>224</v>
      </c>
      <c r="AE437" s="152" t="s">
        <v>223</v>
      </c>
    </row>
    <row r="438" spans="1:31" ht="102" customHeight="1">
      <c r="A438" s="391"/>
      <c r="B438" s="317"/>
      <c r="C438" s="327"/>
      <c r="D438" s="320"/>
      <c r="E438" s="122" t="s">
        <v>264</v>
      </c>
      <c r="F438" s="121" t="s">
        <v>152</v>
      </c>
      <c r="G438" s="121" t="s">
        <v>341</v>
      </c>
      <c r="H438" s="121" t="s">
        <v>342</v>
      </c>
      <c r="I438" s="121" t="s">
        <v>343</v>
      </c>
      <c r="J438" s="121" t="s">
        <v>210</v>
      </c>
      <c r="K438" s="121" t="s">
        <v>211</v>
      </c>
      <c r="L438" s="121" t="s">
        <v>219</v>
      </c>
      <c r="M438" s="149">
        <v>2</v>
      </c>
      <c r="N438" s="149">
        <v>3</v>
      </c>
      <c r="O438" s="150">
        <f t="shared" si="1239"/>
        <v>6</v>
      </c>
      <c r="P438" s="150" t="str">
        <f t="shared" si="1232"/>
        <v>Medio</v>
      </c>
      <c r="Q438" s="149">
        <v>10</v>
      </c>
      <c r="R438" s="150">
        <f t="shared" si="1235"/>
        <v>60</v>
      </c>
      <c r="S438" s="150" t="str">
        <f t="shared" si="1241"/>
        <v>III</v>
      </c>
      <c r="T438" s="150" t="s">
        <v>142</v>
      </c>
      <c r="U438" s="98">
        <v>30</v>
      </c>
      <c r="V438" s="98">
        <v>1</v>
      </c>
      <c r="W438" s="98">
        <v>0</v>
      </c>
      <c r="X438" s="98">
        <f t="shared" ref="X438:X445" si="1248">SUM(U438:W438)</f>
        <v>31</v>
      </c>
      <c r="Y438" s="121" t="s">
        <v>221</v>
      </c>
      <c r="Z438" s="121" t="s">
        <v>672</v>
      </c>
      <c r="AA438" s="121" t="s">
        <v>223</v>
      </c>
      <c r="AB438" s="121" t="s">
        <v>223</v>
      </c>
      <c r="AC438" s="121" t="s">
        <v>223</v>
      </c>
      <c r="AD438" s="121" t="s">
        <v>224</v>
      </c>
      <c r="AE438" s="152" t="s">
        <v>223</v>
      </c>
    </row>
    <row r="439" spans="1:31" ht="102" customHeight="1">
      <c r="A439" s="391"/>
      <c r="B439" s="317"/>
      <c r="C439" s="327"/>
      <c r="D439" s="320"/>
      <c r="E439" s="122" t="s">
        <v>264</v>
      </c>
      <c r="F439" s="121" t="s">
        <v>152</v>
      </c>
      <c r="G439" s="121" t="s">
        <v>416</v>
      </c>
      <c r="H439" s="121" t="s">
        <v>417</v>
      </c>
      <c r="I439" s="121" t="s">
        <v>433</v>
      </c>
      <c r="J439" s="121" t="s">
        <v>210</v>
      </c>
      <c r="K439" s="121" t="s">
        <v>211</v>
      </c>
      <c r="L439" s="121" t="s">
        <v>219</v>
      </c>
      <c r="M439" s="149">
        <v>2</v>
      </c>
      <c r="N439" s="149">
        <v>3</v>
      </c>
      <c r="O439" s="150">
        <f t="shared" si="1239"/>
        <v>6</v>
      </c>
      <c r="P439" s="150" t="str">
        <f t="shared" si="1232"/>
        <v>Medio</v>
      </c>
      <c r="Q439" s="149">
        <v>10</v>
      </c>
      <c r="R439" s="150">
        <f t="shared" si="1235"/>
        <v>60</v>
      </c>
      <c r="S439" s="150" t="str">
        <f t="shared" si="1241"/>
        <v>III</v>
      </c>
      <c r="T439" s="150" t="s">
        <v>142</v>
      </c>
      <c r="U439" s="98">
        <v>30</v>
      </c>
      <c r="V439" s="98">
        <v>1</v>
      </c>
      <c r="W439" s="98">
        <v>0</v>
      </c>
      <c r="X439" s="98">
        <f t="shared" si="1248"/>
        <v>31</v>
      </c>
      <c r="Y439" s="121" t="s">
        <v>221</v>
      </c>
      <c r="Z439" s="121" t="s">
        <v>672</v>
      </c>
      <c r="AA439" s="121" t="s">
        <v>223</v>
      </c>
      <c r="AB439" s="121" t="s">
        <v>223</v>
      </c>
      <c r="AC439" s="121" t="s">
        <v>223</v>
      </c>
      <c r="AD439" s="121" t="s">
        <v>224</v>
      </c>
      <c r="AE439" s="152" t="s">
        <v>223</v>
      </c>
    </row>
    <row r="440" spans="1:31" ht="102" customHeight="1">
      <c r="A440" s="391"/>
      <c r="B440" s="317"/>
      <c r="C440" s="327"/>
      <c r="D440" s="320"/>
      <c r="E440" s="122" t="s">
        <v>264</v>
      </c>
      <c r="F440" s="121" t="s">
        <v>150</v>
      </c>
      <c r="G440" s="121" t="s">
        <v>215</v>
      </c>
      <c r="H440" s="121" t="s">
        <v>351</v>
      </c>
      <c r="I440" s="121" t="s">
        <v>217</v>
      </c>
      <c r="J440" s="121" t="s">
        <v>210</v>
      </c>
      <c r="K440" s="121" t="s">
        <v>218</v>
      </c>
      <c r="L440" s="121" t="s">
        <v>220</v>
      </c>
      <c r="M440" s="149">
        <v>2</v>
      </c>
      <c r="N440" s="149">
        <v>2</v>
      </c>
      <c r="O440" s="150">
        <f t="shared" si="1239"/>
        <v>4</v>
      </c>
      <c r="P440" s="150" t="str">
        <f t="shared" si="1232"/>
        <v>Bajo</v>
      </c>
      <c r="Q440" s="149">
        <v>25</v>
      </c>
      <c r="R440" s="150">
        <f t="shared" si="1235"/>
        <v>100</v>
      </c>
      <c r="S440" s="150" t="str">
        <f t="shared" si="1241"/>
        <v>III</v>
      </c>
      <c r="T440" s="150" t="s">
        <v>142</v>
      </c>
      <c r="U440" s="98">
        <v>30</v>
      </c>
      <c r="V440" s="98">
        <v>1</v>
      </c>
      <c r="W440" s="98">
        <v>0</v>
      </c>
      <c r="X440" s="98">
        <f t="shared" si="1248"/>
        <v>31</v>
      </c>
      <c r="Y440" s="121" t="s">
        <v>225</v>
      </c>
      <c r="Z440" s="121" t="s">
        <v>693</v>
      </c>
      <c r="AA440" s="121" t="s">
        <v>223</v>
      </c>
      <c r="AB440" s="121" t="s">
        <v>223</v>
      </c>
      <c r="AC440" s="121" t="s">
        <v>227</v>
      </c>
      <c r="AD440" s="121" t="s">
        <v>228</v>
      </c>
      <c r="AE440" s="152" t="s">
        <v>223</v>
      </c>
    </row>
    <row r="441" spans="1:31" ht="102" customHeight="1">
      <c r="A441" s="391"/>
      <c r="B441" s="317"/>
      <c r="C441" s="327"/>
      <c r="D441" s="320"/>
      <c r="E441" s="122" t="s">
        <v>264</v>
      </c>
      <c r="F441" s="121" t="s">
        <v>150</v>
      </c>
      <c r="G441" s="121" t="s">
        <v>269</v>
      </c>
      <c r="H441" s="121" t="s">
        <v>309</v>
      </c>
      <c r="I441" s="121" t="s">
        <v>250</v>
      </c>
      <c r="J441" s="121" t="s">
        <v>251</v>
      </c>
      <c r="K441" s="121" t="s">
        <v>218</v>
      </c>
      <c r="L441" s="121" t="s">
        <v>220</v>
      </c>
      <c r="M441" s="149">
        <v>2</v>
      </c>
      <c r="N441" s="149">
        <v>1</v>
      </c>
      <c r="O441" s="150">
        <f t="shared" si="1239"/>
        <v>2</v>
      </c>
      <c r="P441" s="150" t="str">
        <f t="shared" si="1232"/>
        <v>Bajo</v>
      </c>
      <c r="Q441" s="149">
        <v>10</v>
      </c>
      <c r="R441" s="150">
        <f t="shared" si="1235"/>
        <v>20</v>
      </c>
      <c r="S441" s="150" t="str">
        <f t="shared" si="1241"/>
        <v>IV</v>
      </c>
      <c r="T441" s="150" t="str">
        <f>IF(S441="","",IF(OR(S441="IV",S441="III"),"Aceptable",IF(S441="II","No Aceptable o Aceptable con controles",IF(S441="I","No Aceptable","Error"))))</f>
        <v>Aceptable</v>
      </c>
      <c r="U441" s="98">
        <v>30</v>
      </c>
      <c r="V441" s="98">
        <v>1</v>
      </c>
      <c r="W441" s="98">
        <v>0</v>
      </c>
      <c r="X441" s="98">
        <f t="shared" si="1248"/>
        <v>31</v>
      </c>
      <c r="Y441" s="121" t="s">
        <v>225</v>
      </c>
      <c r="Z441" s="121" t="s">
        <v>692</v>
      </c>
      <c r="AA441" s="121" t="s">
        <v>223</v>
      </c>
      <c r="AB441" s="121" t="s">
        <v>223</v>
      </c>
      <c r="AC441" s="121" t="s">
        <v>227</v>
      </c>
      <c r="AD441" s="121" t="s">
        <v>228</v>
      </c>
      <c r="AE441" s="152" t="s">
        <v>223</v>
      </c>
    </row>
    <row r="442" spans="1:31" ht="102" customHeight="1">
      <c r="A442" s="391"/>
      <c r="B442" s="317"/>
      <c r="C442" s="327"/>
      <c r="D442" s="320"/>
      <c r="E442" s="122" t="s">
        <v>264</v>
      </c>
      <c r="F442" s="121" t="s">
        <v>271</v>
      </c>
      <c r="G442" s="121" t="s">
        <v>229</v>
      </c>
      <c r="H442" s="121" t="s">
        <v>230</v>
      </c>
      <c r="I442" s="121" t="s">
        <v>231</v>
      </c>
      <c r="J442" s="121" t="s">
        <v>232</v>
      </c>
      <c r="K442" s="121" t="s">
        <v>233</v>
      </c>
      <c r="L442" s="121" t="s">
        <v>220</v>
      </c>
      <c r="M442" s="149">
        <v>2</v>
      </c>
      <c r="N442" s="149">
        <v>2</v>
      </c>
      <c r="O442" s="150">
        <f t="shared" si="1239"/>
        <v>4</v>
      </c>
      <c r="P442" s="150" t="str">
        <f t="shared" si="1232"/>
        <v>Bajo</v>
      </c>
      <c r="Q442" s="149">
        <v>25</v>
      </c>
      <c r="R442" s="150">
        <f t="shared" si="1235"/>
        <v>100</v>
      </c>
      <c r="S442" s="150" t="str">
        <f t="shared" si="1241"/>
        <v>III</v>
      </c>
      <c r="T442" s="150" t="s">
        <v>142</v>
      </c>
      <c r="U442" s="98">
        <v>30</v>
      </c>
      <c r="V442" s="98">
        <v>1</v>
      </c>
      <c r="W442" s="98">
        <v>0</v>
      </c>
      <c r="X442" s="98">
        <f t="shared" si="1248"/>
        <v>31</v>
      </c>
      <c r="Y442" s="121" t="s">
        <v>240</v>
      </c>
      <c r="Z442" s="121" t="s">
        <v>676</v>
      </c>
      <c r="AA442" s="121" t="s">
        <v>223</v>
      </c>
      <c r="AB442" s="121" t="s">
        <v>223</v>
      </c>
      <c r="AC442" s="121" t="s">
        <v>242</v>
      </c>
      <c r="AD442" s="121" t="s">
        <v>349</v>
      </c>
      <c r="AE442" s="152" t="s">
        <v>223</v>
      </c>
    </row>
    <row r="443" spans="1:31" ht="102" customHeight="1">
      <c r="A443" s="391"/>
      <c r="B443" s="317"/>
      <c r="C443" s="327"/>
      <c r="D443" s="320"/>
      <c r="E443" s="122" t="s">
        <v>264</v>
      </c>
      <c r="F443" s="121" t="s">
        <v>271</v>
      </c>
      <c r="G443" s="121" t="s">
        <v>372</v>
      </c>
      <c r="H443" s="121" t="s">
        <v>373</v>
      </c>
      <c r="I443" s="121" t="s">
        <v>374</v>
      </c>
      <c r="J443" s="121" t="s">
        <v>375</v>
      </c>
      <c r="K443" s="121" t="s">
        <v>233</v>
      </c>
      <c r="L443" s="121" t="s">
        <v>220</v>
      </c>
      <c r="M443" s="149">
        <v>2</v>
      </c>
      <c r="N443" s="149">
        <v>1</v>
      </c>
      <c r="O443" s="150">
        <f t="shared" si="1239"/>
        <v>2</v>
      </c>
      <c r="P443" s="150" t="str">
        <f t="shared" si="1232"/>
        <v>Bajo</v>
      </c>
      <c r="Q443" s="149">
        <v>10</v>
      </c>
      <c r="R443" s="150">
        <f t="shared" si="1235"/>
        <v>20</v>
      </c>
      <c r="S443" s="150" t="str">
        <f t="shared" si="1241"/>
        <v>IV</v>
      </c>
      <c r="T443" s="150" t="str">
        <f t="shared" ref="T443" si="1249">IF(S443="","",IF(OR(S443="IV",S443="III"),"Aceptable",IF(S443="II","No Aceptable o Aceptable con controles",IF(S443="I","No Aceptable","Error"))))</f>
        <v>Aceptable</v>
      </c>
      <c r="U443" s="98">
        <v>30</v>
      </c>
      <c r="V443" s="98">
        <v>1</v>
      </c>
      <c r="W443" s="98">
        <v>0</v>
      </c>
      <c r="X443" s="98">
        <f t="shared" si="1248"/>
        <v>31</v>
      </c>
      <c r="Y443" s="121" t="s">
        <v>240</v>
      </c>
      <c r="Z443" s="121" t="s">
        <v>676</v>
      </c>
      <c r="AA443" s="121" t="s">
        <v>223</v>
      </c>
      <c r="AB443" s="121" t="s">
        <v>223</v>
      </c>
      <c r="AC443" s="121" t="s">
        <v>379</v>
      </c>
      <c r="AD443" s="121" t="s">
        <v>380</v>
      </c>
      <c r="AE443" s="152" t="s">
        <v>223</v>
      </c>
    </row>
    <row r="444" spans="1:31" ht="102" customHeight="1">
      <c r="A444" s="391"/>
      <c r="B444" s="317"/>
      <c r="C444" s="327"/>
      <c r="D444" s="320"/>
      <c r="E444" s="122" t="s">
        <v>264</v>
      </c>
      <c r="F444" s="121" t="s">
        <v>271</v>
      </c>
      <c r="G444" s="121" t="s">
        <v>234</v>
      </c>
      <c r="H444" s="121" t="s">
        <v>347</v>
      </c>
      <c r="I444" s="121" t="s">
        <v>436</v>
      </c>
      <c r="J444" s="121" t="s">
        <v>237</v>
      </c>
      <c r="K444" s="121" t="s">
        <v>233</v>
      </c>
      <c r="L444" s="121" t="s">
        <v>220</v>
      </c>
      <c r="M444" s="149">
        <v>2</v>
      </c>
      <c r="N444" s="149">
        <v>2</v>
      </c>
      <c r="O444" s="150">
        <f t="shared" si="1239"/>
        <v>4</v>
      </c>
      <c r="P444" s="150" t="str">
        <f t="shared" si="1232"/>
        <v>Bajo</v>
      </c>
      <c r="Q444" s="149">
        <v>25</v>
      </c>
      <c r="R444" s="150">
        <f t="shared" si="1235"/>
        <v>100</v>
      </c>
      <c r="S444" s="150" t="str">
        <f t="shared" si="1241"/>
        <v>III</v>
      </c>
      <c r="T444" s="150" t="s">
        <v>142</v>
      </c>
      <c r="U444" s="98">
        <v>30</v>
      </c>
      <c r="V444" s="98">
        <v>1</v>
      </c>
      <c r="W444" s="98">
        <v>0</v>
      </c>
      <c r="X444" s="98">
        <f t="shared" si="1248"/>
        <v>31</v>
      </c>
      <c r="Y444" s="121" t="s">
        <v>244</v>
      </c>
      <c r="Z444" s="121" t="s">
        <v>676</v>
      </c>
      <c r="AA444" s="121" t="s">
        <v>223</v>
      </c>
      <c r="AB444" s="121" t="s">
        <v>223</v>
      </c>
      <c r="AC444" s="121" t="s">
        <v>242</v>
      </c>
      <c r="AD444" s="121" t="s">
        <v>350</v>
      </c>
      <c r="AE444" s="152" t="s">
        <v>223</v>
      </c>
    </row>
    <row r="445" spans="1:31" ht="102" customHeight="1">
      <c r="A445" s="391"/>
      <c r="B445" s="317"/>
      <c r="C445" s="327"/>
      <c r="D445" s="320"/>
      <c r="E445" s="122" t="s">
        <v>264</v>
      </c>
      <c r="F445" s="121" t="s">
        <v>274</v>
      </c>
      <c r="G445" s="121" t="s">
        <v>284</v>
      </c>
      <c r="H445" s="121" t="s">
        <v>285</v>
      </c>
      <c r="I445" s="121" t="s">
        <v>261</v>
      </c>
      <c r="J445" s="121" t="s">
        <v>210</v>
      </c>
      <c r="K445" s="121" t="s">
        <v>260</v>
      </c>
      <c r="L445" s="121" t="s">
        <v>262</v>
      </c>
      <c r="M445" s="149">
        <v>6</v>
      </c>
      <c r="N445" s="149">
        <v>3</v>
      </c>
      <c r="O445" s="150">
        <f t="shared" si="1239"/>
        <v>18</v>
      </c>
      <c r="P445" s="150" t="str">
        <f t="shared" si="1232"/>
        <v>Alto</v>
      </c>
      <c r="Q445" s="149">
        <v>25</v>
      </c>
      <c r="R445" s="150">
        <f t="shared" si="1235"/>
        <v>450</v>
      </c>
      <c r="S445" s="150" t="str">
        <f t="shared" si="1241"/>
        <v>II</v>
      </c>
      <c r="T445" s="150" t="str">
        <f>IF(S445="","",IF(OR(S445="IV",S445="III"),"Aceptable",IF(S445="II","No Aceptable o Aceptable con controles",IF(S445="I","No Aceptable","Error"))))</f>
        <v>No Aceptable o Aceptable con controles</v>
      </c>
      <c r="U445" s="98">
        <v>30</v>
      </c>
      <c r="V445" s="98">
        <v>1</v>
      </c>
      <c r="W445" s="98">
        <v>0</v>
      </c>
      <c r="X445" s="98">
        <f t="shared" si="1248"/>
        <v>31</v>
      </c>
      <c r="Y445" s="121" t="s">
        <v>290</v>
      </c>
      <c r="Z445" s="121" t="s">
        <v>291</v>
      </c>
      <c r="AA445" s="121" t="s">
        <v>223</v>
      </c>
      <c r="AB445" s="121" t="s">
        <v>223</v>
      </c>
      <c r="AC445" s="121" t="s">
        <v>292</v>
      </c>
      <c r="AD445" s="121" t="s">
        <v>293</v>
      </c>
      <c r="AE445" s="152" t="s">
        <v>223</v>
      </c>
    </row>
    <row r="446" spans="1:31" s="78" customFormat="1" ht="163.5" customHeight="1" thickBot="1">
      <c r="A446" s="391"/>
      <c r="B446" s="317"/>
      <c r="C446" s="336"/>
      <c r="D446" s="321"/>
      <c r="E446" s="262" t="s">
        <v>441</v>
      </c>
      <c r="F446" s="263" t="s">
        <v>274</v>
      </c>
      <c r="G446" s="171" t="s">
        <v>284</v>
      </c>
      <c r="H446" s="263" t="s">
        <v>442</v>
      </c>
      <c r="I446" s="263" t="s">
        <v>443</v>
      </c>
      <c r="J446" s="263" t="s">
        <v>375</v>
      </c>
      <c r="K446" s="171" t="s">
        <v>444</v>
      </c>
      <c r="L446" s="263" t="s">
        <v>375</v>
      </c>
      <c r="M446" s="172">
        <v>6</v>
      </c>
      <c r="N446" s="172">
        <v>3</v>
      </c>
      <c r="O446" s="173">
        <f t="shared" si="1239"/>
        <v>18</v>
      </c>
      <c r="P446" s="173" t="str">
        <f t="shared" si="1232"/>
        <v>Alto</v>
      </c>
      <c r="Q446" s="172">
        <v>25</v>
      </c>
      <c r="R446" s="173">
        <f t="shared" si="1235"/>
        <v>450</v>
      </c>
      <c r="S446" s="173" t="str">
        <f t="shared" si="1241"/>
        <v>II</v>
      </c>
      <c r="T446" s="173" t="str">
        <f t="shared" ref="T446:T451" si="1250">IF(S446="","",IF(OR(S446="IV",S446="III"),"Aceptable",IF(S446="II","No Aceptable o Aceptable con controles",IF(S446="I","No Aceptable","Error"))))</f>
        <v>No Aceptable o Aceptable con controles</v>
      </c>
      <c r="U446" s="103">
        <v>30</v>
      </c>
      <c r="V446" s="103">
        <v>1</v>
      </c>
      <c r="W446" s="103">
        <v>0</v>
      </c>
      <c r="X446" s="103">
        <f t="shared" ref="X446:X447" si="1251">SUM(U446:W446)</f>
        <v>31</v>
      </c>
      <c r="Y446" s="171" t="s">
        <v>290</v>
      </c>
      <c r="Z446" s="171" t="s">
        <v>291</v>
      </c>
      <c r="AA446" s="171" t="s">
        <v>223</v>
      </c>
      <c r="AB446" s="171" t="s">
        <v>223</v>
      </c>
      <c r="AC446" s="263" t="s">
        <v>450</v>
      </c>
      <c r="AD446" s="263" t="s">
        <v>451</v>
      </c>
      <c r="AE446" s="175" t="s">
        <v>223</v>
      </c>
    </row>
    <row r="447" spans="1:31" ht="82.5" customHeight="1">
      <c r="A447" s="391"/>
      <c r="B447" s="317"/>
      <c r="C447" s="326" t="s">
        <v>206</v>
      </c>
      <c r="D447" s="325" t="s">
        <v>575</v>
      </c>
      <c r="E447" s="126" t="s">
        <v>264</v>
      </c>
      <c r="F447" s="125" t="s">
        <v>274</v>
      </c>
      <c r="G447" s="125" t="s">
        <v>284</v>
      </c>
      <c r="H447" s="196" t="s">
        <v>410</v>
      </c>
      <c r="I447" s="125" t="s">
        <v>411</v>
      </c>
      <c r="J447" s="125" t="s">
        <v>375</v>
      </c>
      <c r="K447" s="196" t="s">
        <v>260</v>
      </c>
      <c r="L447" s="125" t="s">
        <v>262</v>
      </c>
      <c r="M447" s="197">
        <v>2</v>
      </c>
      <c r="N447" s="197">
        <v>1</v>
      </c>
      <c r="O447" s="198">
        <f t="shared" si="1239"/>
        <v>2</v>
      </c>
      <c r="P447" s="198" t="str">
        <f t="shared" si="1232"/>
        <v>Bajo</v>
      </c>
      <c r="Q447" s="197">
        <v>10</v>
      </c>
      <c r="R447" s="198">
        <f t="shared" si="1235"/>
        <v>20</v>
      </c>
      <c r="S447" s="198" t="str">
        <f t="shared" si="1241"/>
        <v>IV</v>
      </c>
      <c r="T447" s="198" t="str">
        <f t="shared" si="1250"/>
        <v>Aceptable</v>
      </c>
      <c r="U447" s="99">
        <v>20</v>
      </c>
      <c r="V447" s="99">
        <v>0</v>
      </c>
      <c r="W447" s="99">
        <v>0</v>
      </c>
      <c r="X447" s="100">
        <f t="shared" si="1251"/>
        <v>20</v>
      </c>
      <c r="Y447" s="196" t="s">
        <v>412</v>
      </c>
      <c r="Z447" s="196" t="s">
        <v>291</v>
      </c>
      <c r="AA447" s="196" t="s">
        <v>296</v>
      </c>
      <c r="AB447" s="196" t="s">
        <v>296</v>
      </c>
      <c r="AC447" s="196" t="s">
        <v>292</v>
      </c>
      <c r="AD447" s="196" t="s">
        <v>293</v>
      </c>
      <c r="AE447" s="199" t="s">
        <v>223</v>
      </c>
    </row>
    <row r="448" spans="1:31" ht="121.5" customHeight="1">
      <c r="A448" s="391"/>
      <c r="B448" s="317"/>
      <c r="C448" s="327"/>
      <c r="D448" s="320"/>
      <c r="E448" s="122" t="s">
        <v>264</v>
      </c>
      <c r="F448" s="118" t="s">
        <v>152</v>
      </c>
      <c r="G448" s="118" t="s">
        <v>341</v>
      </c>
      <c r="H448" s="121" t="s">
        <v>342</v>
      </c>
      <c r="I448" s="118" t="s">
        <v>413</v>
      </c>
      <c r="J448" s="118" t="s">
        <v>210</v>
      </c>
      <c r="K448" s="121" t="s">
        <v>211</v>
      </c>
      <c r="L448" s="118" t="s">
        <v>219</v>
      </c>
      <c r="M448" s="149">
        <v>2</v>
      </c>
      <c r="N448" s="149">
        <v>3</v>
      </c>
      <c r="O448" s="150">
        <f t="shared" si="1239"/>
        <v>6</v>
      </c>
      <c r="P448" s="150" t="str">
        <f t="shared" si="1232"/>
        <v>Medio</v>
      </c>
      <c r="Q448" s="149">
        <v>60</v>
      </c>
      <c r="R448" s="150">
        <f t="shared" si="1235"/>
        <v>360</v>
      </c>
      <c r="S448" s="150" t="str">
        <f t="shared" si="1241"/>
        <v>II</v>
      </c>
      <c r="T448" s="150" t="str">
        <f t="shared" si="1250"/>
        <v>No Aceptable o Aceptable con controles</v>
      </c>
      <c r="U448" s="90">
        <v>20</v>
      </c>
      <c r="V448" s="90">
        <v>0</v>
      </c>
      <c r="W448" s="90">
        <v>0</v>
      </c>
      <c r="X448" s="98">
        <f t="shared" ref="X448:X466" si="1252">SUM(U448:W448)</f>
        <v>20</v>
      </c>
      <c r="Y448" s="121" t="s">
        <v>414</v>
      </c>
      <c r="Z448" s="121" t="s">
        <v>672</v>
      </c>
      <c r="AA448" s="121" t="s">
        <v>223</v>
      </c>
      <c r="AB448" s="121" t="s">
        <v>223</v>
      </c>
      <c r="AC448" s="121" t="s">
        <v>223</v>
      </c>
      <c r="AD448" s="121" t="s">
        <v>415</v>
      </c>
      <c r="AE448" s="108" t="s">
        <v>511</v>
      </c>
    </row>
    <row r="449" spans="1:31" ht="160.5">
      <c r="A449" s="391"/>
      <c r="B449" s="317"/>
      <c r="C449" s="327"/>
      <c r="D449" s="320"/>
      <c r="E449" s="122" t="s">
        <v>264</v>
      </c>
      <c r="F449" s="118" t="s">
        <v>152</v>
      </c>
      <c r="G449" s="118" t="s">
        <v>416</v>
      </c>
      <c r="H449" s="121" t="s">
        <v>417</v>
      </c>
      <c r="I449" s="118" t="s">
        <v>418</v>
      </c>
      <c r="J449" s="118" t="s">
        <v>210</v>
      </c>
      <c r="K449" s="121" t="s">
        <v>211</v>
      </c>
      <c r="L449" s="118" t="s">
        <v>219</v>
      </c>
      <c r="M449" s="149">
        <v>2</v>
      </c>
      <c r="N449" s="149">
        <v>3</v>
      </c>
      <c r="O449" s="150">
        <f t="shared" si="1239"/>
        <v>6</v>
      </c>
      <c r="P449" s="150" t="str">
        <f t="shared" si="1232"/>
        <v>Medio</v>
      </c>
      <c r="Q449" s="149">
        <v>60</v>
      </c>
      <c r="R449" s="150">
        <f t="shared" si="1235"/>
        <v>360</v>
      </c>
      <c r="S449" s="150" t="str">
        <f t="shared" si="1241"/>
        <v>II</v>
      </c>
      <c r="T449" s="150" t="str">
        <f t="shared" si="1250"/>
        <v>No Aceptable o Aceptable con controles</v>
      </c>
      <c r="U449" s="90">
        <v>20</v>
      </c>
      <c r="V449" s="90">
        <v>0</v>
      </c>
      <c r="W449" s="90">
        <v>0</v>
      </c>
      <c r="X449" s="98">
        <f t="shared" si="1252"/>
        <v>20</v>
      </c>
      <c r="Y449" s="121" t="s">
        <v>419</v>
      </c>
      <c r="Z449" s="121" t="s">
        <v>672</v>
      </c>
      <c r="AA449" s="121" t="s">
        <v>223</v>
      </c>
      <c r="AB449" s="121" t="s">
        <v>223</v>
      </c>
      <c r="AC449" s="121" t="s">
        <v>223</v>
      </c>
      <c r="AD449" s="121" t="s">
        <v>415</v>
      </c>
      <c r="AE449" s="108" t="s">
        <v>511</v>
      </c>
    </row>
    <row r="450" spans="1:31" ht="103.5">
      <c r="A450" s="391"/>
      <c r="B450" s="317"/>
      <c r="C450" s="327"/>
      <c r="D450" s="320"/>
      <c r="E450" s="122" t="s">
        <v>264</v>
      </c>
      <c r="F450" s="118" t="s">
        <v>271</v>
      </c>
      <c r="G450" s="118" t="s">
        <v>229</v>
      </c>
      <c r="H450" s="121" t="s">
        <v>272</v>
      </c>
      <c r="I450" s="118" t="s">
        <v>273</v>
      </c>
      <c r="J450" s="118" t="s">
        <v>210</v>
      </c>
      <c r="K450" s="121" t="s">
        <v>233</v>
      </c>
      <c r="L450" s="118" t="s">
        <v>220</v>
      </c>
      <c r="M450" s="149">
        <v>2</v>
      </c>
      <c r="N450" s="149">
        <v>1</v>
      </c>
      <c r="O450" s="150">
        <f t="shared" si="1239"/>
        <v>2</v>
      </c>
      <c r="P450" s="150" t="str">
        <f t="shared" si="1232"/>
        <v>Bajo</v>
      </c>
      <c r="Q450" s="149">
        <v>10</v>
      </c>
      <c r="R450" s="150">
        <f t="shared" si="1235"/>
        <v>20</v>
      </c>
      <c r="S450" s="150" t="str">
        <f t="shared" si="1241"/>
        <v>IV</v>
      </c>
      <c r="T450" s="150" t="str">
        <f t="shared" si="1250"/>
        <v>Aceptable</v>
      </c>
      <c r="U450" s="90">
        <v>20</v>
      </c>
      <c r="V450" s="90">
        <v>0</v>
      </c>
      <c r="W450" s="90">
        <v>0</v>
      </c>
      <c r="X450" s="98">
        <f t="shared" si="1252"/>
        <v>20</v>
      </c>
      <c r="Y450" s="121" t="s">
        <v>378</v>
      </c>
      <c r="Z450" s="121" t="s">
        <v>676</v>
      </c>
      <c r="AA450" s="121" t="s">
        <v>223</v>
      </c>
      <c r="AB450" s="121" t="s">
        <v>223</v>
      </c>
      <c r="AC450" s="121" t="s">
        <v>242</v>
      </c>
      <c r="AD450" s="121" t="s">
        <v>350</v>
      </c>
      <c r="AE450" s="152" t="s">
        <v>223</v>
      </c>
    </row>
    <row r="451" spans="1:31" ht="106.5">
      <c r="A451" s="391"/>
      <c r="B451" s="317"/>
      <c r="C451" s="327"/>
      <c r="D451" s="320"/>
      <c r="E451" s="122" t="s">
        <v>264</v>
      </c>
      <c r="F451" s="118" t="s">
        <v>274</v>
      </c>
      <c r="G451" s="118" t="s">
        <v>284</v>
      </c>
      <c r="H451" s="121" t="s">
        <v>285</v>
      </c>
      <c r="I451" s="118" t="s">
        <v>261</v>
      </c>
      <c r="J451" s="118" t="s">
        <v>210</v>
      </c>
      <c r="K451" s="121" t="s">
        <v>260</v>
      </c>
      <c r="L451" s="118" t="s">
        <v>262</v>
      </c>
      <c r="M451" s="149">
        <v>6</v>
      </c>
      <c r="N451" s="149">
        <v>3</v>
      </c>
      <c r="O451" s="150">
        <f t="shared" si="1239"/>
        <v>18</v>
      </c>
      <c r="P451" s="150" t="str">
        <f t="shared" si="1232"/>
        <v>Alto</v>
      </c>
      <c r="Q451" s="149">
        <v>25</v>
      </c>
      <c r="R451" s="150">
        <f t="shared" si="1235"/>
        <v>450</v>
      </c>
      <c r="S451" s="150" t="str">
        <f t="shared" si="1241"/>
        <v>II</v>
      </c>
      <c r="T451" s="150" t="str">
        <f t="shared" si="1250"/>
        <v>No Aceptable o Aceptable con controles</v>
      </c>
      <c r="U451" s="90">
        <v>20</v>
      </c>
      <c r="V451" s="90">
        <v>0</v>
      </c>
      <c r="W451" s="90">
        <v>0</v>
      </c>
      <c r="X451" s="98">
        <f t="shared" si="1252"/>
        <v>20</v>
      </c>
      <c r="Y451" s="121" t="s">
        <v>290</v>
      </c>
      <c r="Z451" s="121" t="s">
        <v>291</v>
      </c>
      <c r="AA451" s="121" t="s">
        <v>223</v>
      </c>
      <c r="AB451" s="121" t="s">
        <v>223</v>
      </c>
      <c r="AC451" s="121" t="s">
        <v>292</v>
      </c>
      <c r="AD451" s="151" t="s">
        <v>293</v>
      </c>
      <c r="AE451" s="152" t="s">
        <v>223</v>
      </c>
    </row>
    <row r="452" spans="1:31" ht="106.5">
      <c r="A452" s="391"/>
      <c r="B452" s="317"/>
      <c r="C452" s="327"/>
      <c r="D452" s="320"/>
      <c r="E452" s="114" t="s">
        <v>264</v>
      </c>
      <c r="F452" s="145" t="s">
        <v>514</v>
      </c>
      <c r="G452" s="145" t="s">
        <v>317</v>
      </c>
      <c r="H452" s="121" t="s">
        <v>318</v>
      </c>
      <c r="I452" s="118" t="s">
        <v>368</v>
      </c>
      <c r="J452" s="118" t="s">
        <v>210</v>
      </c>
      <c r="K452" s="121" t="s">
        <v>260</v>
      </c>
      <c r="L452" s="118" t="s">
        <v>268</v>
      </c>
      <c r="M452" s="149">
        <v>2</v>
      </c>
      <c r="N452" s="149">
        <v>1</v>
      </c>
      <c r="O452" s="150">
        <f t="shared" si="1239"/>
        <v>2</v>
      </c>
      <c r="P452" s="150" t="str">
        <f t="shared" si="1232"/>
        <v>Bajo</v>
      </c>
      <c r="Q452" s="149">
        <v>10</v>
      </c>
      <c r="R452" s="150">
        <f>IF(OR(Q452="",O452=""),"",IF(ISTEXT(O452),"N/A",O452*Q452))</f>
        <v>20</v>
      </c>
      <c r="S452" s="150" t="str">
        <f t="shared" si="1241"/>
        <v>IV</v>
      </c>
      <c r="T452" s="150" t="str">
        <f>IF(S452="","",IF(OR(S452="IV",S452="III"),"Aceptable",IF(S452="II","No Aceptable o Aceptable con controles",IF(S452="I","No Aceptable","Error"))))</f>
        <v>Aceptable</v>
      </c>
      <c r="U452" s="90">
        <v>20</v>
      </c>
      <c r="V452" s="90">
        <v>0</v>
      </c>
      <c r="W452" s="90">
        <v>0</v>
      </c>
      <c r="X452" s="98">
        <f t="shared" si="1252"/>
        <v>20</v>
      </c>
      <c r="Y452" s="121" t="s">
        <v>369</v>
      </c>
      <c r="Z452" s="121" t="s">
        <v>288</v>
      </c>
      <c r="AA452" s="121" t="s">
        <v>296</v>
      </c>
      <c r="AB452" s="121" t="s">
        <v>296</v>
      </c>
      <c r="AC452" s="121" t="s">
        <v>459</v>
      </c>
      <c r="AD452" s="151" t="s">
        <v>370</v>
      </c>
      <c r="AE452" s="152" t="s">
        <v>210</v>
      </c>
    </row>
    <row r="453" spans="1:31" ht="109.5">
      <c r="A453" s="391"/>
      <c r="B453" s="317"/>
      <c r="C453" s="327"/>
      <c r="D453" s="320"/>
      <c r="E453" s="122" t="s">
        <v>264</v>
      </c>
      <c r="F453" s="118" t="s">
        <v>271</v>
      </c>
      <c r="G453" s="118" t="s">
        <v>234</v>
      </c>
      <c r="H453" s="121" t="s">
        <v>376</v>
      </c>
      <c r="I453" s="118" t="s">
        <v>377</v>
      </c>
      <c r="J453" s="118" t="s">
        <v>210</v>
      </c>
      <c r="K453" s="121" t="s">
        <v>233</v>
      </c>
      <c r="L453" s="118" t="s">
        <v>220</v>
      </c>
      <c r="M453" s="149">
        <v>2</v>
      </c>
      <c r="N453" s="149">
        <v>1</v>
      </c>
      <c r="O453" s="150">
        <f t="shared" si="1239"/>
        <v>2</v>
      </c>
      <c r="P453" s="150" t="str">
        <f t="shared" si="1232"/>
        <v>Bajo</v>
      </c>
      <c r="Q453" s="149">
        <v>10</v>
      </c>
      <c r="R453" s="150">
        <f t="shared" ref="R453:R480" si="1253">IF(OR(Q453="",O453=""),"",IF(ISTEXT(O453),"N/A",O453*Q453))</f>
        <v>20</v>
      </c>
      <c r="S453" s="150" t="str">
        <f t="shared" si="1241"/>
        <v>IV</v>
      </c>
      <c r="T453" s="150" t="str">
        <f t="shared" ref="T453:T454" si="1254">IF(S453="","",IF(OR(S453="IV",S453="III"),"Aceptable",IF(S453="II","No Aceptable o Aceptable con controles",IF(S453="I","No Aceptable","Error"))))</f>
        <v>Aceptable</v>
      </c>
      <c r="U453" s="90">
        <v>20</v>
      </c>
      <c r="V453" s="90">
        <v>0</v>
      </c>
      <c r="W453" s="90">
        <v>0</v>
      </c>
      <c r="X453" s="98">
        <f t="shared" si="1252"/>
        <v>20</v>
      </c>
      <c r="Y453" s="121" t="s">
        <v>240</v>
      </c>
      <c r="Z453" s="121" t="s">
        <v>676</v>
      </c>
      <c r="AA453" s="121" t="s">
        <v>223</v>
      </c>
      <c r="AB453" s="121" t="s">
        <v>223</v>
      </c>
      <c r="AC453" s="121" t="s">
        <v>242</v>
      </c>
      <c r="AD453" s="121" t="s">
        <v>349</v>
      </c>
      <c r="AE453" s="152" t="s">
        <v>223</v>
      </c>
    </row>
    <row r="454" spans="1:31" ht="110.25" customHeight="1" thickBot="1">
      <c r="A454" s="391"/>
      <c r="B454" s="318"/>
      <c r="C454" s="336"/>
      <c r="D454" s="321"/>
      <c r="E454" s="203" t="s">
        <v>420</v>
      </c>
      <c r="F454" s="171" t="s">
        <v>421</v>
      </c>
      <c r="G454" s="171" t="s">
        <v>422</v>
      </c>
      <c r="H454" s="191" t="s">
        <v>426</v>
      </c>
      <c r="I454" s="171" t="s">
        <v>423</v>
      </c>
      <c r="J454" s="171" t="s">
        <v>375</v>
      </c>
      <c r="K454" s="191" t="s">
        <v>424</v>
      </c>
      <c r="L454" s="171" t="s">
        <v>425</v>
      </c>
      <c r="M454" s="192">
        <v>2</v>
      </c>
      <c r="N454" s="192">
        <v>1</v>
      </c>
      <c r="O454" s="193">
        <f t="shared" si="1239"/>
        <v>2</v>
      </c>
      <c r="P454" s="193" t="str">
        <f t="shared" si="1232"/>
        <v>Bajo</v>
      </c>
      <c r="Q454" s="192">
        <v>10</v>
      </c>
      <c r="R454" s="193">
        <f t="shared" si="1253"/>
        <v>20</v>
      </c>
      <c r="S454" s="193" t="str">
        <f t="shared" si="1241"/>
        <v>IV</v>
      </c>
      <c r="T454" s="193" t="str">
        <f t="shared" si="1254"/>
        <v>Aceptable</v>
      </c>
      <c r="U454" s="91">
        <v>20</v>
      </c>
      <c r="V454" s="91">
        <v>0</v>
      </c>
      <c r="W454" s="91">
        <v>0</v>
      </c>
      <c r="X454" s="103">
        <f t="shared" si="1252"/>
        <v>20</v>
      </c>
      <c r="Y454" s="191" t="s">
        <v>427</v>
      </c>
      <c r="Z454" s="191" t="s">
        <v>428</v>
      </c>
      <c r="AA454" s="191" t="s">
        <v>296</v>
      </c>
      <c r="AB454" s="191" t="s">
        <v>296</v>
      </c>
      <c r="AC454" s="191" t="s">
        <v>429</v>
      </c>
      <c r="AD454" s="191" t="s">
        <v>430</v>
      </c>
      <c r="AE454" s="195" t="s">
        <v>223</v>
      </c>
    </row>
    <row r="455" spans="1:31" ht="106.5">
      <c r="A455" s="391"/>
      <c r="B455" s="316" t="s">
        <v>576</v>
      </c>
      <c r="C455" s="326" t="s">
        <v>536</v>
      </c>
      <c r="D455" s="325" t="s">
        <v>577</v>
      </c>
      <c r="E455" s="126" t="s">
        <v>264</v>
      </c>
      <c r="F455" s="197" t="s">
        <v>265</v>
      </c>
      <c r="G455" s="197" t="s">
        <v>367</v>
      </c>
      <c r="H455" s="196" t="s">
        <v>318</v>
      </c>
      <c r="I455" s="196" t="s">
        <v>319</v>
      </c>
      <c r="J455" s="196" t="s">
        <v>320</v>
      </c>
      <c r="K455" s="196" t="s">
        <v>260</v>
      </c>
      <c r="L455" s="196" t="s">
        <v>268</v>
      </c>
      <c r="M455" s="197">
        <v>2</v>
      </c>
      <c r="N455" s="197">
        <v>1</v>
      </c>
      <c r="O455" s="198">
        <f t="shared" ref="O455:O481" si="1255">IF(OR(M455="",N455=""),"",IF((M455*N455=0),"N/A",M455*N455))</f>
        <v>2</v>
      </c>
      <c r="P455" s="198" t="str">
        <f t="shared" ref="P455:P481" si="1256">IF(O455="","",IF(ISTEXT(O455),"N/A",IF(OR(O455=2,O455=4),"Bajo",IF(OR(O455=6,O455=8),"Medio",IF(OR(O455=10,O455=12,O455=18,O455=20),"Alto",IF(OR(O455=24,O455=30,O455=40),"Muy Alto","Error"))))))</f>
        <v>Bajo</v>
      </c>
      <c r="Q455" s="197">
        <v>10</v>
      </c>
      <c r="R455" s="198">
        <f t="shared" si="1253"/>
        <v>20</v>
      </c>
      <c r="S455" s="198" t="str">
        <f t="shared" ref="S455:S481" si="1257">IF(R455="","",IF(ISTEXT(R455),"IV",IF(R455=20,"IV",IF(AND(R455&gt;=40,R455&lt;=120),"III",IF(AND(R455&gt;=150,R455&lt;=500),"II",IF(AND(R455&gt;=600,R455&lt;=4000),"I","Error"))))))</f>
        <v>IV</v>
      </c>
      <c r="T455" s="198" t="str">
        <f>IF(S455="","",IF(OR(S455="IV",S455="III"),"Aceptable",IF(S455="II","No Aceptable o Aceptable con controles",IF(S455="I","No Aceptable","Error"))))</f>
        <v>Aceptable</v>
      </c>
      <c r="U455" s="100">
        <v>10</v>
      </c>
      <c r="V455" s="100">
        <v>1</v>
      </c>
      <c r="W455" s="100">
        <v>0</v>
      </c>
      <c r="X455" s="100">
        <f t="shared" si="1252"/>
        <v>11</v>
      </c>
      <c r="Y455" s="196" t="s">
        <v>369</v>
      </c>
      <c r="Z455" s="196" t="s">
        <v>288</v>
      </c>
      <c r="AA455" s="196" t="s">
        <v>223</v>
      </c>
      <c r="AB455" s="196" t="s">
        <v>223</v>
      </c>
      <c r="AC455" s="196" t="s">
        <v>223</v>
      </c>
      <c r="AD455" s="196" t="s">
        <v>370</v>
      </c>
      <c r="AE455" s="199" t="s">
        <v>513</v>
      </c>
    </row>
    <row r="456" spans="1:31" ht="138.75">
      <c r="A456" s="391"/>
      <c r="B456" s="317"/>
      <c r="C456" s="327"/>
      <c r="D456" s="320"/>
      <c r="E456" s="122" t="s">
        <v>264</v>
      </c>
      <c r="F456" s="121" t="s">
        <v>152</v>
      </c>
      <c r="G456" s="121" t="s">
        <v>212</v>
      </c>
      <c r="H456" s="121" t="s">
        <v>213</v>
      </c>
      <c r="I456" s="121" t="s">
        <v>286</v>
      </c>
      <c r="J456" s="121" t="s">
        <v>210</v>
      </c>
      <c r="K456" s="121" t="s">
        <v>211</v>
      </c>
      <c r="L456" s="121" t="s">
        <v>219</v>
      </c>
      <c r="M456" s="149">
        <v>2</v>
      </c>
      <c r="N456" s="149">
        <v>3</v>
      </c>
      <c r="O456" s="150">
        <f t="shared" si="1255"/>
        <v>6</v>
      </c>
      <c r="P456" s="150" t="str">
        <f t="shared" si="1256"/>
        <v>Medio</v>
      </c>
      <c r="Q456" s="149">
        <v>10</v>
      </c>
      <c r="R456" s="150">
        <f t="shared" si="1253"/>
        <v>60</v>
      </c>
      <c r="S456" s="150" t="str">
        <f t="shared" si="1257"/>
        <v>III</v>
      </c>
      <c r="T456" s="150" t="s">
        <v>142</v>
      </c>
      <c r="U456" s="98">
        <v>10</v>
      </c>
      <c r="V456" s="98">
        <v>1</v>
      </c>
      <c r="W456" s="98">
        <v>0</v>
      </c>
      <c r="X456" s="98">
        <f t="shared" si="1252"/>
        <v>11</v>
      </c>
      <c r="Y456" s="121" t="s">
        <v>221</v>
      </c>
      <c r="Z456" s="121" t="s">
        <v>672</v>
      </c>
      <c r="AA456" s="121" t="s">
        <v>223</v>
      </c>
      <c r="AB456" s="121" t="s">
        <v>223</v>
      </c>
      <c r="AC456" s="121" t="s">
        <v>223</v>
      </c>
      <c r="AD456" s="121" t="s">
        <v>224</v>
      </c>
      <c r="AE456" s="152" t="s">
        <v>223</v>
      </c>
    </row>
    <row r="457" spans="1:31" ht="138.75">
      <c r="A457" s="391"/>
      <c r="B457" s="317"/>
      <c r="C457" s="327"/>
      <c r="D457" s="320"/>
      <c r="E457" s="122" t="s">
        <v>264</v>
      </c>
      <c r="F457" s="121" t="s">
        <v>152</v>
      </c>
      <c r="G457" s="121" t="s">
        <v>341</v>
      </c>
      <c r="H457" s="121" t="s">
        <v>342</v>
      </c>
      <c r="I457" s="121" t="s">
        <v>343</v>
      </c>
      <c r="J457" s="121" t="s">
        <v>210</v>
      </c>
      <c r="K457" s="121" t="s">
        <v>211</v>
      </c>
      <c r="L457" s="121" t="s">
        <v>219</v>
      </c>
      <c r="M457" s="149">
        <v>2</v>
      </c>
      <c r="N457" s="149">
        <v>3</v>
      </c>
      <c r="O457" s="150">
        <f t="shared" si="1255"/>
        <v>6</v>
      </c>
      <c r="P457" s="150" t="str">
        <f t="shared" si="1256"/>
        <v>Medio</v>
      </c>
      <c r="Q457" s="149">
        <v>10</v>
      </c>
      <c r="R457" s="150">
        <f t="shared" si="1253"/>
        <v>60</v>
      </c>
      <c r="S457" s="150" t="str">
        <f t="shared" si="1257"/>
        <v>III</v>
      </c>
      <c r="T457" s="150" t="s">
        <v>142</v>
      </c>
      <c r="U457" s="98">
        <v>10</v>
      </c>
      <c r="V457" s="98">
        <v>1</v>
      </c>
      <c r="W457" s="98">
        <v>0</v>
      </c>
      <c r="X457" s="98">
        <f t="shared" ref="X457:X458" si="1258">SUM(U457:W457)</f>
        <v>11</v>
      </c>
      <c r="Y457" s="121" t="s">
        <v>221</v>
      </c>
      <c r="Z457" s="121" t="s">
        <v>672</v>
      </c>
      <c r="AA457" s="121" t="s">
        <v>223</v>
      </c>
      <c r="AB457" s="121" t="s">
        <v>223</v>
      </c>
      <c r="AC457" s="121" t="s">
        <v>223</v>
      </c>
      <c r="AD457" s="121" t="s">
        <v>224</v>
      </c>
      <c r="AE457" s="152" t="s">
        <v>223</v>
      </c>
    </row>
    <row r="458" spans="1:31" ht="138.75">
      <c r="A458" s="391"/>
      <c r="B458" s="317"/>
      <c r="C458" s="327"/>
      <c r="D458" s="320"/>
      <c r="E458" s="122" t="s">
        <v>264</v>
      </c>
      <c r="F458" s="121" t="s">
        <v>152</v>
      </c>
      <c r="G458" s="121" t="s">
        <v>416</v>
      </c>
      <c r="H458" s="121" t="s">
        <v>417</v>
      </c>
      <c r="I458" s="121" t="s">
        <v>433</v>
      </c>
      <c r="J458" s="121" t="s">
        <v>210</v>
      </c>
      <c r="K458" s="121" t="s">
        <v>211</v>
      </c>
      <c r="L458" s="121" t="s">
        <v>219</v>
      </c>
      <c r="M458" s="149">
        <v>2</v>
      </c>
      <c r="N458" s="149">
        <v>3</v>
      </c>
      <c r="O458" s="150">
        <f t="shared" si="1255"/>
        <v>6</v>
      </c>
      <c r="P458" s="150" t="str">
        <f t="shared" si="1256"/>
        <v>Medio</v>
      </c>
      <c r="Q458" s="149">
        <v>10</v>
      </c>
      <c r="R458" s="150">
        <f t="shared" si="1253"/>
        <v>60</v>
      </c>
      <c r="S458" s="150" t="str">
        <f t="shared" si="1257"/>
        <v>III</v>
      </c>
      <c r="T458" s="150" t="s">
        <v>142</v>
      </c>
      <c r="U458" s="98">
        <v>10</v>
      </c>
      <c r="V458" s="98">
        <v>1</v>
      </c>
      <c r="W458" s="98">
        <v>0</v>
      </c>
      <c r="X458" s="98">
        <f t="shared" si="1258"/>
        <v>11</v>
      </c>
      <c r="Y458" s="121" t="s">
        <v>221</v>
      </c>
      <c r="Z458" s="121" t="s">
        <v>672</v>
      </c>
      <c r="AA458" s="121" t="s">
        <v>223</v>
      </c>
      <c r="AB458" s="121" t="s">
        <v>223</v>
      </c>
      <c r="AC458" s="121" t="s">
        <v>223</v>
      </c>
      <c r="AD458" s="121" t="s">
        <v>224</v>
      </c>
      <c r="AE458" s="152" t="s">
        <v>223</v>
      </c>
    </row>
    <row r="459" spans="1:31" ht="141.75">
      <c r="A459" s="391"/>
      <c r="B459" s="317"/>
      <c r="C459" s="327"/>
      <c r="D459" s="320"/>
      <c r="E459" s="122" t="s">
        <v>264</v>
      </c>
      <c r="F459" s="121" t="s">
        <v>150</v>
      </c>
      <c r="G459" s="121" t="s">
        <v>215</v>
      </c>
      <c r="H459" s="121" t="s">
        <v>351</v>
      </c>
      <c r="I459" s="121" t="s">
        <v>217</v>
      </c>
      <c r="J459" s="121" t="s">
        <v>210</v>
      </c>
      <c r="K459" s="121" t="s">
        <v>218</v>
      </c>
      <c r="L459" s="121" t="s">
        <v>220</v>
      </c>
      <c r="M459" s="149">
        <v>2</v>
      </c>
      <c r="N459" s="149">
        <v>2</v>
      </c>
      <c r="O459" s="150">
        <f t="shared" si="1255"/>
        <v>4</v>
      </c>
      <c r="P459" s="150" t="str">
        <f t="shared" si="1256"/>
        <v>Bajo</v>
      </c>
      <c r="Q459" s="149">
        <v>25</v>
      </c>
      <c r="R459" s="150">
        <f t="shared" si="1253"/>
        <v>100</v>
      </c>
      <c r="S459" s="150" t="str">
        <f t="shared" si="1257"/>
        <v>III</v>
      </c>
      <c r="T459" s="150" t="s">
        <v>142</v>
      </c>
      <c r="U459" s="98">
        <v>10</v>
      </c>
      <c r="V459" s="98">
        <v>1</v>
      </c>
      <c r="W459" s="98">
        <v>0</v>
      </c>
      <c r="X459" s="98">
        <f t="shared" ref="X459:X464" si="1259">SUM(U459:W459)</f>
        <v>11</v>
      </c>
      <c r="Y459" s="121" t="s">
        <v>225</v>
      </c>
      <c r="Z459" s="121" t="s">
        <v>693</v>
      </c>
      <c r="AA459" s="121" t="s">
        <v>223</v>
      </c>
      <c r="AB459" s="121" t="s">
        <v>223</v>
      </c>
      <c r="AC459" s="121" t="s">
        <v>227</v>
      </c>
      <c r="AD459" s="121" t="s">
        <v>228</v>
      </c>
      <c r="AE459" s="152" t="s">
        <v>223</v>
      </c>
    </row>
    <row r="460" spans="1:31" ht="141">
      <c r="A460" s="391"/>
      <c r="B460" s="317"/>
      <c r="C460" s="327"/>
      <c r="D460" s="320"/>
      <c r="E460" s="122" t="s">
        <v>264</v>
      </c>
      <c r="F460" s="121" t="s">
        <v>150</v>
      </c>
      <c r="G460" s="121" t="s">
        <v>269</v>
      </c>
      <c r="H460" s="121" t="s">
        <v>309</v>
      </c>
      <c r="I460" s="121" t="s">
        <v>250</v>
      </c>
      <c r="J460" s="121" t="s">
        <v>251</v>
      </c>
      <c r="K460" s="121" t="s">
        <v>218</v>
      </c>
      <c r="L460" s="121" t="s">
        <v>220</v>
      </c>
      <c r="M460" s="149">
        <v>2</v>
      </c>
      <c r="N460" s="149">
        <v>1</v>
      </c>
      <c r="O460" s="150">
        <f t="shared" si="1255"/>
        <v>2</v>
      </c>
      <c r="P460" s="150" t="str">
        <f t="shared" si="1256"/>
        <v>Bajo</v>
      </c>
      <c r="Q460" s="149">
        <v>10</v>
      </c>
      <c r="R460" s="150">
        <f t="shared" si="1253"/>
        <v>20</v>
      </c>
      <c r="S460" s="150" t="str">
        <f t="shared" si="1257"/>
        <v>IV</v>
      </c>
      <c r="T460" s="150" t="str">
        <f>IF(S460="","",IF(OR(S460="IV",S460="III"),"Aceptable",IF(S460="II","No Aceptable o Aceptable con controles",IF(S460="I","No Aceptable","Error"))))</f>
        <v>Aceptable</v>
      </c>
      <c r="U460" s="98">
        <v>10</v>
      </c>
      <c r="V460" s="98">
        <v>1</v>
      </c>
      <c r="W460" s="98">
        <v>0</v>
      </c>
      <c r="X460" s="98">
        <f t="shared" si="1259"/>
        <v>11</v>
      </c>
      <c r="Y460" s="121" t="s">
        <v>225</v>
      </c>
      <c r="Z460" s="121" t="s">
        <v>692</v>
      </c>
      <c r="AA460" s="121" t="s">
        <v>223</v>
      </c>
      <c r="AB460" s="121" t="s">
        <v>223</v>
      </c>
      <c r="AC460" s="121" t="s">
        <v>227</v>
      </c>
      <c r="AD460" s="121" t="s">
        <v>228</v>
      </c>
      <c r="AE460" s="152" t="s">
        <v>223</v>
      </c>
    </row>
    <row r="461" spans="1:31" ht="98.25">
      <c r="A461" s="391"/>
      <c r="B461" s="317"/>
      <c r="C461" s="327"/>
      <c r="D461" s="320"/>
      <c r="E461" s="122" t="s">
        <v>264</v>
      </c>
      <c r="F461" s="121" t="s">
        <v>271</v>
      </c>
      <c r="G461" s="121" t="s">
        <v>229</v>
      </c>
      <c r="H461" s="121" t="s">
        <v>230</v>
      </c>
      <c r="I461" s="121" t="s">
        <v>231</v>
      </c>
      <c r="J461" s="121" t="s">
        <v>232</v>
      </c>
      <c r="K461" s="121" t="s">
        <v>233</v>
      </c>
      <c r="L461" s="121" t="s">
        <v>220</v>
      </c>
      <c r="M461" s="149">
        <v>2</v>
      </c>
      <c r="N461" s="149">
        <v>2</v>
      </c>
      <c r="O461" s="150">
        <f t="shared" si="1255"/>
        <v>4</v>
      </c>
      <c r="P461" s="150" t="str">
        <f t="shared" si="1256"/>
        <v>Bajo</v>
      </c>
      <c r="Q461" s="149">
        <v>25</v>
      </c>
      <c r="R461" s="150">
        <f t="shared" si="1253"/>
        <v>100</v>
      </c>
      <c r="S461" s="150" t="str">
        <f t="shared" si="1257"/>
        <v>III</v>
      </c>
      <c r="T461" s="150" t="s">
        <v>142</v>
      </c>
      <c r="U461" s="98">
        <v>10</v>
      </c>
      <c r="V461" s="98">
        <v>1</v>
      </c>
      <c r="W461" s="98">
        <v>0</v>
      </c>
      <c r="X461" s="98">
        <f t="shared" si="1259"/>
        <v>11</v>
      </c>
      <c r="Y461" s="121" t="s">
        <v>240</v>
      </c>
      <c r="Z461" s="121" t="s">
        <v>676</v>
      </c>
      <c r="AA461" s="121" t="s">
        <v>223</v>
      </c>
      <c r="AB461" s="121" t="s">
        <v>223</v>
      </c>
      <c r="AC461" s="121" t="s">
        <v>242</v>
      </c>
      <c r="AD461" s="121" t="s">
        <v>349</v>
      </c>
      <c r="AE461" s="152" t="s">
        <v>223</v>
      </c>
    </row>
    <row r="462" spans="1:31" ht="113.25">
      <c r="A462" s="391"/>
      <c r="B462" s="317"/>
      <c r="C462" s="327"/>
      <c r="D462" s="320"/>
      <c r="E462" s="122" t="s">
        <v>264</v>
      </c>
      <c r="F462" s="121" t="s">
        <v>271</v>
      </c>
      <c r="G462" s="121" t="s">
        <v>372</v>
      </c>
      <c r="H462" s="121" t="s">
        <v>373</v>
      </c>
      <c r="I462" s="121" t="s">
        <v>374</v>
      </c>
      <c r="J462" s="121" t="s">
        <v>375</v>
      </c>
      <c r="K462" s="121" t="s">
        <v>233</v>
      </c>
      <c r="L462" s="121" t="s">
        <v>220</v>
      </c>
      <c r="M462" s="149">
        <v>2</v>
      </c>
      <c r="N462" s="149">
        <v>1</v>
      </c>
      <c r="O462" s="150">
        <f t="shared" si="1255"/>
        <v>2</v>
      </c>
      <c r="P462" s="150" t="str">
        <f t="shared" si="1256"/>
        <v>Bajo</v>
      </c>
      <c r="Q462" s="149">
        <v>10</v>
      </c>
      <c r="R462" s="150">
        <f t="shared" si="1253"/>
        <v>20</v>
      </c>
      <c r="S462" s="150" t="str">
        <f t="shared" si="1257"/>
        <v>IV</v>
      </c>
      <c r="T462" s="150" t="str">
        <f t="shared" ref="T462" si="1260">IF(S462="","",IF(OR(S462="IV",S462="III"),"Aceptable",IF(S462="II","No Aceptable o Aceptable con controles",IF(S462="I","No Aceptable","Error"))))</f>
        <v>Aceptable</v>
      </c>
      <c r="U462" s="98">
        <v>10</v>
      </c>
      <c r="V462" s="98">
        <v>1</v>
      </c>
      <c r="W462" s="98">
        <v>0</v>
      </c>
      <c r="X462" s="98">
        <f t="shared" si="1259"/>
        <v>11</v>
      </c>
      <c r="Y462" s="121" t="s">
        <v>240</v>
      </c>
      <c r="Z462" s="121" t="s">
        <v>676</v>
      </c>
      <c r="AA462" s="121" t="s">
        <v>223</v>
      </c>
      <c r="AB462" s="121" t="s">
        <v>223</v>
      </c>
      <c r="AC462" s="121" t="s">
        <v>379</v>
      </c>
      <c r="AD462" s="121" t="s">
        <v>380</v>
      </c>
      <c r="AE462" s="152" t="s">
        <v>223</v>
      </c>
    </row>
    <row r="463" spans="1:31" ht="93">
      <c r="A463" s="391"/>
      <c r="B463" s="317"/>
      <c r="C463" s="327"/>
      <c r="D463" s="320"/>
      <c r="E463" s="122" t="s">
        <v>264</v>
      </c>
      <c r="F463" s="121" t="s">
        <v>271</v>
      </c>
      <c r="G463" s="121" t="s">
        <v>234</v>
      </c>
      <c r="H463" s="121" t="s">
        <v>347</v>
      </c>
      <c r="I463" s="121" t="s">
        <v>436</v>
      </c>
      <c r="J463" s="121" t="s">
        <v>237</v>
      </c>
      <c r="K463" s="121" t="s">
        <v>233</v>
      </c>
      <c r="L463" s="121" t="s">
        <v>220</v>
      </c>
      <c r="M463" s="149">
        <v>2</v>
      </c>
      <c r="N463" s="149">
        <v>2</v>
      </c>
      <c r="O463" s="150">
        <f t="shared" si="1255"/>
        <v>4</v>
      </c>
      <c r="P463" s="150" t="str">
        <f t="shared" si="1256"/>
        <v>Bajo</v>
      </c>
      <c r="Q463" s="149">
        <v>25</v>
      </c>
      <c r="R463" s="150">
        <f t="shared" si="1253"/>
        <v>100</v>
      </c>
      <c r="S463" s="150" t="str">
        <f t="shared" si="1257"/>
        <v>III</v>
      </c>
      <c r="T463" s="150" t="s">
        <v>142</v>
      </c>
      <c r="U463" s="98">
        <v>10</v>
      </c>
      <c r="V463" s="98">
        <v>1</v>
      </c>
      <c r="W463" s="98">
        <v>0</v>
      </c>
      <c r="X463" s="98">
        <f t="shared" si="1259"/>
        <v>11</v>
      </c>
      <c r="Y463" s="121" t="s">
        <v>244</v>
      </c>
      <c r="Z463" s="121" t="s">
        <v>676</v>
      </c>
      <c r="AA463" s="121" t="s">
        <v>223</v>
      </c>
      <c r="AB463" s="121" t="s">
        <v>223</v>
      </c>
      <c r="AC463" s="121" t="s">
        <v>242</v>
      </c>
      <c r="AD463" s="121" t="s">
        <v>350</v>
      </c>
      <c r="AE463" s="152" t="s">
        <v>223</v>
      </c>
    </row>
    <row r="464" spans="1:31" ht="106.5">
      <c r="A464" s="391"/>
      <c r="B464" s="317"/>
      <c r="C464" s="327"/>
      <c r="D464" s="320"/>
      <c r="E464" s="122" t="s">
        <v>264</v>
      </c>
      <c r="F464" s="121" t="s">
        <v>274</v>
      </c>
      <c r="G464" s="121" t="s">
        <v>284</v>
      </c>
      <c r="H464" s="121" t="s">
        <v>285</v>
      </c>
      <c r="I464" s="121" t="s">
        <v>261</v>
      </c>
      <c r="J464" s="121" t="s">
        <v>210</v>
      </c>
      <c r="K464" s="121" t="s">
        <v>260</v>
      </c>
      <c r="L464" s="121" t="s">
        <v>262</v>
      </c>
      <c r="M464" s="149">
        <v>6</v>
      </c>
      <c r="N464" s="149">
        <v>3</v>
      </c>
      <c r="O464" s="150">
        <f t="shared" si="1255"/>
        <v>18</v>
      </c>
      <c r="P464" s="150" t="str">
        <f t="shared" si="1256"/>
        <v>Alto</v>
      </c>
      <c r="Q464" s="149">
        <v>25</v>
      </c>
      <c r="R464" s="150">
        <f t="shared" si="1253"/>
        <v>450</v>
      </c>
      <c r="S464" s="150" t="str">
        <f t="shared" si="1257"/>
        <v>II</v>
      </c>
      <c r="T464" s="150" t="str">
        <f>IF(S464="","",IF(OR(S464="IV",S464="III"),"Aceptable",IF(S464="II","No Aceptable o Aceptable con controles",IF(S464="I","No Aceptable","Error"))))</f>
        <v>No Aceptable o Aceptable con controles</v>
      </c>
      <c r="U464" s="98">
        <v>10</v>
      </c>
      <c r="V464" s="98">
        <v>1</v>
      </c>
      <c r="W464" s="98">
        <v>0</v>
      </c>
      <c r="X464" s="98">
        <f t="shared" si="1259"/>
        <v>11</v>
      </c>
      <c r="Y464" s="121" t="s">
        <v>290</v>
      </c>
      <c r="Z464" s="121" t="s">
        <v>291</v>
      </c>
      <c r="AA464" s="121" t="s">
        <v>223</v>
      </c>
      <c r="AB464" s="121" t="s">
        <v>223</v>
      </c>
      <c r="AC464" s="121" t="s">
        <v>292</v>
      </c>
      <c r="AD464" s="121" t="s">
        <v>293</v>
      </c>
      <c r="AE464" s="152" t="s">
        <v>223</v>
      </c>
    </row>
    <row r="465" spans="1:31" ht="108" thickBot="1">
      <c r="A465" s="391"/>
      <c r="B465" s="318"/>
      <c r="C465" s="336"/>
      <c r="D465" s="321"/>
      <c r="E465" s="262" t="s">
        <v>441</v>
      </c>
      <c r="F465" s="263" t="s">
        <v>274</v>
      </c>
      <c r="G465" s="171" t="s">
        <v>284</v>
      </c>
      <c r="H465" s="263" t="s">
        <v>442</v>
      </c>
      <c r="I465" s="263" t="s">
        <v>443</v>
      </c>
      <c r="J465" s="263" t="s">
        <v>375</v>
      </c>
      <c r="K465" s="171" t="s">
        <v>444</v>
      </c>
      <c r="L465" s="263" t="s">
        <v>375</v>
      </c>
      <c r="M465" s="172">
        <v>6</v>
      </c>
      <c r="N465" s="172">
        <v>3</v>
      </c>
      <c r="O465" s="173">
        <f t="shared" si="1255"/>
        <v>18</v>
      </c>
      <c r="P465" s="173" t="str">
        <f t="shared" si="1256"/>
        <v>Alto</v>
      </c>
      <c r="Q465" s="172">
        <v>25</v>
      </c>
      <c r="R465" s="173">
        <f t="shared" si="1253"/>
        <v>450</v>
      </c>
      <c r="S465" s="173" t="str">
        <f t="shared" si="1257"/>
        <v>II</v>
      </c>
      <c r="T465" s="173" t="str">
        <f t="shared" ref="T465" si="1261">IF(S465="","",IF(OR(S465="IV",S465="III"),"Aceptable",IF(S465="II","No Aceptable o Aceptable con controles",IF(S465="I","No Aceptable","Error"))))</f>
        <v>No Aceptable o Aceptable con controles</v>
      </c>
      <c r="U465" s="103">
        <v>10</v>
      </c>
      <c r="V465" s="103">
        <v>1</v>
      </c>
      <c r="W465" s="103">
        <v>0</v>
      </c>
      <c r="X465" s="103">
        <f t="shared" si="1252"/>
        <v>11</v>
      </c>
      <c r="Y465" s="171" t="s">
        <v>290</v>
      </c>
      <c r="Z465" s="171" t="s">
        <v>699</v>
      </c>
      <c r="AA465" s="171" t="s">
        <v>223</v>
      </c>
      <c r="AB465" s="171" t="s">
        <v>223</v>
      </c>
      <c r="AC465" s="263" t="s">
        <v>450</v>
      </c>
      <c r="AD465" s="263" t="s">
        <v>451</v>
      </c>
      <c r="AE465" s="175" t="s">
        <v>223</v>
      </c>
    </row>
    <row r="466" spans="1:31" ht="136.5" customHeight="1">
      <c r="A466" s="391"/>
      <c r="B466" s="316" t="s">
        <v>580</v>
      </c>
      <c r="C466" s="322" t="s">
        <v>536</v>
      </c>
      <c r="D466" s="334" t="s">
        <v>578</v>
      </c>
      <c r="E466" s="126" t="s">
        <v>264</v>
      </c>
      <c r="F466" s="197" t="s">
        <v>265</v>
      </c>
      <c r="G466" s="197" t="s">
        <v>367</v>
      </c>
      <c r="H466" s="196" t="s">
        <v>318</v>
      </c>
      <c r="I466" s="196" t="s">
        <v>319</v>
      </c>
      <c r="J466" s="196" t="s">
        <v>320</v>
      </c>
      <c r="K466" s="196" t="s">
        <v>260</v>
      </c>
      <c r="L466" s="196" t="s">
        <v>268</v>
      </c>
      <c r="M466" s="197">
        <v>2</v>
      </c>
      <c r="N466" s="197">
        <v>1</v>
      </c>
      <c r="O466" s="198">
        <f t="shared" si="1255"/>
        <v>2</v>
      </c>
      <c r="P466" s="198" t="str">
        <f t="shared" si="1256"/>
        <v>Bajo</v>
      </c>
      <c r="Q466" s="197">
        <v>10</v>
      </c>
      <c r="R466" s="198">
        <f t="shared" si="1253"/>
        <v>20</v>
      </c>
      <c r="S466" s="198" t="str">
        <f t="shared" si="1257"/>
        <v>IV</v>
      </c>
      <c r="T466" s="198" t="str">
        <f>IF(S466="","",IF(OR(S466="IV",S466="III"),"Aceptable",IF(S466="II","No Aceptable o Aceptable con controles",IF(S466="I","No Aceptable","Error"))))</f>
        <v>Aceptable</v>
      </c>
      <c r="U466" s="100">
        <v>13</v>
      </c>
      <c r="V466" s="100">
        <v>4</v>
      </c>
      <c r="W466" s="100">
        <v>0</v>
      </c>
      <c r="X466" s="100">
        <f t="shared" si="1252"/>
        <v>17</v>
      </c>
      <c r="Y466" s="196" t="s">
        <v>369</v>
      </c>
      <c r="Z466" s="196" t="s">
        <v>288</v>
      </c>
      <c r="AA466" s="196" t="s">
        <v>223</v>
      </c>
      <c r="AB466" s="196" t="s">
        <v>223</v>
      </c>
      <c r="AC466" s="196" t="s">
        <v>223</v>
      </c>
      <c r="AD466" s="196" t="s">
        <v>370</v>
      </c>
      <c r="AE466" s="152" t="s">
        <v>210</v>
      </c>
    </row>
    <row r="467" spans="1:31" ht="136.5" customHeight="1">
      <c r="A467" s="391"/>
      <c r="B467" s="317"/>
      <c r="C467" s="323"/>
      <c r="D467" s="335"/>
      <c r="E467" s="122" t="s">
        <v>264</v>
      </c>
      <c r="F467" s="121" t="s">
        <v>150</v>
      </c>
      <c r="G467" s="121" t="s">
        <v>215</v>
      </c>
      <c r="H467" s="121" t="s">
        <v>351</v>
      </c>
      <c r="I467" s="121" t="s">
        <v>217</v>
      </c>
      <c r="J467" s="121" t="s">
        <v>210</v>
      </c>
      <c r="K467" s="121" t="s">
        <v>218</v>
      </c>
      <c r="L467" s="121" t="s">
        <v>220</v>
      </c>
      <c r="M467" s="149">
        <v>2</v>
      </c>
      <c r="N467" s="149">
        <v>2</v>
      </c>
      <c r="O467" s="150">
        <f t="shared" si="1255"/>
        <v>4</v>
      </c>
      <c r="P467" s="150" t="str">
        <f t="shared" si="1256"/>
        <v>Bajo</v>
      </c>
      <c r="Q467" s="149">
        <v>25</v>
      </c>
      <c r="R467" s="150">
        <f t="shared" si="1253"/>
        <v>100</v>
      </c>
      <c r="S467" s="150" t="str">
        <f t="shared" si="1257"/>
        <v>III</v>
      </c>
      <c r="T467" s="150" t="s">
        <v>142</v>
      </c>
      <c r="U467" s="98">
        <v>13</v>
      </c>
      <c r="V467" s="98">
        <v>4</v>
      </c>
      <c r="W467" s="98">
        <v>0</v>
      </c>
      <c r="X467" s="98">
        <f t="shared" ref="X467:X468" si="1262">SUM(U467:W467)</f>
        <v>17</v>
      </c>
      <c r="Y467" s="121" t="s">
        <v>225</v>
      </c>
      <c r="Z467" s="121" t="s">
        <v>693</v>
      </c>
      <c r="AA467" s="121" t="s">
        <v>223</v>
      </c>
      <c r="AB467" s="121" t="s">
        <v>223</v>
      </c>
      <c r="AC467" s="121" t="s">
        <v>227</v>
      </c>
      <c r="AD467" s="121" t="s">
        <v>228</v>
      </c>
      <c r="AE467" s="152" t="s">
        <v>223</v>
      </c>
    </row>
    <row r="468" spans="1:31" ht="136.5" customHeight="1">
      <c r="A468" s="391"/>
      <c r="B468" s="317"/>
      <c r="C468" s="323"/>
      <c r="D468" s="335"/>
      <c r="E468" s="122" t="s">
        <v>264</v>
      </c>
      <c r="F468" s="121" t="s">
        <v>152</v>
      </c>
      <c r="G468" s="121" t="s">
        <v>212</v>
      </c>
      <c r="H468" s="121" t="s">
        <v>213</v>
      </c>
      <c r="I468" s="121" t="s">
        <v>286</v>
      </c>
      <c r="J468" s="121" t="s">
        <v>210</v>
      </c>
      <c r="K468" s="121" t="s">
        <v>211</v>
      </c>
      <c r="L468" s="121" t="s">
        <v>219</v>
      </c>
      <c r="M468" s="149">
        <v>2</v>
      </c>
      <c r="N468" s="149">
        <v>3</v>
      </c>
      <c r="O468" s="150">
        <f t="shared" si="1255"/>
        <v>6</v>
      </c>
      <c r="P468" s="150" t="str">
        <f t="shared" si="1256"/>
        <v>Medio</v>
      </c>
      <c r="Q468" s="149">
        <v>10</v>
      </c>
      <c r="R468" s="150">
        <f t="shared" si="1253"/>
        <v>60</v>
      </c>
      <c r="S468" s="150" t="str">
        <f t="shared" si="1257"/>
        <v>III</v>
      </c>
      <c r="T468" s="150" t="s">
        <v>142</v>
      </c>
      <c r="U468" s="98">
        <v>13</v>
      </c>
      <c r="V468" s="98">
        <v>4</v>
      </c>
      <c r="W468" s="98">
        <v>0</v>
      </c>
      <c r="X468" s="98">
        <f t="shared" si="1262"/>
        <v>17</v>
      </c>
      <c r="Y468" s="121" t="s">
        <v>221</v>
      </c>
      <c r="Z468" s="121" t="s">
        <v>672</v>
      </c>
      <c r="AA468" s="121" t="s">
        <v>223</v>
      </c>
      <c r="AB468" s="121" t="s">
        <v>223</v>
      </c>
      <c r="AC468" s="121" t="s">
        <v>223</v>
      </c>
      <c r="AD468" s="121" t="s">
        <v>224</v>
      </c>
      <c r="AE468" s="152" t="s">
        <v>223</v>
      </c>
    </row>
    <row r="469" spans="1:31" ht="136.5" customHeight="1">
      <c r="A469" s="391"/>
      <c r="B469" s="317"/>
      <c r="C469" s="323"/>
      <c r="D469" s="335"/>
      <c r="E469" s="122" t="s">
        <v>264</v>
      </c>
      <c r="F469" s="121" t="s">
        <v>152</v>
      </c>
      <c r="G469" s="121" t="s">
        <v>416</v>
      </c>
      <c r="H469" s="121" t="s">
        <v>417</v>
      </c>
      <c r="I469" s="121" t="s">
        <v>433</v>
      </c>
      <c r="J469" s="121" t="s">
        <v>210</v>
      </c>
      <c r="K469" s="121" t="s">
        <v>211</v>
      </c>
      <c r="L469" s="121" t="s">
        <v>219</v>
      </c>
      <c r="M469" s="149">
        <v>2</v>
      </c>
      <c r="N469" s="149">
        <v>3</v>
      </c>
      <c r="O469" s="150">
        <f t="shared" si="1255"/>
        <v>6</v>
      </c>
      <c r="P469" s="150" t="str">
        <f t="shared" si="1256"/>
        <v>Medio</v>
      </c>
      <c r="Q469" s="149">
        <v>10</v>
      </c>
      <c r="R469" s="150">
        <f t="shared" si="1253"/>
        <v>60</v>
      </c>
      <c r="S469" s="150" t="str">
        <f t="shared" si="1257"/>
        <v>III</v>
      </c>
      <c r="T469" s="150" t="s">
        <v>142</v>
      </c>
      <c r="U469" s="98">
        <v>13</v>
      </c>
      <c r="V469" s="98">
        <v>4</v>
      </c>
      <c r="W469" s="98">
        <v>0</v>
      </c>
      <c r="X469" s="98">
        <f t="shared" ref="X469:X482" si="1263">SUM(U469:W469)</f>
        <v>17</v>
      </c>
      <c r="Y469" s="121" t="s">
        <v>221</v>
      </c>
      <c r="Z469" s="121" t="s">
        <v>672</v>
      </c>
      <c r="AA469" s="121" t="s">
        <v>223</v>
      </c>
      <c r="AB469" s="121" t="s">
        <v>223</v>
      </c>
      <c r="AC469" s="121" t="s">
        <v>223</v>
      </c>
      <c r="AD469" s="121" t="s">
        <v>224</v>
      </c>
      <c r="AE469" s="152" t="s">
        <v>223</v>
      </c>
    </row>
    <row r="470" spans="1:31" ht="136.5" customHeight="1">
      <c r="A470" s="391"/>
      <c r="B470" s="317"/>
      <c r="C470" s="323"/>
      <c r="D470" s="335"/>
      <c r="E470" s="122" t="s">
        <v>264</v>
      </c>
      <c r="F470" s="121" t="s">
        <v>150</v>
      </c>
      <c r="G470" s="121" t="s">
        <v>269</v>
      </c>
      <c r="H470" s="121" t="s">
        <v>309</v>
      </c>
      <c r="I470" s="121" t="s">
        <v>250</v>
      </c>
      <c r="J470" s="121" t="s">
        <v>251</v>
      </c>
      <c r="K470" s="121" t="s">
        <v>218</v>
      </c>
      <c r="L470" s="121" t="s">
        <v>220</v>
      </c>
      <c r="M470" s="149">
        <v>2</v>
      </c>
      <c r="N470" s="149">
        <v>1</v>
      </c>
      <c r="O470" s="150">
        <f t="shared" si="1255"/>
        <v>2</v>
      </c>
      <c r="P470" s="150" t="str">
        <f t="shared" si="1256"/>
        <v>Bajo</v>
      </c>
      <c r="Q470" s="149">
        <v>10</v>
      </c>
      <c r="R470" s="150">
        <f t="shared" si="1253"/>
        <v>20</v>
      </c>
      <c r="S470" s="150" t="str">
        <f t="shared" si="1257"/>
        <v>IV</v>
      </c>
      <c r="T470" s="150" t="str">
        <f>IF(S470="","",IF(OR(S470="IV",S470="III"),"Aceptable",IF(S470="II","No Aceptable o Aceptable con controles",IF(S470="I","No Aceptable","Error"))))</f>
        <v>Aceptable</v>
      </c>
      <c r="U470" s="98">
        <v>13</v>
      </c>
      <c r="V470" s="98">
        <v>4</v>
      </c>
      <c r="W470" s="98">
        <v>0</v>
      </c>
      <c r="X470" s="98">
        <f t="shared" si="1263"/>
        <v>17</v>
      </c>
      <c r="Y470" s="121" t="s">
        <v>225</v>
      </c>
      <c r="Z470" s="121" t="s">
        <v>253</v>
      </c>
      <c r="AA470" s="121" t="s">
        <v>223</v>
      </c>
      <c r="AB470" s="121" t="s">
        <v>223</v>
      </c>
      <c r="AC470" s="121" t="s">
        <v>227</v>
      </c>
      <c r="AD470" s="121" t="s">
        <v>228</v>
      </c>
      <c r="AE470" s="152" t="s">
        <v>223</v>
      </c>
    </row>
    <row r="471" spans="1:31" ht="136.5" customHeight="1">
      <c r="A471" s="391"/>
      <c r="B471" s="317"/>
      <c r="C471" s="323"/>
      <c r="D471" s="335"/>
      <c r="E471" s="122" t="s">
        <v>264</v>
      </c>
      <c r="F471" s="121" t="s">
        <v>271</v>
      </c>
      <c r="G471" s="121" t="s">
        <v>229</v>
      </c>
      <c r="H471" s="121" t="s">
        <v>230</v>
      </c>
      <c r="I471" s="121" t="s">
        <v>231</v>
      </c>
      <c r="J471" s="121" t="s">
        <v>232</v>
      </c>
      <c r="K471" s="121" t="s">
        <v>233</v>
      </c>
      <c r="L471" s="121" t="s">
        <v>220</v>
      </c>
      <c r="M471" s="149">
        <v>2</v>
      </c>
      <c r="N471" s="149">
        <v>2</v>
      </c>
      <c r="O471" s="150">
        <f t="shared" si="1255"/>
        <v>4</v>
      </c>
      <c r="P471" s="150" t="str">
        <f t="shared" si="1256"/>
        <v>Bajo</v>
      </c>
      <c r="Q471" s="149">
        <v>25</v>
      </c>
      <c r="R471" s="150">
        <f t="shared" si="1253"/>
        <v>100</v>
      </c>
      <c r="S471" s="150" t="str">
        <f t="shared" si="1257"/>
        <v>III</v>
      </c>
      <c r="T471" s="150" t="s">
        <v>142</v>
      </c>
      <c r="U471" s="98">
        <v>13</v>
      </c>
      <c r="V471" s="98">
        <v>4</v>
      </c>
      <c r="W471" s="98">
        <v>0</v>
      </c>
      <c r="X471" s="98">
        <f t="shared" si="1263"/>
        <v>17</v>
      </c>
      <c r="Y471" s="121" t="s">
        <v>240</v>
      </c>
      <c r="Z471" s="121" t="s">
        <v>676</v>
      </c>
      <c r="AA471" s="121" t="s">
        <v>223</v>
      </c>
      <c r="AB471" s="121" t="s">
        <v>223</v>
      </c>
      <c r="AC471" s="121" t="s">
        <v>242</v>
      </c>
      <c r="AD471" s="121" t="s">
        <v>243</v>
      </c>
      <c r="AE471" s="152" t="s">
        <v>223</v>
      </c>
    </row>
    <row r="472" spans="1:31" ht="136.5" customHeight="1">
      <c r="A472" s="391"/>
      <c r="B472" s="317"/>
      <c r="C472" s="323"/>
      <c r="D472" s="335"/>
      <c r="E472" s="122" t="s">
        <v>264</v>
      </c>
      <c r="F472" s="121" t="s">
        <v>271</v>
      </c>
      <c r="G472" s="121" t="s">
        <v>234</v>
      </c>
      <c r="H472" s="121" t="s">
        <v>235</v>
      </c>
      <c r="I472" s="121" t="s">
        <v>440</v>
      </c>
      <c r="J472" s="121" t="s">
        <v>237</v>
      </c>
      <c r="K472" s="121" t="s">
        <v>233</v>
      </c>
      <c r="L472" s="121" t="s">
        <v>220</v>
      </c>
      <c r="M472" s="149">
        <v>2</v>
      </c>
      <c r="N472" s="149">
        <v>2</v>
      </c>
      <c r="O472" s="150">
        <f t="shared" si="1255"/>
        <v>4</v>
      </c>
      <c r="P472" s="150" t="str">
        <f t="shared" si="1256"/>
        <v>Bajo</v>
      </c>
      <c r="Q472" s="149">
        <v>25</v>
      </c>
      <c r="R472" s="150">
        <f t="shared" si="1253"/>
        <v>100</v>
      </c>
      <c r="S472" s="150" t="str">
        <f t="shared" si="1257"/>
        <v>III</v>
      </c>
      <c r="T472" s="150" t="s">
        <v>142</v>
      </c>
      <c r="U472" s="98">
        <v>13</v>
      </c>
      <c r="V472" s="98">
        <v>4</v>
      </c>
      <c r="W472" s="98">
        <v>0</v>
      </c>
      <c r="X472" s="98">
        <f t="shared" si="1263"/>
        <v>17</v>
      </c>
      <c r="Y472" s="121" t="s">
        <v>244</v>
      </c>
      <c r="Z472" s="121" t="s">
        <v>676</v>
      </c>
      <c r="AA472" s="121" t="s">
        <v>223</v>
      </c>
      <c r="AB472" s="121" t="s">
        <v>223</v>
      </c>
      <c r="AC472" s="121" t="s">
        <v>242</v>
      </c>
      <c r="AD472" s="121" t="s">
        <v>245</v>
      </c>
      <c r="AE472" s="152" t="s">
        <v>223</v>
      </c>
    </row>
    <row r="473" spans="1:31" ht="136.5" customHeight="1">
      <c r="A473" s="391"/>
      <c r="B473" s="317"/>
      <c r="C473" s="323"/>
      <c r="D473" s="335"/>
      <c r="E473" s="122" t="s">
        <v>264</v>
      </c>
      <c r="F473" s="121" t="s">
        <v>274</v>
      </c>
      <c r="G473" s="121" t="s">
        <v>381</v>
      </c>
      <c r="H473" s="121" t="s">
        <v>393</v>
      </c>
      <c r="I473" s="121" t="s">
        <v>394</v>
      </c>
      <c r="J473" s="121" t="s">
        <v>395</v>
      </c>
      <c r="K473" s="121" t="s">
        <v>396</v>
      </c>
      <c r="L473" s="121" t="s">
        <v>397</v>
      </c>
      <c r="M473" s="149">
        <v>6</v>
      </c>
      <c r="N473" s="149">
        <v>3</v>
      </c>
      <c r="O473" s="150">
        <f t="shared" si="1255"/>
        <v>18</v>
      </c>
      <c r="P473" s="150" t="str">
        <f t="shared" si="1256"/>
        <v>Alto</v>
      </c>
      <c r="Q473" s="149">
        <v>25</v>
      </c>
      <c r="R473" s="150">
        <f t="shared" si="1253"/>
        <v>450</v>
      </c>
      <c r="S473" s="150" t="str">
        <f t="shared" si="1257"/>
        <v>II</v>
      </c>
      <c r="T473" s="150" t="str">
        <f>IF(S473="","",IF(OR(S473="IV",S473="III"),"Aceptable",IF(S473="II","No Aceptable o Aceptable con controles",IF(S473="I","No Aceptable","Error"))))</f>
        <v>No Aceptable o Aceptable con controles</v>
      </c>
      <c r="U473" s="98">
        <v>13</v>
      </c>
      <c r="V473" s="98">
        <v>4</v>
      </c>
      <c r="W473" s="98">
        <v>0</v>
      </c>
      <c r="X473" s="98">
        <f t="shared" si="1263"/>
        <v>17</v>
      </c>
      <c r="Y473" s="121" t="s">
        <v>427</v>
      </c>
      <c r="Z473" s="121" t="s">
        <v>385</v>
      </c>
      <c r="AA473" s="121" t="s">
        <v>223</v>
      </c>
      <c r="AB473" s="121" t="s">
        <v>296</v>
      </c>
      <c r="AC473" s="121" t="s">
        <v>446</v>
      </c>
      <c r="AD473" s="121" t="s">
        <v>447</v>
      </c>
      <c r="AE473" s="152" t="s">
        <v>223</v>
      </c>
    </row>
    <row r="474" spans="1:31" ht="136.5" customHeight="1" thickBot="1">
      <c r="A474" s="391"/>
      <c r="B474" s="317"/>
      <c r="C474" s="324"/>
      <c r="D474" s="335"/>
      <c r="E474" s="203" t="s">
        <v>264</v>
      </c>
      <c r="F474" s="191" t="s">
        <v>274</v>
      </c>
      <c r="G474" s="191" t="s">
        <v>284</v>
      </c>
      <c r="H474" s="191" t="s">
        <v>285</v>
      </c>
      <c r="I474" s="191" t="s">
        <v>261</v>
      </c>
      <c r="J474" s="191" t="s">
        <v>210</v>
      </c>
      <c r="K474" s="191" t="s">
        <v>260</v>
      </c>
      <c r="L474" s="191" t="s">
        <v>262</v>
      </c>
      <c r="M474" s="192">
        <v>6</v>
      </c>
      <c r="N474" s="192">
        <v>3</v>
      </c>
      <c r="O474" s="193">
        <f t="shared" si="1255"/>
        <v>18</v>
      </c>
      <c r="P474" s="193" t="str">
        <f t="shared" si="1256"/>
        <v>Alto</v>
      </c>
      <c r="Q474" s="192">
        <v>25</v>
      </c>
      <c r="R474" s="193">
        <f t="shared" si="1253"/>
        <v>450</v>
      </c>
      <c r="S474" s="193" t="str">
        <f t="shared" si="1257"/>
        <v>II</v>
      </c>
      <c r="T474" s="193" t="str">
        <f>IF(S474="","",IF(OR(S474="IV",S474="III"),"Aceptable",IF(S474="II","No Aceptable o Aceptable con controles",IF(S474="I","No Aceptable","Error"))))</f>
        <v>No Aceptable o Aceptable con controles</v>
      </c>
      <c r="U474" s="103">
        <v>13</v>
      </c>
      <c r="V474" s="103">
        <v>4</v>
      </c>
      <c r="W474" s="103">
        <v>0</v>
      </c>
      <c r="X474" s="103">
        <f t="shared" si="1263"/>
        <v>17</v>
      </c>
      <c r="Y474" s="191" t="s">
        <v>290</v>
      </c>
      <c r="Z474" s="191" t="s">
        <v>291</v>
      </c>
      <c r="AA474" s="191" t="s">
        <v>223</v>
      </c>
      <c r="AB474" s="191" t="s">
        <v>223</v>
      </c>
      <c r="AC474" s="191" t="s">
        <v>292</v>
      </c>
      <c r="AD474" s="191" t="s">
        <v>293</v>
      </c>
      <c r="AE474" s="195" t="s">
        <v>223</v>
      </c>
    </row>
    <row r="475" spans="1:31" ht="136.5" customHeight="1">
      <c r="A475" s="391"/>
      <c r="B475" s="317"/>
      <c r="C475" s="322" t="s">
        <v>462</v>
      </c>
      <c r="D475" s="334" t="s">
        <v>579</v>
      </c>
      <c r="E475" s="126" t="s">
        <v>264</v>
      </c>
      <c r="F475" s="125" t="s">
        <v>274</v>
      </c>
      <c r="G475" s="125" t="s">
        <v>284</v>
      </c>
      <c r="H475" s="196" t="s">
        <v>410</v>
      </c>
      <c r="I475" s="125" t="s">
        <v>411</v>
      </c>
      <c r="J475" s="125" t="s">
        <v>375</v>
      </c>
      <c r="K475" s="196" t="s">
        <v>260</v>
      </c>
      <c r="L475" s="125" t="s">
        <v>262</v>
      </c>
      <c r="M475" s="197">
        <v>2</v>
      </c>
      <c r="N475" s="197">
        <v>1</v>
      </c>
      <c r="O475" s="198">
        <f t="shared" si="1255"/>
        <v>2</v>
      </c>
      <c r="P475" s="198" t="str">
        <f t="shared" si="1256"/>
        <v>Bajo</v>
      </c>
      <c r="Q475" s="197">
        <v>10</v>
      </c>
      <c r="R475" s="198">
        <f t="shared" si="1253"/>
        <v>20</v>
      </c>
      <c r="S475" s="198" t="str">
        <f t="shared" si="1257"/>
        <v>IV</v>
      </c>
      <c r="T475" s="198" t="str">
        <f t="shared" ref="T475:T480" si="1264">IF(S475="","",IF(OR(S475="IV",S475="III"),"Aceptable",IF(S475="II","No Aceptable o Aceptable con controles",IF(S475="I","No Aceptable","Error"))))</f>
        <v>Aceptable</v>
      </c>
      <c r="U475" s="99">
        <v>0</v>
      </c>
      <c r="V475" s="99">
        <v>4</v>
      </c>
      <c r="W475" s="99">
        <v>0</v>
      </c>
      <c r="X475" s="100">
        <f t="shared" si="1263"/>
        <v>4</v>
      </c>
      <c r="Y475" s="196" t="s">
        <v>412</v>
      </c>
      <c r="Z475" s="196" t="s">
        <v>291</v>
      </c>
      <c r="AA475" s="196" t="s">
        <v>296</v>
      </c>
      <c r="AB475" s="196" t="s">
        <v>296</v>
      </c>
      <c r="AC475" s="196" t="s">
        <v>292</v>
      </c>
      <c r="AD475" s="196" t="s">
        <v>293</v>
      </c>
      <c r="AE475" s="199" t="s">
        <v>223</v>
      </c>
    </row>
    <row r="476" spans="1:31" ht="107.25" thickBot="1">
      <c r="A476" s="391"/>
      <c r="B476" s="317"/>
      <c r="C476" s="323"/>
      <c r="D476" s="335"/>
      <c r="E476" s="122" t="s">
        <v>264</v>
      </c>
      <c r="F476" s="118" t="s">
        <v>274</v>
      </c>
      <c r="G476" s="118" t="s">
        <v>284</v>
      </c>
      <c r="H476" s="121" t="s">
        <v>285</v>
      </c>
      <c r="I476" s="118" t="s">
        <v>261</v>
      </c>
      <c r="J476" s="118" t="s">
        <v>210</v>
      </c>
      <c r="K476" s="121" t="s">
        <v>260</v>
      </c>
      <c r="L476" s="118" t="s">
        <v>262</v>
      </c>
      <c r="M476" s="149">
        <v>6</v>
      </c>
      <c r="N476" s="149">
        <v>3</v>
      </c>
      <c r="O476" s="150">
        <f t="shared" ref="O476:O477" si="1265">IF(OR(M476="",N476=""),"",IF((M476*N476=0),"N/A",M476*N476))</f>
        <v>18</v>
      </c>
      <c r="P476" s="150" t="str">
        <f t="shared" ref="P476:P477" si="1266">IF(O476="","",IF(ISTEXT(O476),"N/A",IF(OR(O476=2,O476=4),"Bajo",IF(OR(O476=6,O476=8),"Medio",IF(OR(O476=10,O476=12,O476=18,O476=20),"Alto",IF(OR(O476=24,O476=30,O476=40),"Muy Alto","Error"))))))</f>
        <v>Alto</v>
      </c>
      <c r="Q476" s="149">
        <v>25</v>
      </c>
      <c r="R476" s="150">
        <f t="shared" ref="R476:R477" si="1267">IF(OR(Q476="",O476=""),"",IF(ISTEXT(O476),"N/A",O476*Q476))</f>
        <v>450</v>
      </c>
      <c r="S476" s="150" t="str">
        <f t="shared" ref="S476:S477" si="1268">IF(R476="","",IF(ISTEXT(R476),"IV",IF(R476=20,"IV",IF(AND(R476&gt;=40,R476&lt;=120),"III",IF(AND(R476&gt;=150,R476&lt;=500),"II",IF(AND(R476&gt;=600,R476&lt;=4000),"I","Error"))))))</f>
        <v>II</v>
      </c>
      <c r="T476" s="150" t="str">
        <f t="shared" ref="T476" si="1269">IF(S476="","",IF(OR(S476="IV",S476="III"),"Aceptable",IF(S476="II","No Aceptable o Aceptable con controles",IF(S476="I","No Aceptable","Error"))))</f>
        <v>No Aceptable o Aceptable con controles</v>
      </c>
      <c r="U476" s="90">
        <v>0</v>
      </c>
      <c r="V476" s="90">
        <v>4</v>
      </c>
      <c r="W476" s="90">
        <v>0</v>
      </c>
      <c r="X476" s="98">
        <f t="shared" si="1263"/>
        <v>4</v>
      </c>
      <c r="Y476" s="121" t="s">
        <v>290</v>
      </c>
      <c r="Z476" s="121" t="s">
        <v>291</v>
      </c>
      <c r="AA476" s="121" t="s">
        <v>223</v>
      </c>
      <c r="AB476" s="121" t="s">
        <v>223</v>
      </c>
      <c r="AC476" s="121" t="s">
        <v>292</v>
      </c>
      <c r="AD476" s="151" t="s">
        <v>293</v>
      </c>
      <c r="AE476" s="152" t="s">
        <v>223</v>
      </c>
    </row>
    <row r="477" spans="1:31" ht="177" customHeight="1">
      <c r="A477" s="391"/>
      <c r="B477" s="317"/>
      <c r="C477" s="323"/>
      <c r="D477" s="335"/>
      <c r="E477" s="122" t="s">
        <v>264</v>
      </c>
      <c r="F477" s="121" t="s">
        <v>152</v>
      </c>
      <c r="G477" s="121" t="s">
        <v>212</v>
      </c>
      <c r="H477" s="121" t="s">
        <v>213</v>
      </c>
      <c r="I477" s="121" t="s">
        <v>286</v>
      </c>
      <c r="J477" s="121" t="s">
        <v>210</v>
      </c>
      <c r="K477" s="121" t="s">
        <v>211</v>
      </c>
      <c r="L477" s="121" t="s">
        <v>219</v>
      </c>
      <c r="M477" s="149">
        <v>2</v>
      </c>
      <c r="N477" s="149">
        <v>3</v>
      </c>
      <c r="O477" s="150">
        <f t="shared" si="1265"/>
        <v>6</v>
      </c>
      <c r="P477" s="150" t="str">
        <f t="shared" si="1266"/>
        <v>Medio</v>
      </c>
      <c r="Q477" s="149">
        <v>10</v>
      </c>
      <c r="R477" s="150">
        <f t="shared" si="1267"/>
        <v>60</v>
      </c>
      <c r="S477" s="150" t="str">
        <f t="shared" si="1268"/>
        <v>III</v>
      </c>
      <c r="T477" s="150" t="s">
        <v>142</v>
      </c>
      <c r="U477" s="90">
        <v>0</v>
      </c>
      <c r="V477" s="90">
        <v>4</v>
      </c>
      <c r="W477" s="90">
        <v>0</v>
      </c>
      <c r="X477" s="98">
        <f t="shared" ref="X477" si="1270">SUM(U477:W477)</f>
        <v>4</v>
      </c>
      <c r="Y477" s="196" t="s">
        <v>369</v>
      </c>
      <c r="Z477" s="196" t="s">
        <v>672</v>
      </c>
      <c r="AA477" s="196" t="s">
        <v>223</v>
      </c>
      <c r="AB477" s="196" t="s">
        <v>223</v>
      </c>
      <c r="AC477" s="196" t="s">
        <v>223</v>
      </c>
      <c r="AD477" s="196" t="s">
        <v>370</v>
      </c>
      <c r="AE477" s="199" t="s">
        <v>513</v>
      </c>
    </row>
    <row r="478" spans="1:31" ht="160.5">
      <c r="A478" s="391"/>
      <c r="B478" s="317"/>
      <c r="C478" s="323"/>
      <c r="D478" s="335"/>
      <c r="E478" s="122" t="s">
        <v>264</v>
      </c>
      <c r="F478" s="118" t="s">
        <v>152</v>
      </c>
      <c r="G478" s="118" t="s">
        <v>416</v>
      </c>
      <c r="H478" s="121" t="s">
        <v>417</v>
      </c>
      <c r="I478" s="118" t="s">
        <v>418</v>
      </c>
      <c r="J478" s="118" t="s">
        <v>210</v>
      </c>
      <c r="K478" s="121" t="s">
        <v>211</v>
      </c>
      <c r="L478" s="118" t="s">
        <v>219</v>
      </c>
      <c r="M478" s="149">
        <v>2</v>
      </c>
      <c r="N478" s="149">
        <v>3</v>
      </c>
      <c r="O478" s="150">
        <f t="shared" si="1255"/>
        <v>6</v>
      </c>
      <c r="P478" s="150" t="str">
        <f t="shared" si="1256"/>
        <v>Medio</v>
      </c>
      <c r="Q478" s="149">
        <v>60</v>
      </c>
      <c r="R478" s="150">
        <f t="shared" si="1253"/>
        <v>360</v>
      </c>
      <c r="S478" s="150" t="str">
        <f t="shared" si="1257"/>
        <v>II</v>
      </c>
      <c r="T478" s="150" t="str">
        <f t="shared" si="1264"/>
        <v>No Aceptable o Aceptable con controles</v>
      </c>
      <c r="U478" s="90">
        <v>0</v>
      </c>
      <c r="V478" s="90">
        <v>4</v>
      </c>
      <c r="W478" s="90">
        <v>0</v>
      </c>
      <c r="X478" s="98">
        <f t="shared" ref="X478:X480" si="1271">SUM(U478:W478)</f>
        <v>4</v>
      </c>
      <c r="Y478" s="121" t="s">
        <v>419</v>
      </c>
      <c r="Z478" s="121" t="s">
        <v>672</v>
      </c>
      <c r="AA478" s="121" t="s">
        <v>223</v>
      </c>
      <c r="AB478" s="121" t="s">
        <v>223</v>
      </c>
      <c r="AC478" s="121" t="s">
        <v>223</v>
      </c>
      <c r="AD478" s="121" t="s">
        <v>415</v>
      </c>
      <c r="AE478" s="108" t="s">
        <v>511</v>
      </c>
    </row>
    <row r="479" spans="1:31" ht="109.5">
      <c r="A479" s="391"/>
      <c r="B479" s="317"/>
      <c r="C479" s="323"/>
      <c r="D479" s="335"/>
      <c r="E479" s="122" t="s">
        <v>264</v>
      </c>
      <c r="F479" s="118" t="s">
        <v>271</v>
      </c>
      <c r="G479" s="118" t="s">
        <v>234</v>
      </c>
      <c r="H479" s="121" t="s">
        <v>376</v>
      </c>
      <c r="I479" s="118" t="s">
        <v>377</v>
      </c>
      <c r="J479" s="118" t="s">
        <v>210</v>
      </c>
      <c r="K479" s="121" t="s">
        <v>233</v>
      </c>
      <c r="L479" s="118" t="s">
        <v>220</v>
      </c>
      <c r="M479" s="149">
        <v>2</v>
      </c>
      <c r="N479" s="149">
        <v>1</v>
      </c>
      <c r="O479" s="150">
        <f t="shared" ref="O479" si="1272">IF(OR(M479="",N479=""),"",IF((M479*N479=0),"N/A",M479*N479))</f>
        <v>2</v>
      </c>
      <c r="P479" s="150" t="str">
        <f t="shared" ref="P479" si="1273">IF(O479="","",IF(ISTEXT(O479),"N/A",IF(OR(O479=2,O479=4),"Bajo",IF(OR(O479=6,O479=8),"Medio",IF(OR(O479=10,O479=12,O479=18,O479=20),"Alto",IF(OR(O479=24,O479=30,O479=40),"Muy Alto","Error"))))))</f>
        <v>Bajo</v>
      </c>
      <c r="Q479" s="149">
        <v>10</v>
      </c>
      <c r="R479" s="150">
        <f t="shared" si="1253"/>
        <v>20</v>
      </c>
      <c r="S479" s="150" t="str">
        <f t="shared" ref="S479" si="1274">IF(R479="","",IF(ISTEXT(R479),"IV",IF(R479=20,"IV",IF(AND(R479&gt;=40,R479&lt;=120),"III",IF(AND(R479&gt;=150,R479&lt;=500),"II",IF(AND(R479&gt;=600,R479&lt;=4000),"I","Error"))))))</f>
        <v>IV</v>
      </c>
      <c r="T479" s="150" t="str">
        <f t="shared" si="1264"/>
        <v>Aceptable</v>
      </c>
      <c r="U479" s="90">
        <v>4</v>
      </c>
      <c r="V479" s="90">
        <v>0</v>
      </c>
      <c r="W479" s="90">
        <v>0</v>
      </c>
      <c r="X479" s="98">
        <f t="shared" si="1271"/>
        <v>4</v>
      </c>
      <c r="Y479" s="121" t="s">
        <v>240</v>
      </c>
      <c r="Z479" s="121" t="s">
        <v>676</v>
      </c>
      <c r="AA479" s="121" t="s">
        <v>223</v>
      </c>
      <c r="AB479" s="121" t="s">
        <v>223</v>
      </c>
      <c r="AC479" s="121" t="s">
        <v>242</v>
      </c>
      <c r="AD479" s="121" t="s">
        <v>349</v>
      </c>
      <c r="AE479" s="152" t="s">
        <v>223</v>
      </c>
    </row>
    <row r="480" spans="1:31" ht="104.25" customHeight="1">
      <c r="A480" s="391"/>
      <c r="B480" s="317"/>
      <c r="C480" s="323"/>
      <c r="D480" s="335"/>
      <c r="E480" s="122" t="s">
        <v>264</v>
      </c>
      <c r="F480" s="118" t="s">
        <v>271</v>
      </c>
      <c r="G480" s="118" t="s">
        <v>229</v>
      </c>
      <c r="H480" s="121" t="s">
        <v>272</v>
      </c>
      <c r="I480" s="118" t="s">
        <v>273</v>
      </c>
      <c r="J480" s="118" t="s">
        <v>210</v>
      </c>
      <c r="K480" s="121" t="s">
        <v>233</v>
      </c>
      <c r="L480" s="118" t="s">
        <v>220</v>
      </c>
      <c r="M480" s="149">
        <v>2</v>
      </c>
      <c r="N480" s="149">
        <v>1</v>
      </c>
      <c r="O480" s="150">
        <f t="shared" si="1255"/>
        <v>2</v>
      </c>
      <c r="P480" s="150" t="str">
        <f t="shared" si="1256"/>
        <v>Bajo</v>
      </c>
      <c r="Q480" s="149">
        <v>10</v>
      </c>
      <c r="R480" s="150">
        <f t="shared" si="1253"/>
        <v>20</v>
      </c>
      <c r="S480" s="150" t="str">
        <f t="shared" si="1257"/>
        <v>IV</v>
      </c>
      <c r="T480" s="150" t="str">
        <f t="shared" si="1264"/>
        <v>Aceptable</v>
      </c>
      <c r="U480" s="90">
        <v>0</v>
      </c>
      <c r="V480" s="90">
        <v>4</v>
      </c>
      <c r="W480" s="90">
        <v>0</v>
      </c>
      <c r="X480" s="98">
        <f t="shared" si="1271"/>
        <v>4</v>
      </c>
      <c r="Y480" s="121" t="s">
        <v>378</v>
      </c>
      <c r="Z480" s="121" t="s">
        <v>676</v>
      </c>
      <c r="AA480" s="121" t="s">
        <v>223</v>
      </c>
      <c r="AB480" s="121" t="s">
        <v>223</v>
      </c>
      <c r="AC480" s="121" t="s">
        <v>242</v>
      </c>
      <c r="AD480" s="121" t="s">
        <v>350</v>
      </c>
      <c r="AE480" s="152" t="s">
        <v>223</v>
      </c>
    </row>
    <row r="481" spans="1:31" ht="108.75" thickBot="1">
      <c r="A481" s="391"/>
      <c r="B481" s="318"/>
      <c r="C481" s="324"/>
      <c r="D481" s="335"/>
      <c r="E481" s="210" t="s">
        <v>264</v>
      </c>
      <c r="F481" s="172" t="s">
        <v>514</v>
      </c>
      <c r="G481" s="172" t="s">
        <v>317</v>
      </c>
      <c r="H481" s="191" t="s">
        <v>318</v>
      </c>
      <c r="I481" s="171" t="s">
        <v>368</v>
      </c>
      <c r="J481" s="171" t="s">
        <v>210</v>
      </c>
      <c r="K481" s="191" t="s">
        <v>260</v>
      </c>
      <c r="L481" s="171" t="s">
        <v>268</v>
      </c>
      <c r="M481" s="192">
        <v>2</v>
      </c>
      <c r="N481" s="192">
        <v>1</v>
      </c>
      <c r="O481" s="193">
        <f t="shared" si="1255"/>
        <v>2</v>
      </c>
      <c r="P481" s="193" t="str">
        <f t="shared" si="1256"/>
        <v>Bajo</v>
      </c>
      <c r="Q481" s="192">
        <v>10</v>
      </c>
      <c r="R481" s="193">
        <f>IF(OR(Q481="",O481=""),"",IF(ISTEXT(O481),"N/A",O481*Q481))</f>
        <v>20</v>
      </c>
      <c r="S481" s="193" t="str">
        <f t="shared" si="1257"/>
        <v>IV</v>
      </c>
      <c r="T481" s="193" t="str">
        <f>IF(S481="","",IF(OR(S481="IV",S481="III"),"Aceptable",IF(S481="II","No Aceptable o Aceptable con controles",IF(S481="I","No Aceptable","Error"))))</f>
        <v>Aceptable</v>
      </c>
      <c r="U481" s="91">
        <v>4</v>
      </c>
      <c r="V481" s="91">
        <v>0</v>
      </c>
      <c r="W481" s="91">
        <v>0</v>
      </c>
      <c r="X481" s="103">
        <f t="shared" si="1263"/>
        <v>4</v>
      </c>
      <c r="Y481" s="191" t="s">
        <v>369</v>
      </c>
      <c r="Z481" s="191" t="s">
        <v>288</v>
      </c>
      <c r="AA481" s="191" t="s">
        <v>296</v>
      </c>
      <c r="AB481" s="191" t="s">
        <v>296</v>
      </c>
      <c r="AC481" s="191" t="s">
        <v>459</v>
      </c>
      <c r="AD481" s="211" t="s">
        <v>370</v>
      </c>
      <c r="AE481" s="195" t="s">
        <v>223</v>
      </c>
    </row>
    <row r="482" spans="1:31" ht="107.25" customHeight="1">
      <c r="A482" s="391"/>
      <c r="B482" s="316" t="s">
        <v>581</v>
      </c>
      <c r="C482" s="332" t="s">
        <v>345</v>
      </c>
      <c r="D482" s="322" t="s">
        <v>582</v>
      </c>
      <c r="E482" s="126" t="s">
        <v>264</v>
      </c>
      <c r="F482" s="197" t="s">
        <v>265</v>
      </c>
      <c r="G482" s="197" t="s">
        <v>367</v>
      </c>
      <c r="H482" s="196" t="s">
        <v>318</v>
      </c>
      <c r="I482" s="196" t="s">
        <v>319</v>
      </c>
      <c r="J482" s="196" t="s">
        <v>320</v>
      </c>
      <c r="K482" s="196" t="s">
        <v>260</v>
      </c>
      <c r="L482" s="196" t="s">
        <v>268</v>
      </c>
      <c r="M482" s="197">
        <v>2</v>
      </c>
      <c r="N482" s="197">
        <v>1</v>
      </c>
      <c r="O482" s="198">
        <f t="shared" ref="O482:O516" si="1275">IF(OR(M482="",N482=""),"",IF((M482*N482=0),"N/A",M482*N482))</f>
        <v>2</v>
      </c>
      <c r="P482" s="198" t="str">
        <f t="shared" ref="P482:P516" si="1276">IF(O482="","",IF(ISTEXT(O482),"N/A",IF(OR(O482=2,O482=4),"Bajo",IF(OR(O482=6,O482=8),"Medio",IF(OR(O482=10,O482=12,O482=18,O482=20),"Alto",IF(OR(O482=24,O482=30,O482=40),"Muy Alto","Error"))))))</f>
        <v>Bajo</v>
      </c>
      <c r="Q482" s="197">
        <v>10</v>
      </c>
      <c r="R482" s="198">
        <f t="shared" ref="R482:R495" si="1277">IF(OR(Q482="",O482=""),"",IF(ISTEXT(O482),"N/A",O482*Q482))</f>
        <v>20</v>
      </c>
      <c r="S482" s="198" t="str">
        <f t="shared" ref="S482:S516" si="1278">IF(R482="","",IF(ISTEXT(R482),"IV",IF(R482=20,"IV",IF(AND(R482&gt;=40,R482&lt;=120),"III",IF(AND(R482&gt;=150,R482&lt;=500),"II",IF(AND(R482&gt;=600,R482&lt;=4000),"I","Error"))))))</f>
        <v>IV</v>
      </c>
      <c r="T482" s="198" t="str">
        <f>IF(S482="","",IF(OR(S482="IV",S482="III"),"Aceptable",IF(S482="II","No Aceptable o Aceptable con controles",IF(S482="I","No Aceptable","Error"))))</f>
        <v>Aceptable</v>
      </c>
      <c r="U482" s="100">
        <v>4</v>
      </c>
      <c r="V482" s="100">
        <v>1</v>
      </c>
      <c r="W482" s="100">
        <v>0</v>
      </c>
      <c r="X482" s="100">
        <f t="shared" si="1263"/>
        <v>5</v>
      </c>
      <c r="Y482" s="196" t="s">
        <v>369</v>
      </c>
      <c r="Z482" s="196" t="s">
        <v>288</v>
      </c>
      <c r="AA482" s="196" t="s">
        <v>223</v>
      </c>
      <c r="AB482" s="196" t="s">
        <v>223</v>
      </c>
      <c r="AC482" s="196" t="s">
        <v>223</v>
      </c>
      <c r="AD482" s="196" t="s">
        <v>370</v>
      </c>
      <c r="AE482" s="199" t="s">
        <v>210</v>
      </c>
    </row>
    <row r="483" spans="1:31" ht="141.75">
      <c r="A483" s="391"/>
      <c r="B483" s="317"/>
      <c r="C483" s="333"/>
      <c r="D483" s="323"/>
      <c r="E483" s="122" t="s">
        <v>264</v>
      </c>
      <c r="F483" s="121" t="s">
        <v>150</v>
      </c>
      <c r="G483" s="121" t="s">
        <v>215</v>
      </c>
      <c r="H483" s="121" t="s">
        <v>351</v>
      </c>
      <c r="I483" s="121" t="s">
        <v>217</v>
      </c>
      <c r="J483" s="121" t="s">
        <v>210</v>
      </c>
      <c r="K483" s="121" t="s">
        <v>218</v>
      </c>
      <c r="L483" s="121" t="s">
        <v>220</v>
      </c>
      <c r="M483" s="149">
        <v>2</v>
      </c>
      <c r="N483" s="149">
        <v>2</v>
      </c>
      <c r="O483" s="150">
        <f t="shared" si="1275"/>
        <v>4</v>
      </c>
      <c r="P483" s="150" t="str">
        <f t="shared" si="1276"/>
        <v>Bajo</v>
      </c>
      <c r="Q483" s="149">
        <v>25</v>
      </c>
      <c r="R483" s="150">
        <f t="shared" si="1277"/>
        <v>100</v>
      </c>
      <c r="S483" s="150" t="str">
        <f t="shared" si="1278"/>
        <v>III</v>
      </c>
      <c r="T483" s="150" t="s">
        <v>142</v>
      </c>
      <c r="U483" s="98">
        <v>4</v>
      </c>
      <c r="V483" s="98">
        <v>1</v>
      </c>
      <c r="W483" s="98">
        <v>0</v>
      </c>
      <c r="X483" s="98">
        <f t="shared" ref="X483:X484" si="1279">SUM(U483:W483)</f>
        <v>5</v>
      </c>
      <c r="Y483" s="121" t="s">
        <v>225</v>
      </c>
      <c r="Z483" s="121" t="s">
        <v>693</v>
      </c>
      <c r="AA483" s="121" t="s">
        <v>223</v>
      </c>
      <c r="AB483" s="121" t="s">
        <v>223</v>
      </c>
      <c r="AC483" s="121" t="s">
        <v>227</v>
      </c>
      <c r="AD483" s="121" t="s">
        <v>228</v>
      </c>
      <c r="AE483" s="152" t="s">
        <v>223</v>
      </c>
    </row>
    <row r="484" spans="1:31" ht="140.25">
      <c r="A484" s="391"/>
      <c r="B484" s="317"/>
      <c r="C484" s="333"/>
      <c r="D484" s="323"/>
      <c r="E484" s="122" t="s">
        <v>264</v>
      </c>
      <c r="F484" s="121" t="s">
        <v>152</v>
      </c>
      <c r="G484" s="121" t="s">
        <v>212</v>
      </c>
      <c r="H484" s="121" t="s">
        <v>213</v>
      </c>
      <c r="I484" s="121" t="s">
        <v>286</v>
      </c>
      <c r="J484" s="121" t="s">
        <v>210</v>
      </c>
      <c r="K484" s="121" t="s">
        <v>211</v>
      </c>
      <c r="L484" s="121" t="s">
        <v>219</v>
      </c>
      <c r="M484" s="149">
        <v>2</v>
      </c>
      <c r="N484" s="149">
        <v>3</v>
      </c>
      <c r="O484" s="150">
        <f t="shared" si="1275"/>
        <v>6</v>
      </c>
      <c r="P484" s="150" t="str">
        <f t="shared" si="1276"/>
        <v>Medio</v>
      </c>
      <c r="Q484" s="149">
        <v>10</v>
      </c>
      <c r="R484" s="150">
        <f t="shared" si="1277"/>
        <v>60</v>
      </c>
      <c r="S484" s="150" t="str">
        <f t="shared" si="1278"/>
        <v>III</v>
      </c>
      <c r="T484" s="150" t="s">
        <v>142</v>
      </c>
      <c r="U484" s="98">
        <v>4</v>
      </c>
      <c r="V484" s="98">
        <v>1</v>
      </c>
      <c r="W484" s="98">
        <v>0</v>
      </c>
      <c r="X484" s="98">
        <f t="shared" si="1279"/>
        <v>5</v>
      </c>
      <c r="Y484" s="121" t="s">
        <v>221</v>
      </c>
      <c r="Z484" s="121" t="s">
        <v>672</v>
      </c>
      <c r="AA484" s="121" t="s">
        <v>223</v>
      </c>
      <c r="AB484" s="121" t="s">
        <v>223</v>
      </c>
      <c r="AC484" s="121" t="s">
        <v>223</v>
      </c>
      <c r="AD484" s="121" t="s">
        <v>224</v>
      </c>
      <c r="AE484" s="152" t="s">
        <v>223</v>
      </c>
    </row>
    <row r="485" spans="1:31" ht="140.25">
      <c r="A485" s="391"/>
      <c r="B485" s="317"/>
      <c r="C485" s="333"/>
      <c r="D485" s="323"/>
      <c r="E485" s="122" t="s">
        <v>264</v>
      </c>
      <c r="F485" s="121" t="s">
        <v>152</v>
      </c>
      <c r="G485" s="121" t="s">
        <v>416</v>
      </c>
      <c r="H485" s="121" t="s">
        <v>417</v>
      </c>
      <c r="I485" s="121" t="s">
        <v>433</v>
      </c>
      <c r="J485" s="121" t="s">
        <v>210</v>
      </c>
      <c r="K485" s="121" t="s">
        <v>211</v>
      </c>
      <c r="L485" s="121" t="s">
        <v>219</v>
      </c>
      <c r="M485" s="149">
        <v>2</v>
      </c>
      <c r="N485" s="149">
        <v>3</v>
      </c>
      <c r="O485" s="150">
        <f t="shared" si="1275"/>
        <v>6</v>
      </c>
      <c r="P485" s="150" t="str">
        <f t="shared" si="1276"/>
        <v>Medio</v>
      </c>
      <c r="Q485" s="149">
        <v>10</v>
      </c>
      <c r="R485" s="150">
        <f t="shared" si="1277"/>
        <v>60</v>
      </c>
      <c r="S485" s="150" t="str">
        <f t="shared" si="1278"/>
        <v>III</v>
      </c>
      <c r="T485" s="150" t="s">
        <v>142</v>
      </c>
      <c r="U485" s="98">
        <v>4</v>
      </c>
      <c r="V485" s="98">
        <v>1</v>
      </c>
      <c r="W485" s="98">
        <v>0</v>
      </c>
      <c r="X485" s="98">
        <f t="shared" ref="X485:X499" si="1280">SUM(U485:W485)</f>
        <v>5</v>
      </c>
      <c r="Y485" s="121" t="s">
        <v>221</v>
      </c>
      <c r="Z485" s="121" t="s">
        <v>672</v>
      </c>
      <c r="AA485" s="121" t="s">
        <v>223</v>
      </c>
      <c r="AB485" s="121" t="s">
        <v>223</v>
      </c>
      <c r="AC485" s="121" t="s">
        <v>223</v>
      </c>
      <c r="AD485" s="121" t="s">
        <v>224</v>
      </c>
      <c r="AE485" s="152" t="s">
        <v>223</v>
      </c>
    </row>
    <row r="486" spans="1:31" ht="141">
      <c r="A486" s="391"/>
      <c r="B486" s="317"/>
      <c r="C486" s="333"/>
      <c r="D486" s="323"/>
      <c r="E486" s="122" t="s">
        <v>264</v>
      </c>
      <c r="F486" s="121" t="s">
        <v>150</v>
      </c>
      <c r="G486" s="121" t="s">
        <v>269</v>
      </c>
      <c r="H486" s="121" t="s">
        <v>309</v>
      </c>
      <c r="I486" s="121" t="s">
        <v>250</v>
      </c>
      <c r="J486" s="121" t="s">
        <v>251</v>
      </c>
      <c r="K486" s="121" t="s">
        <v>218</v>
      </c>
      <c r="L486" s="121" t="s">
        <v>220</v>
      </c>
      <c r="M486" s="149">
        <v>2</v>
      </c>
      <c r="N486" s="149">
        <v>1</v>
      </c>
      <c r="O486" s="150">
        <f t="shared" si="1275"/>
        <v>2</v>
      </c>
      <c r="P486" s="150" t="str">
        <f t="shared" si="1276"/>
        <v>Bajo</v>
      </c>
      <c r="Q486" s="149">
        <v>10</v>
      </c>
      <c r="R486" s="150">
        <f t="shared" si="1277"/>
        <v>20</v>
      </c>
      <c r="S486" s="150" t="str">
        <f t="shared" si="1278"/>
        <v>IV</v>
      </c>
      <c r="T486" s="150" t="str">
        <f>IF(S486="","",IF(OR(S486="IV",S486="III"),"Aceptable",IF(S486="II","No Aceptable o Aceptable con controles",IF(S486="I","No Aceptable","Error"))))</f>
        <v>Aceptable</v>
      </c>
      <c r="U486" s="98">
        <v>4</v>
      </c>
      <c r="V486" s="98">
        <v>1</v>
      </c>
      <c r="W486" s="98">
        <v>0</v>
      </c>
      <c r="X486" s="98">
        <f t="shared" si="1280"/>
        <v>5</v>
      </c>
      <c r="Y486" s="121" t="s">
        <v>225</v>
      </c>
      <c r="Z486" s="121" t="s">
        <v>692</v>
      </c>
      <c r="AA486" s="121" t="s">
        <v>223</v>
      </c>
      <c r="AB486" s="121" t="s">
        <v>223</v>
      </c>
      <c r="AC486" s="121" t="s">
        <v>227</v>
      </c>
      <c r="AD486" s="121" t="s">
        <v>228</v>
      </c>
      <c r="AE486" s="152" t="s">
        <v>223</v>
      </c>
    </row>
    <row r="487" spans="1:31" ht="98.25">
      <c r="A487" s="391"/>
      <c r="B487" s="317"/>
      <c r="C487" s="333"/>
      <c r="D487" s="323"/>
      <c r="E487" s="122" t="s">
        <v>264</v>
      </c>
      <c r="F487" s="121" t="s">
        <v>271</v>
      </c>
      <c r="G487" s="121" t="s">
        <v>229</v>
      </c>
      <c r="H487" s="121" t="s">
        <v>230</v>
      </c>
      <c r="I487" s="121" t="s">
        <v>231</v>
      </c>
      <c r="J487" s="121" t="s">
        <v>232</v>
      </c>
      <c r="K487" s="121" t="s">
        <v>233</v>
      </c>
      <c r="L487" s="121" t="s">
        <v>220</v>
      </c>
      <c r="M487" s="149">
        <v>2</v>
      </c>
      <c r="N487" s="149">
        <v>2</v>
      </c>
      <c r="O487" s="150">
        <f t="shared" si="1275"/>
        <v>4</v>
      </c>
      <c r="P487" s="150" t="str">
        <f t="shared" si="1276"/>
        <v>Bajo</v>
      </c>
      <c r="Q487" s="149">
        <v>25</v>
      </c>
      <c r="R487" s="150">
        <f t="shared" si="1277"/>
        <v>100</v>
      </c>
      <c r="S487" s="150" t="str">
        <f t="shared" si="1278"/>
        <v>III</v>
      </c>
      <c r="T487" s="150" t="s">
        <v>142</v>
      </c>
      <c r="U487" s="98">
        <v>4</v>
      </c>
      <c r="V487" s="98">
        <v>1</v>
      </c>
      <c r="W487" s="98">
        <v>0</v>
      </c>
      <c r="X487" s="98">
        <f t="shared" si="1280"/>
        <v>5</v>
      </c>
      <c r="Y487" s="121" t="s">
        <v>240</v>
      </c>
      <c r="Z487" s="121" t="s">
        <v>676</v>
      </c>
      <c r="AA487" s="121" t="s">
        <v>223</v>
      </c>
      <c r="AB487" s="121" t="s">
        <v>223</v>
      </c>
      <c r="AC487" s="121" t="s">
        <v>242</v>
      </c>
      <c r="AD487" s="121" t="s">
        <v>243</v>
      </c>
      <c r="AE487" s="152" t="s">
        <v>223</v>
      </c>
    </row>
    <row r="488" spans="1:31" ht="219">
      <c r="A488" s="391"/>
      <c r="B488" s="317"/>
      <c r="C488" s="333"/>
      <c r="D488" s="323"/>
      <c r="E488" s="122" t="s">
        <v>264</v>
      </c>
      <c r="F488" s="121" t="s">
        <v>271</v>
      </c>
      <c r="G488" s="121" t="s">
        <v>234</v>
      </c>
      <c r="H488" s="121" t="s">
        <v>235</v>
      </c>
      <c r="I488" s="121" t="s">
        <v>440</v>
      </c>
      <c r="J488" s="121" t="s">
        <v>237</v>
      </c>
      <c r="K488" s="121" t="s">
        <v>233</v>
      </c>
      <c r="L488" s="121" t="s">
        <v>220</v>
      </c>
      <c r="M488" s="149">
        <v>2</v>
      </c>
      <c r="N488" s="149">
        <v>2</v>
      </c>
      <c r="O488" s="150">
        <f t="shared" si="1275"/>
        <v>4</v>
      </c>
      <c r="P488" s="150" t="str">
        <f t="shared" si="1276"/>
        <v>Bajo</v>
      </c>
      <c r="Q488" s="149">
        <v>25</v>
      </c>
      <c r="R488" s="150">
        <f t="shared" si="1277"/>
        <v>100</v>
      </c>
      <c r="S488" s="150" t="str">
        <f t="shared" si="1278"/>
        <v>III</v>
      </c>
      <c r="T488" s="150" t="s">
        <v>142</v>
      </c>
      <c r="U488" s="98">
        <v>4</v>
      </c>
      <c r="V488" s="98">
        <v>1</v>
      </c>
      <c r="W488" s="98">
        <v>0</v>
      </c>
      <c r="X488" s="98">
        <f t="shared" si="1280"/>
        <v>5</v>
      </c>
      <c r="Y488" s="121" t="s">
        <v>244</v>
      </c>
      <c r="Z488" s="121" t="s">
        <v>676</v>
      </c>
      <c r="AA488" s="121" t="s">
        <v>223</v>
      </c>
      <c r="AB488" s="121" t="s">
        <v>223</v>
      </c>
      <c r="AC488" s="121" t="s">
        <v>242</v>
      </c>
      <c r="AD488" s="121" t="s">
        <v>245</v>
      </c>
      <c r="AE488" s="152" t="s">
        <v>223</v>
      </c>
    </row>
    <row r="489" spans="1:31" ht="116.25">
      <c r="A489" s="391"/>
      <c r="B489" s="317"/>
      <c r="C489" s="333"/>
      <c r="D489" s="323"/>
      <c r="E489" s="122" t="s">
        <v>264</v>
      </c>
      <c r="F489" s="121" t="s">
        <v>274</v>
      </c>
      <c r="G489" s="121" t="s">
        <v>381</v>
      </c>
      <c r="H489" s="121" t="s">
        <v>393</v>
      </c>
      <c r="I489" s="121" t="s">
        <v>394</v>
      </c>
      <c r="J489" s="121" t="s">
        <v>395</v>
      </c>
      <c r="K489" s="121" t="s">
        <v>396</v>
      </c>
      <c r="L489" s="121" t="s">
        <v>397</v>
      </c>
      <c r="M489" s="149">
        <v>6</v>
      </c>
      <c r="N489" s="149">
        <v>3</v>
      </c>
      <c r="O489" s="150">
        <f t="shared" si="1275"/>
        <v>18</v>
      </c>
      <c r="P489" s="150" t="str">
        <f t="shared" si="1276"/>
        <v>Alto</v>
      </c>
      <c r="Q489" s="149">
        <v>25</v>
      </c>
      <c r="R489" s="150">
        <f t="shared" si="1277"/>
        <v>450</v>
      </c>
      <c r="S489" s="150" t="str">
        <f t="shared" si="1278"/>
        <v>II</v>
      </c>
      <c r="T489" s="150" t="str">
        <f>IF(S489="","",IF(OR(S489="IV",S489="III"),"Aceptable",IF(S489="II","No Aceptable o Aceptable con controles",IF(S489="I","No Aceptable","Error"))))</f>
        <v>No Aceptable o Aceptable con controles</v>
      </c>
      <c r="U489" s="98">
        <v>4</v>
      </c>
      <c r="V489" s="98">
        <v>1</v>
      </c>
      <c r="W489" s="98">
        <v>0</v>
      </c>
      <c r="X489" s="98">
        <f t="shared" si="1280"/>
        <v>5</v>
      </c>
      <c r="Y489" s="121" t="s">
        <v>427</v>
      </c>
      <c r="Z489" s="121" t="s">
        <v>385</v>
      </c>
      <c r="AA489" s="121" t="s">
        <v>223</v>
      </c>
      <c r="AB489" s="121" t="s">
        <v>296</v>
      </c>
      <c r="AC489" s="121" t="s">
        <v>446</v>
      </c>
      <c r="AD489" s="121" t="s">
        <v>447</v>
      </c>
      <c r="AE489" s="152" t="s">
        <v>223</v>
      </c>
    </row>
    <row r="490" spans="1:31" ht="107.25" thickBot="1">
      <c r="A490" s="391"/>
      <c r="B490" s="317"/>
      <c r="C490" s="338"/>
      <c r="D490" s="323"/>
      <c r="E490" s="203" t="s">
        <v>264</v>
      </c>
      <c r="F490" s="191" t="s">
        <v>274</v>
      </c>
      <c r="G490" s="191" t="s">
        <v>284</v>
      </c>
      <c r="H490" s="191" t="s">
        <v>285</v>
      </c>
      <c r="I490" s="191" t="s">
        <v>261</v>
      </c>
      <c r="J490" s="191" t="s">
        <v>210</v>
      </c>
      <c r="K490" s="191" t="s">
        <v>260</v>
      </c>
      <c r="L490" s="191" t="s">
        <v>262</v>
      </c>
      <c r="M490" s="192">
        <v>6</v>
      </c>
      <c r="N490" s="192">
        <v>3</v>
      </c>
      <c r="O490" s="193">
        <f t="shared" si="1275"/>
        <v>18</v>
      </c>
      <c r="P490" s="193" t="str">
        <f t="shared" si="1276"/>
        <v>Alto</v>
      </c>
      <c r="Q490" s="192">
        <v>25</v>
      </c>
      <c r="R490" s="193">
        <f t="shared" si="1277"/>
        <v>450</v>
      </c>
      <c r="S490" s="193" t="str">
        <f t="shared" si="1278"/>
        <v>II</v>
      </c>
      <c r="T490" s="193" t="str">
        <f>IF(S490="","",IF(OR(S490="IV",S490="III"),"Aceptable",IF(S490="II","No Aceptable o Aceptable con controles",IF(S490="I","No Aceptable","Error"))))</f>
        <v>No Aceptable o Aceptable con controles</v>
      </c>
      <c r="U490" s="103">
        <v>4</v>
      </c>
      <c r="V490" s="103">
        <v>1</v>
      </c>
      <c r="W490" s="103">
        <v>0</v>
      </c>
      <c r="X490" s="103">
        <f t="shared" si="1280"/>
        <v>5</v>
      </c>
      <c r="Y490" s="191" t="s">
        <v>290</v>
      </c>
      <c r="Z490" s="191" t="s">
        <v>291</v>
      </c>
      <c r="AA490" s="191" t="s">
        <v>223</v>
      </c>
      <c r="AB490" s="191" t="s">
        <v>223</v>
      </c>
      <c r="AC490" s="191" t="s">
        <v>292</v>
      </c>
      <c r="AD490" s="191" t="s">
        <v>293</v>
      </c>
      <c r="AE490" s="195" t="s">
        <v>223</v>
      </c>
    </row>
    <row r="491" spans="1:31" ht="82.5" customHeight="1">
      <c r="A491" s="391"/>
      <c r="B491" s="412"/>
      <c r="C491" s="322" t="s">
        <v>206</v>
      </c>
      <c r="D491" s="322" t="s">
        <v>582</v>
      </c>
      <c r="E491" s="126" t="s">
        <v>264</v>
      </c>
      <c r="F491" s="125" t="s">
        <v>274</v>
      </c>
      <c r="G491" s="125" t="s">
        <v>284</v>
      </c>
      <c r="H491" s="196" t="s">
        <v>410</v>
      </c>
      <c r="I491" s="125" t="s">
        <v>411</v>
      </c>
      <c r="J491" s="125" t="s">
        <v>375</v>
      </c>
      <c r="K491" s="196" t="s">
        <v>260</v>
      </c>
      <c r="L491" s="125" t="s">
        <v>262</v>
      </c>
      <c r="M491" s="197">
        <v>2</v>
      </c>
      <c r="N491" s="197">
        <v>1</v>
      </c>
      <c r="O491" s="198">
        <f t="shared" si="1275"/>
        <v>2</v>
      </c>
      <c r="P491" s="198" t="str">
        <f t="shared" si="1276"/>
        <v>Bajo</v>
      </c>
      <c r="Q491" s="197">
        <v>10</v>
      </c>
      <c r="R491" s="198">
        <f t="shared" si="1277"/>
        <v>20</v>
      </c>
      <c r="S491" s="198" t="str">
        <f t="shared" si="1278"/>
        <v>IV</v>
      </c>
      <c r="T491" s="198" t="str">
        <f t="shared" ref="T491:T495" si="1281">IF(S491="","",IF(OR(S491="IV",S491="III"),"Aceptable",IF(S491="II","No Aceptable o Aceptable con controles",IF(S491="I","No Aceptable","Error"))))</f>
        <v>Aceptable</v>
      </c>
      <c r="U491" s="99">
        <v>4</v>
      </c>
      <c r="V491" s="99">
        <v>0</v>
      </c>
      <c r="W491" s="99">
        <v>0</v>
      </c>
      <c r="X491" s="100">
        <f t="shared" si="1280"/>
        <v>4</v>
      </c>
      <c r="Y491" s="196" t="s">
        <v>412</v>
      </c>
      <c r="Z491" s="196" t="s">
        <v>291</v>
      </c>
      <c r="AA491" s="196" t="s">
        <v>296</v>
      </c>
      <c r="AB491" s="196" t="s">
        <v>296</v>
      </c>
      <c r="AC491" s="196" t="s">
        <v>292</v>
      </c>
      <c r="AD491" s="196" t="s">
        <v>293</v>
      </c>
      <c r="AE491" s="199" t="s">
        <v>223</v>
      </c>
    </row>
    <row r="492" spans="1:31" ht="121.5">
      <c r="A492" s="391"/>
      <c r="B492" s="412"/>
      <c r="C492" s="323"/>
      <c r="D492" s="323"/>
      <c r="E492" s="122" t="s">
        <v>264</v>
      </c>
      <c r="F492" s="118" t="s">
        <v>152</v>
      </c>
      <c r="G492" s="118" t="s">
        <v>341</v>
      </c>
      <c r="H492" s="121" t="s">
        <v>342</v>
      </c>
      <c r="I492" s="118" t="s">
        <v>413</v>
      </c>
      <c r="J492" s="118" t="s">
        <v>210</v>
      </c>
      <c r="K492" s="121" t="s">
        <v>211</v>
      </c>
      <c r="L492" s="118" t="s">
        <v>219</v>
      </c>
      <c r="M492" s="149">
        <v>2</v>
      </c>
      <c r="N492" s="149">
        <v>3</v>
      </c>
      <c r="O492" s="150">
        <f t="shared" si="1275"/>
        <v>6</v>
      </c>
      <c r="P492" s="150" t="str">
        <f t="shared" si="1276"/>
        <v>Medio</v>
      </c>
      <c r="Q492" s="149">
        <v>60</v>
      </c>
      <c r="R492" s="150">
        <f t="shared" si="1277"/>
        <v>360</v>
      </c>
      <c r="S492" s="150" t="str">
        <f t="shared" si="1278"/>
        <v>II</v>
      </c>
      <c r="T492" s="150" t="str">
        <f t="shared" si="1281"/>
        <v>No Aceptable o Aceptable con controles</v>
      </c>
      <c r="U492" s="90">
        <v>4</v>
      </c>
      <c r="V492" s="90">
        <v>0</v>
      </c>
      <c r="W492" s="90">
        <v>0</v>
      </c>
      <c r="X492" s="98">
        <f t="shared" si="1280"/>
        <v>4</v>
      </c>
      <c r="Y492" s="121" t="s">
        <v>414</v>
      </c>
      <c r="Z492" s="121" t="s">
        <v>672</v>
      </c>
      <c r="AA492" s="121" t="s">
        <v>223</v>
      </c>
      <c r="AB492" s="121" t="s">
        <v>223</v>
      </c>
      <c r="AC492" s="121" t="s">
        <v>223</v>
      </c>
      <c r="AD492" s="121" t="s">
        <v>415</v>
      </c>
      <c r="AE492" s="108" t="s">
        <v>511</v>
      </c>
    </row>
    <row r="493" spans="1:31" ht="160.5">
      <c r="A493" s="391"/>
      <c r="B493" s="412"/>
      <c r="C493" s="323"/>
      <c r="D493" s="323"/>
      <c r="E493" s="122" t="s">
        <v>264</v>
      </c>
      <c r="F493" s="118" t="s">
        <v>152</v>
      </c>
      <c r="G493" s="118" t="s">
        <v>416</v>
      </c>
      <c r="H493" s="121" t="s">
        <v>417</v>
      </c>
      <c r="I493" s="118" t="s">
        <v>418</v>
      </c>
      <c r="J493" s="118" t="s">
        <v>210</v>
      </c>
      <c r="K493" s="121" t="s">
        <v>211</v>
      </c>
      <c r="L493" s="118" t="s">
        <v>219</v>
      </c>
      <c r="M493" s="149">
        <v>2</v>
      </c>
      <c r="N493" s="149">
        <v>3</v>
      </c>
      <c r="O493" s="150">
        <f t="shared" si="1275"/>
        <v>6</v>
      </c>
      <c r="P493" s="150" t="str">
        <f t="shared" si="1276"/>
        <v>Medio</v>
      </c>
      <c r="Q493" s="149">
        <v>60</v>
      </c>
      <c r="R493" s="150">
        <f t="shared" si="1277"/>
        <v>360</v>
      </c>
      <c r="S493" s="150" t="str">
        <f t="shared" si="1278"/>
        <v>II</v>
      </c>
      <c r="T493" s="150" t="str">
        <f t="shared" si="1281"/>
        <v>No Aceptable o Aceptable con controles</v>
      </c>
      <c r="U493" s="90">
        <v>4</v>
      </c>
      <c r="V493" s="90">
        <v>0</v>
      </c>
      <c r="W493" s="90">
        <v>0</v>
      </c>
      <c r="X493" s="98">
        <f t="shared" si="1280"/>
        <v>4</v>
      </c>
      <c r="Y493" s="121" t="s">
        <v>419</v>
      </c>
      <c r="Z493" s="121" t="s">
        <v>672</v>
      </c>
      <c r="AA493" s="121" t="s">
        <v>223</v>
      </c>
      <c r="AB493" s="121" t="s">
        <v>223</v>
      </c>
      <c r="AC493" s="121" t="s">
        <v>223</v>
      </c>
      <c r="AD493" s="121" t="s">
        <v>415</v>
      </c>
      <c r="AE493" s="108" t="s">
        <v>511</v>
      </c>
    </row>
    <row r="494" spans="1:31" ht="103.5">
      <c r="A494" s="391"/>
      <c r="B494" s="412"/>
      <c r="C494" s="323"/>
      <c r="D494" s="323"/>
      <c r="E494" s="122" t="s">
        <v>264</v>
      </c>
      <c r="F494" s="118" t="s">
        <v>271</v>
      </c>
      <c r="G494" s="118" t="s">
        <v>229</v>
      </c>
      <c r="H494" s="121" t="s">
        <v>272</v>
      </c>
      <c r="I494" s="118" t="s">
        <v>273</v>
      </c>
      <c r="J494" s="118" t="s">
        <v>210</v>
      </c>
      <c r="K494" s="121" t="s">
        <v>233</v>
      </c>
      <c r="L494" s="118" t="s">
        <v>220</v>
      </c>
      <c r="M494" s="149">
        <v>2</v>
      </c>
      <c r="N494" s="149">
        <v>1</v>
      </c>
      <c r="O494" s="150">
        <f t="shared" si="1275"/>
        <v>2</v>
      </c>
      <c r="P494" s="150" t="str">
        <f t="shared" si="1276"/>
        <v>Bajo</v>
      </c>
      <c r="Q494" s="149">
        <v>10</v>
      </c>
      <c r="R494" s="150">
        <f t="shared" si="1277"/>
        <v>20</v>
      </c>
      <c r="S494" s="150" t="str">
        <f t="shared" si="1278"/>
        <v>IV</v>
      </c>
      <c r="T494" s="150" t="str">
        <f t="shared" si="1281"/>
        <v>Aceptable</v>
      </c>
      <c r="U494" s="90">
        <v>4</v>
      </c>
      <c r="V494" s="90">
        <v>0</v>
      </c>
      <c r="W494" s="90">
        <v>0</v>
      </c>
      <c r="X494" s="98">
        <f t="shared" ref="X494:X495" si="1282">SUM(U494:W494)</f>
        <v>4</v>
      </c>
      <c r="Y494" s="121" t="s">
        <v>378</v>
      </c>
      <c r="Z494" s="121" t="s">
        <v>676</v>
      </c>
      <c r="AA494" s="121" t="s">
        <v>223</v>
      </c>
      <c r="AB494" s="121" t="s">
        <v>223</v>
      </c>
      <c r="AC494" s="121" t="s">
        <v>242</v>
      </c>
      <c r="AD494" s="121" t="s">
        <v>350</v>
      </c>
      <c r="AE494" s="152" t="s">
        <v>223</v>
      </c>
    </row>
    <row r="495" spans="1:31" ht="106.5">
      <c r="A495" s="391"/>
      <c r="B495" s="412"/>
      <c r="C495" s="323"/>
      <c r="D495" s="323"/>
      <c r="E495" s="122" t="s">
        <v>264</v>
      </c>
      <c r="F495" s="118" t="s">
        <v>274</v>
      </c>
      <c r="G495" s="118" t="s">
        <v>284</v>
      </c>
      <c r="H495" s="121" t="s">
        <v>285</v>
      </c>
      <c r="I495" s="118" t="s">
        <v>261</v>
      </c>
      <c r="J495" s="118" t="s">
        <v>210</v>
      </c>
      <c r="K495" s="121" t="s">
        <v>260</v>
      </c>
      <c r="L495" s="118" t="s">
        <v>262</v>
      </c>
      <c r="M495" s="149">
        <v>6</v>
      </c>
      <c r="N495" s="149">
        <v>3</v>
      </c>
      <c r="O495" s="150">
        <f t="shared" si="1275"/>
        <v>18</v>
      </c>
      <c r="P495" s="150" t="str">
        <f t="shared" si="1276"/>
        <v>Alto</v>
      </c>
      <c r="Q495" s="149">
        <v>25</v>
      </c>
      <c r="R495" s="150">
        <f t="shared" si="1277"/>
        <v>450</v>
      </c>
      <c r="S495" s="150" t="str">
        <f t="shared" si="1278"/>
        <v>II</v>
      </c>
      <c r="T495" s="150" t="str">
        <f t="shared" si="1281"/>
        <v>No Aceptable o Aceptable con controles</v>
      </c>
      <c r="U495" s="90">
        <v>4</v>
      </c>
      <c r="V495" s="90">
        <v>0</v>
      </c>
      <c r="W495" s="90">
        <v>0</v>
      </c>
      <c r="X495" s="98">
        <f t="shared" si="1282"/>
        <v>4</v>
      </c>
      <c r="Y495" s="121" t="s">
        <v>290</v>
      </c>
      <c r="Z495" s="121" t="s">
        <v>291</v>
      </c>
      <c r="AA495" s="121" t="s">
        <v>223</v>
      </c>
      <c r="AB495" s="121" t="s">
        <v>223</v>
      </c>
      <c r="AC495" s="121" t="s">
        <v>292</v>
      </c>
      <c r="AD495" s="151" t="s">
        <v>293</v>
      </c>
      <c r="AE495" s="152" t="s">
        <v>223</v>
      </c>
    </row>
    <row r="496" spans="1:31" ht="106.5">
      <c r="A496" s="391"/>
      <c r="B496" s="412"/>
      <c r="C496" s="323"/>
      <c r="D496" s="323"/>
      <c r="E496" s="114" t="s">
        <v>264</v>
      </c>
      <c r="F496" s="145" t="s">
        <v>514</v>
      </c>
      <c r="G496" s="145" t="s">
        <v>317</v>
      </c>
      <c r="H496" s="121" t="s">
        <v>318</v>
      </c>
      <c r="I496" s="118" t="s">
        <v>368</v>
      </c>
      <c r="J496" s="118" t="s">
        <v>210</v>
      </c>
      <c r="K496" s="121" t="s">
        <v>260</v>
      </c>
      <c r="L496" s="118" t="s">
        <v>268</v>
      </c>
      <c r="M496" s="149">
        <v>2</v>
      </c>
      <c r="N496" s="149">
        <v>1</v>
      </c>
      <c r="O496" s="150">
        <f t="shared" si="1275"/>
        <v>2</v>
      </c>
      <c r="P496" s="150" t="str">
        <f t="shared" si="1276"/>
        <v>Bajo</v>
      </c>
      <c r="Q496" s="149">
        <v>10</v>
      </c>
      <c r="R496" s="150">
        <f>IF(OR(Q496="",O496=""),"",IF(ISTEXT(O496),"N/A",O496*Q496))</f>
        <v>20</v>
      </c>
      <c r="S496" s="150" t="str">
        <f t="shared" si="1278"/>
        <v>IV</v>
      </c>
      <c r="T496" s="150" t="str">
        <f>IF(S496="","",IF(OR(S496="IV",S496="III"),"Aceptable",IF(S496="II","No Aceptable o Aceptable con controles",IF(S496="I","No Aceptable","Error"))))</f>
        <v>Aceptable</v>
      </c>
      <c r="U496" s="90">
        <v>4</v>
      </c>
      <c r="V496" s="90">
        <v>0</v>
      </c>
      <c r="W496" s="90">
        <v>0</v>
      </c>
      <c r="X496" s="98">
        <f t="shared" si="1280"/>
        <v>4</v>
      </c>
      <c r="Y496" s="121" t="s">
        <v>369</v>
      </c>
      <c r="Z496" s="121" t="s">
        <v>288</v>
      </c>
      <c r="AA496" s="121" t="s">
        <v>296</v>
      </c>
      <c r="AB496" s="121" t="s">
        <v>296</v>
      </c>
      <c r="AC496" s="121" t="s">
        <v>459</v>
      </c>
      <c r="AD496" s="151" t="s">
        <v>370</v>
      </c>
      <c r="AE496" s="152" t="s">
        <v>513</v>
      </c>
    </row>
    <row r="497" spans="1:31" ht="109.5">
      <c r="A497" s="391"/>
      <c r="B497" s="412"/>
      <c r="C497" s="323"/>
      <c r="D497" s="323"/>
      <c r="E497" s="122" t="s">
        <v>264</v>
      </c>
      <c r="F497" s="118" t="s">
        <v>271</v>
      </c>
      <c r="G497" s="118" t="s">
        <v>234</v>
      </c>
      <c r="H497" s="121" t="s">
        <v>376</v>
      </c>
      <c r="I497" s="118" t="s">
        <v>377</v>
      </c>
      <c r="J497" s="118" t="s">
        <v>210</v>
      </c>
      <c r="K497" s="121" t="s">
        <v>233</v>
      </c>
      <c r="L497" s="118" t="s">
        <v>220</v>
      </c>
      <c r="M497" s="149">
        <v>2</v>
      </c>
      <c r="N497" s="149">
        <v>1</v>
      </c>
      <c r="O497" s="150">
        <f t="shared" si="1275"/>
        <v>2</v>
      </c>
      <c r="P497" s="150" t="str">
        <f t="shared" si="1276"/>
        <v>Bajo</v>
      </c>
      <c r="Q497" s="149">
        <v>10</v>
      </c>
      <c r="R497" s="150">
        <f t="shared" ref="R497:R516" si="1283">IF(OR(Q497="",O497=""),"",IF(ISTEXT(O497),"N/A",O497*Q497))</f>
        <v>20</v>
      </c>
      <c r="S497" s="150" t="str">
        <f t="shared" si="1278"/>
        <v>IV</v>
      </c>
      <c r="T497" s="150" t="str">
        <f t="shared" ref="T497:T498" si="1284">IF(S497="","",IF(OR(S497="IV",S497="III"),"Aceptable",IF(S497="II","No Aceptable o Aceptable con controles",IF(S497="I","No Aceptable","Error"))))</f>
        <v>Aceptable</v>
      </c>
      <c r="U497" s="90">
        <v>4</v>
      </c>
      <c r="V497" s="90">
        <v>0</v>
      </c>
      <c r="W497" s="90">
        <v>0</v>
      </c>
      <c r="X497" s="98">
        <f t="shared" si="1280"/>
        <v>4</v>
      </c>
      <c r="Y497" s="121" t="s">
        <v>240</v>
      </c>
      <c r="Z497" s="121" t="s">
        <v>676</v>
      </c>
      <c r="AA497" s="121" t="s">
        <v>223</v>
      </c>
      <c r="AB497" s="121" t="s">
        <v>223</v>
      </c>
      <c r="AC497" s="121" t="s">
        <v>242</v>
      </c>
      <c r="AD497" s="121" t="s">
        <v>349</v>
      </c>
      <c r="AE497" s="152" t="s">
        <v>223</v>
      </c>
    </row>
    <row r="498" spans="1:31" ht="111.75" thickBot="1">
      <c r="A498" s="391"/>
      <c r="B498" s="413"/>
      <c r="C498" s="324"/>
      <c r="D498" s="323"/>
      <c r="E498" s="203" t="s">
        <v>420</v>
      </c>
      <c r="F498" s="171" t="s">
        <v>421</v>
      </c>
      <c r="G498" s="171" t="s">
        <v>422</v>
      </c>
      <c r="H498" s="191" t="s">
        <v>426</v>
      </c>
      <c r="I498" s="171" t="s">
        <v>423</v>
      </c>
      <c r="J498" s="171" t="s">
        <v>375</v>
      </c>
      <c r="K498" s="191" t="s">
        <v>424</v>
      </c>
      <c r="L498" s="171" t="s">
        <v>425</v>
      </c>
      <c r="M498" s="192">
        <v>2</v>
      </c>
      <c r="N498" s="192">
        <v>1</v>
      </c>
      <c r="O498" s="193">
        <f t="shared" si="1275"/>
        <v>2</v>
      </c>
      <c r="P498" s="193" t="str">
        <f t="shared" si="1276"/>
        <v>Bajo</v>
      </c>
      <c r="Q498" s="192">
        <v>10</v>
      </c>
      <c r="R498" s="193">
        <f t="shared" si="1283"/>
        <v>20</v>
      </c>
      <c r="S498" s="193" t="str">
        <f t="shared" si="1278"/>
        <v>IV</v>
      </c>
      <c r="T498" s="193" t="str">
        <f t="shared" si="1284"/>
        <v>Aceptable</v>
      </c>
      <c r="U498" s="91">
        <v>4</v>
      </c>
      <c r="V498" s="91">
        <v>0</v>
      </c>
      <c r="W498" s="91">
        <v>0</v>
      </c>
      <c r="X498" s="103">
        <f t="shared" si="1280"/>
        <v>4</v>
      </c>
      <c r="Y498" s="191" t="s">
        <v>427</v>
      </c>
      <c r="Z498" s="191" t="s">
        <v>428</v>
      </c>
      <c r="AA498" s="191" t="s">
        <v>296</v>
      </c>
      <c r="AB498" s="191" t="s">
        <v>296</v>
      </c>
      <c r="AC498" s="191" t="s">
        <v>429</v>
      </c>
      <c r="AD498" s="191" t="s">
        <v>430</v>
      </c>
      <c r="AE498" s="195" t="s">
        <v>223</v>
      </c>
    </row>
    <row r="499" spans="1:31" ht="150" customHeight="1">
      <c r="A499" s="391"/>
      <c r="B499" s="316" t="s">
        <v>636</v>
      </c>
      <c r="C499" s="329" t="s">
        <v>536</v>
      </c>
      <c r="D499" s="390" t="s">
        <v>640</v>
      </c>
      <c r="E499" s="126" t="s">
        <v>264</v>
      </c>
      <c r="F499" s="197" t="s">
        <v>265</v>
      </c>
      <c r="G499" s="197" t="s">
        <v>367</v>
      </c>
      <c r="H499" s="196" t="s">
        <v>318</v>
      </c>
      <c r="I499" s="196" t="s">
        <v>368</v>
      </c>
      <c r="J499" s="196" t="s">
        <v>320</v>
      </c>
      <c r="K499" s="196" t="s">
        <v>260</v>
      </c>
      <c r="L499" s="196" t="s">
        <v>268</v>
      </c>
      <c r="M499" s="197">
        <v>2</v>
      </c>
      <c r="N499" s="197">
        <v>1</v>
      </c>
      <c r="O499" s="198">
        <f t="shared" si="1275"/>
        <v>2</v>
      </c>
      <c r="P499" s="198" t="str">
        <f t="shared" si="1276"/>
        <v>Bajo</v>
      </c>
      <c r="Q499" s="197">
        <v>10</v>
      </c>
      <c r="R499" s="198">
        <f t="shared" si="1283"/>
        <v>20</v>
      </c>
      <c r="S499" s="198" t="str">
        <f t="shared" si="1278"/>
        <v>IV</v>
      </c>
      <c r="T499" s="198" t="str">
        <f>IF(S499="","",IF(OR(S499="IV",S499="III"),"Aceptable",IF(S499="II","No Aceptable o Aceptable con controles",IF(S499="I","No Aceptable","Error"))))</f>
        <v>Aceptable</v>
      </c>
      <c r="U499" s="276">
        <v>3</v>
      </c>
      <c r="V499" s="100">
        <v>0</v>
      </c>
      <c r="W499" s="100">
        <v>0</v>
      </c>
      <c r="X499" s="100">
        <f t="shared" si="1280"/>
        <v>3</v>
      </c>
      <c r="Y499" s="196" t="s">
        <v>369</v>
      </c>
      <c r="Z499" s="196" t="s">
        <v>288</v>
      </c>
      <c r="AA499" s="196" t="s">
        <v>223</v>
      </c>
      <c r="AB499" s="196" t="s">
        <v>223</v>
      </c>
      <c r="AC499" s="196" t="s">
        <v>223</v>
      </c>
      <c r="AD499" s="196" t="s">
        <v>370</v>
      </c>
      <c r="AE499" s="199" t="s">
        <v>210</v>
      </c>
    </row>
    <row r="500" spans="1:31" ht="150" customHeight="1">
      <c r="A500" s="391"/>
      <c r="B500" s="317"/>
      <c r="C500" s="330"/>
      <c r="D500" s="391"/>
      <c r="E500" s="122" t="s">
        <v>264</v>
      </c>
      <c r="F500" s="121" t="s">
        <v>152</v>
      </c>
      <c r="G500" s="121" t="s">
        <v>341</v>
      </c>
      <c r="H500" s="121" t="s">
        <v>342</v>
      </c>
      <c r="I500" s="121" t="s">
        <v>343</v>
      </c>
      <c r="J500" s="121" t="s">
        <v>210</v>
      </c>
      <c r="K500" s="121" t="s">
        <v>211</v>
      </c>
      <c r="L500" s="121" t="s">
        <v>219</v>
      </c>
      <c r="M500" s="149">
        <v>2</v>
      </c>
      <c r="N500" s="149">
        <v>3</v>
      </c>
      <c r="O500" s="150">
        <f t="shared" si="1275"/>
        <v>6</v>
      </c>
      <c r="P500" s="150" t="str">
        <f t="shared" si="1276"/>
        <v>Medio</v>
      </c>
      <c r="Q500" s="149">
        <v>10</v>
      </c>
      <c r="R500" s="150">
        <f t="shared" si="1283"/>
        <v>60</v>
      </c>
      <c r="S500" s="150" t="str">
        <f t="shared" si="1278"/>
        <v>III</v>
      </c>
      <c r="T500" s="150" t="s">
        <v>142</v>
      </c>
      <c r="U500" s="275">
        <v>3</v>
      </c>
      <c r="V500" s="98">
        <v>0</v>
      </c>
      <c r="W500" s="98">
        <v>0</v>
      </c>
      <c r="X500" s="98">
        <v>3</v>
      </c>
      <c r="Y500" s="121" t="s">
        <v>221</v>
      </c>
      <c r="Z500" s="121" t="s">
        <v>672</v>
      </c>
      <c r="AA500" s="121" t="s">
        <v>223</v>
      </c>
      <c r="AB500" s="121" t="s">
        <v>223</v>
      </c>
      <c r="AC500" s="121" t="s">
        <v>223</v>
      </c>
      <c r="AD500" s="121" t="s">
        <v>224</v>
      </c>
      <c r="AE500" s="152" t="s">
        <v>223</v>
      </c>
    </row>
    <row r="501" spans="1:31" ht="150" customHeight="1">
      <c r="A501" s="391"/>
      <c r="B501" s="317"/>
      <c r="C501" s="330"/>
      <c r="D501" s="391"/>
      <c r="E501" s="122" t="s">
        <v>264</v>
      </c>
      <c r="F501" s="121" t="s">
        <v>152</v>
      </c>
      <c r="G501" s="121" t="s">
        <v>416</v>
      </c>
      <c r="H501" s="121" t="s">
        <v>417</v>
      </c>
      <c r="I501" s="121" t="s">
        <v>433</v>
      </c>
      <c r="J501" s="121" t="s">
        <v>210</v>
      </c>
      <c r="K501" s="121" t="s">
        <v>211</v>
      </c>
      <c r="L501" s="121" t="s">
        <v>219</v>
      </c>
      <c r="M501" s="149">
        <v>2</v>
      </c>
      <c r="N501" s="149">
        <v>3</v>
      </c>
      <c r="O501" s="150">
        <f t="shared" si="1275"/>
        <v>6</v>
      </c>
      <c r="P501" s="150" t="str">
        <f t="shared" si="1276"/>
        <v>Medio</v>
      </c>
      <c r="Q501" s="149">
        <v>10</v>
      </c>
      <c r="R501" s="150">
        <f t="shared" si="1283"/>
        <v>60</v>
      </c>
      <c r="S501" s="150" t="str">
        <f t="shared" si="1278"/>
        <v>III</v>
      </c>
      <c r="T501" s="150" t="s">
        <v>142</v>
      </c>
      <c r="U501" s="275">
        <v>3</v>
      </c>
      <c r="V501" s="98">
        <v>0</v>
      </c>
      <c r="W501" s="98">
        <v>0</v>
      </c>
      <c r="X501" s="98">
        <f t="shared" ref="X501" si="1285">SUM(U501:W501)</f>
        <v>3</v>
      </c>
      <c r="Y501" s="121" t="s">
        <v>221</v>
      </c>
      <c r="Z501" s="121" t="s">
        <v>672</v>
      </c>
      <c r="AA501" s="121" t="s">
        <v>223</v>
      </c>
      <c r="AB501" s="121" t="s">
        <v>223</v>
      </c>
      <c r="AC501" s="121" t="s">
        <v>223</v>
      </c>
      <c r="AD501" s="121" t="s">
        <v>224</v>
      </c>
      <c r="AE501" s="152" t="s">
        <v>223</v>
      </c>
    </row>
    <row r="502" spans="1:31" ht="150" customHeight="1">
      <c r="A502" s="391"/>
      <c r="B502" s="317"/>
      <c r="C502" s="330"/>
      <c r="D502" s="391"/>
      <c r="E502" s="122" t="s">
        <v>264</v>
      </c>
      <c r="F502" s="121" t="s">
        <v>150</v>
      </c>
      <c r="G502" s="121" t="s">
        <v>215</v>
      </c>
      <c r="H502" s="121" t="s">
        <v>351</v>
      </c>
      <c r="I502" s="121" t="s">
        <v>217</v>
      </c>
      <c r="J502" s="121" t="s">
        <v>210</v>
      </c>
      <c r="K502" s="121" t="s">
        <v>218</v>
      </c>
      <c r="L502" s="121" t="s">
        <v>210</v>
      </c>
      <c r="M502" s="149">
        <v>2</v>
      </c>
      <c r="N502" s="149">
        <v>2</v>
      </c>
      <c r="O502" s="150">
        <f t="shared" si="1275"/>
        <v>4</v>
      </c>
      <c r="P502" s="150" t="str">
        <f t="shared" si="1276"/>
        <v>Bajo</v>
      </c>
      <c r="Q502" s="149">
        <v>25</v>
      </c>
      <c r="R502" s="150">
        <f t="shared" si="1283"/>
        <v>100</v>
      </c>
      <c r="S502" s="150" t="str">
        <f t="shared" si="1278"/>
        <v>III</v>
      </c>
      <c r="T502" s="150" t="s">
        <v>142</v>
      </c>
      <c r="U502" s="275">
        <v>3</v>
      </c>
      <c r="V502" s="98">
        <v>0</v>
      </c>
      <c r="W502" s="98">
        <v>0</v>
      </c>
      <c r="X502" s="98">
        <v>3</v>
      </c>
      <c r="Y502" s="121" t="s">
        <v>225</v>
      </c>
      <c r="Z502" s="121" t="s">
        <v>693</v>
      </c>
      <c r="AA502" s="121" t="s">
        <v>223</v>
      </c>
      <c r="AB502" s="121" t="s">
        <v>223</v>
      </c>
      <c r="AC502" s="121" t="s">
        <v>227</v>
      </c>
      <c r="AD502" s="121" t="s">
        <v>569</v>
      </c>
      <c r="AE502" s="152" t="s">
        <v>223</v>
      </c>
    </row>
    <row r="503" spans="1:31" ht="150" customHeight="1">
      <c r="A503" s="391"/>
      <c r="B503" s="317"/>
      <c r="C503" s="330"/>
      <c r="D503" s="391"/>
      <c r="E503" s="122" t="s">
        <v>264</v>
      </c>
      <c r="F503" s="121" t="s">
        <v>150</v>
      </c>
      <c r="G503" s="121" t="s">
        <v>269</v>
      </c>
      <c r="H503" s="121" t="s">
        <v>309</v>
      </c>
      <c r="I503" s="121" t="s">
        <v>250</v>
      </c>
      <c r="J503" s="121" t="s">
        <v>251</v>
      </c>
      <c r="K503" s="121" t="s">
        <v>218</v>
      </c>
      <c r="L503" s="121" t="s">
        <v>220</v>
      </c>
      <c r="M503" s="149">
        <v>2</v>
      </c>
      <c r="N503" s="149">
        <v>1</v>
      </c>
      <c r="O503" s="150">
        <f t="shared" si="1275"/>
        <v>2</v>
      </c>
      <c r="P503" s="150" t="str">
        <f t="shared" si="1276"/>
        <v>Bajo</v>
      </c>
      <c r="Q503" s="149">
        <v>10</v>
      </c>
      <c r="R503" s="150">
        <f t="shared" si="1283"/>
        <v>20</v>
      </c>
      <c r="S503" s="150" t="str">
        <f t="shared" si="1278"/>
        <v>IV</v>
      </c>
      <c r="T503" s="150" t="str">
        <f>IF(S503="","",IF(OR(S503="IV",S503="III"),"Aceptable",IF(S503="II","No Aceptable o Aceptable con controles",IF(S503="I","No Aceptable","Error"))))</f>
        <v>Aceptable</v>
      </c>
      <c r="U503" s="275">
        <v>3</v>
      </c>
      <c r="V503" s="98">
        <v>0</v>
      </c>
      <c r="W503" s="98">
        <v>0</v>
      </c>
      <c r="X503" s="98">
        <f t="shared" ref="X503" si="1286">SUM(U503:W503)</f>
        <v>3</v>
      </c>
      <c r="Y503" s="121" t="s">
        <v>225</v>
      </c>
      <c r="Z503" s="121" t="s">
        <v>692</v>
      </c>
      <c r="AA503" s="121" t="s">
        <v>223</v>
      </c>
      <c r="AB503" s="121" t="s">
        <v>223</v>
      </c>
      <c r="AC503" s="121" t="s">
        <v>227</v>
      </c>
      <c r="AD503" s="121" t="s">
        <v>228</v>
      </c>
      <c r="AE503" s="152" t="s">
        <v>223</v>
      </c>
    </row>
    <row r="504" spans="1:31" ht="150" customHeight="1">
      <c r="A504" s="391"/>
      <c r="B504" s="317"/>
      <c r="C504" s="330"/>
      <c r="D504" s="391"/>
      <c r="E504" s="122" t="s">
        <v>264</v>
      </c>
      <c r="F504" s="121" t="s">
        <v>271</v>
      </c>
      <c r="G504" s="121" t="s">
        <v>229</v>
      </c>
      <c r="H504" s="121" t="s">
        <v>230</v>
      </c>
      <c r="I504" s="121" t="s">
        <v>231</v>
      </c>
      <c r="J504" s="121" t="s">
        <v>232</v>
      </c>
      <c r="K504" s="121" t="s">
        <v>233</v>
      </c>
      <c r="L504" s="121" t="s">
        <v>220</v>
      </c>
      <c r="M504" s="149">
        <v>2</v>
      </c>
      <c r="N504" s="149">
        <v>2</v>
      </c>
      <c r="O504" s="150">
        <f t="shared" si="1275"/>
        <v>4</v>
      </c>
      <c r="P504" s="150" t="str">
        <f t="shared" si="1276"/>
        <v>Bajo</v>
      </c>
      <c r="Q504" s="149">
        <v>25</v>
      </c>
      <c r="R504" s="150">
        <f t="shared" si="1283"/>
        <v>100</v>
      </c>
      <c r="S504" s="150" t="str">
        <f t="shared" si="1278"/>
        <v>III</v>
      </c>
      <c r="T504" s="150" t="s">
        <v>142</v>
      </c>
      <c r="U504" s="275">
        <v>3</v>
      </c>
      <c r="V504" s="98">
        <v>0</v>
      </c>
      <c r="W504" s="98">
        <v>0</v>
      </c>
      <c r="X504" s="98">
        <v>3</v>
      </c>
      <c r="Y504" s="121" t="s">
        <v>240</v>
      </c>
      <c r="Z504" s="121" t="s">
        <v>676</v>
      </c>
      <c r="AA504" s="121" t="s">
        <v>223</v>
      </c>
      <c r="AB504" s="121" t="s">
        <v>223</v>
      </c>
      <c r="AC504" s="121" t="s">
        <v>242</v>
      </c>
      <c r="AD504" s="121" t="s">
        <v>350</v>
      </c>
      <c r="AE504" s="152" t="s">
        <v>223</v>
      </c>
    </row>
    <row r="505" spans="1:31" ht="150" customHeight="1">
      <c r="A505" s="391"/>
      <c r="B505" s="317"/>
      <c r="C505" s="330"/>
      <c r="D505" s="391"/>
      <c r="E505" s="122" t="s">
        <v>264</v>
      </c>
      <c r="F505" s="121" t="s">
        <v>271</v>
      </c>
      <c r="G505" s="121" t="s">
        <v>234</v>
      </c>
      <c r="H505" s="121" t="s">
        <v>235</v>
      </c>
      <c r="I505" s="121" t="s">
        <v>440</v>
      </c>
      <c r="J505" s="121" t="s">
        <v>237</v>
      </c>
      <c r="K505" s="121" t="s">
        <v>233</v>
      </c>
      <c r="L505" s="121" t="s">
        <v>220</v>
      </c>
      <c r="M505" s="149">
        <v>2</v>
      </c>
      <c r="N505" s="149">
        <v>2</v>
      </c>
      <c r="O505" s="150">
        <f t="shared" si="1275"/>
        <v>4</v>
      </c>
      <c r="P505" s="150" t="str">
        <f t="shared" si="1276"/>
        <v>Bajo</v>
      </c>
      <c r="Q505" s="149">
        <v>25</v>
      </c>
      <c r="R505" s="150">
        <f t="shared" si="1283"/>
        <v>100</v>
      </c>
      <c r="S505" s="150" t="str">
        <f t="shared" si="1278"/>
        <v>III</v>
      </c>
      <c r="T505" s="150" t="s">
        <v>142</v>
      </c>
      <c r="U505" s="275">
        <v>3</v>
      </c>
      <c r="V505" s="98">
        <v>0</v>
      </c>
      <c r="W505" s="98">
        <v>0</v>
      </c>
      <c r="X505" s="98">
        <f t="shared" ref="X505" si="1287">SUM(U505:W505)</f>
        <v>3</v>
      </c>
      <c r="Y505" s="121" t="s">
        <v>473</v>
      </c>
      <c r="Z505" s="121" t="s">
        <v>676</v>
      </c>
      <c r="AA505" s="121" t="s">
        <v>223</v>
      </c>
      <c r="AB505" s="121" t="s">
        <v>223</v>
      </c>
      <c r="AC505" s="121" t="s">
        <v>242</v>
      </c>
      <c r="AD505" s="121" t="s">
        <v>350</v>
      </c>
      <c r="AE505" s="152" t="s">
        <v>223</v>
      </c>
    </row>
    <row r="506" spans="1:31" ht="150" customHeight="1" thickBot="1">
      <c r="A506" s="391"/>
      <c r="B506" s="317"/>
      <c r="C506" s="331"/>
      <c r="D506" s="391"/>
      <c r="E506" s="203" t="s">
        <v>264</v>
      </c>
      <c r="F506" s="191" t="s">
        <v>274</v>
      </c>
      <c r="G506" s="191" t="s">
        <v>284</v>
      </c>
      <c r="H506" s="191" t="s">
        <v>285</v>
      </c>
      <c r="I506" s="191" t="s">
        <v>261</v>
      </c>
      <c r="J506" s="191" t="s">
        <v>210</v>
      </c>
      <c r="K506" s="191" t="s">
        <v>260</v>
      </c>
      <c r="L506" s="191" t="s">
        <v>262</v>
      </c>
      <c r="M506" s="192">
        <v>6</v>
      </c>
      <c r="N506" s="192">
        <v>3</v>
      </c>
      <c r="O506" s="193">
        <f t="shared" si="1275"/>
        <v>18</v>
      </c>
      <c r="P506" s="193" t="str">
        <f t="shared" si="1276"/>
        <v>Alto</v>
      </c>
      <c r="Q506" s="192">
        <v>25</v>
      </c>
      <c r="R506" s="193">
        <f t="shared" si="1283"/>
        <v>450</v>
      </c>
      <c r="S506" s="193" t="str">
        <f t="shared" si="1278"/>
        <v>II</v>
      </c>
      <c r="T506" s="193" t="str">
        <f>IF(S506="","",IF(OR(S506="IV",S506="III"),"Aceptable",IF(S506="II","No Aceptable o Aceptable con controles",IF(S506="I","No Aceptable","Error"))))</f>
        <v>No Aceptable o Aceptable con controles</v>
      </c>
      <c r="U506" s="281">
        <v>3</v>
      </c>
      <c r="V506" s="103">
        <v>0</v>
      </c>
      <c r="W506" s="103">
        <v>0</v>
      </c>
      <c r="X506" s="103">
        <v>3</v>
      </c>
      <c r="Y506" s="191" t="s">
        <v>290</v>
      </c>
      <c r="Z506" s="191" t="s">
        <v>291</v>
      </c>
      <c r="AA506" s="191" t="s">
        <v>223</v>
      </c>
      <c r="AB506" s="191" t="s">
        <v>223</v>
      </c>
      <c r="AC506" s="191" t="s">
        <v>292</v>
      </c>
      <c r="AD506" s="191" t="s">
        <v>293</v>
      </c>
      <c r="AE506" s="195" t="s">
        <v>223</v>
      </c>
    </row>
    <row r="507" spans="1:31" ht="153" customHeight="1">
      <c r="A507" s="391"/>
      <c r="B507" s="317"/>
      <c r="C507" s="392" t="s">
        <v>537</v>
      </c>
      <c r="D507" s="395" t="s">
        <v>641</v>
      </c>
      <c r="E507" s="184" t="s">
        <v>264</v>
      </c>
      <c r="F507" s="142" t="s">
        <v>265</v>
      </c>
      <c r="G507" s="125" t="s">
        <v>266</v>
      </c>
      <c r="H507" s="125" t="s">
        <v>267</v>
      </c>
      <c r="I507" s="125" t="s">
        <v>257</v>
      </c>
      <c r="J507" s="125" t="s">
        <v>210</v>
      </c>
      <c r="K507" s="125" t="s">
        <v>210</v>
      </c>
      <c r="L507" s="125" t="s">
        <v>210</v>
      </c>
      <c r="M507" s="142">
        <v>2</v>
      </c>
      <c r="N507" s="142">
        <v>1</v>
      </c>
      <c r="O507" s="143">
        <f t="shared" si="1275"/>
        <v>2</v>
      </c>
      <c r="P507" s="143" t="str">
        <f t="shared" si="1276"/>
        <v>Bajo</v>
      </c>
      <c r="Q507" s="142">
        <v>10</v>
      </c>
      <c r="R507" s="143">
        <f t="shared" si="1283"/>
        <v>20</v>
      </c>
      <c r="S507" s="143" t="str">
        <f t="shared" si="1278"/>
        <v>IV</v>
      </c>
      <c r="T507" s="143" t="str">
        <f>IF(S507="","",IF(OR(S507="IV",S507="III"),"Aceptable",IF(S507="II","No Aceptable o Aceptable con controles",IF(S507="I","No Aceptable","Error"))))</f>
        <v>Aceptable</v>
      </c>
      <c r="U507" s="100">
        <v>12</v>
      </c>
      <c r="V507" s="100">
        <v>0</v>
      </c>
      <c r="W507" s="100">
        <v>0</v>
      </c>
      <c r="X507" s="100">
        <v>12</v>
      </c>
      <c r="Y507" s="83" t="s">
        <v>287</v>
      </c>
      <c r="Z507" s="83" t="s">
        <v>288</v>
      </c>
      <c r="AA507" s="83" t="s">
        <v>223</v>
      </c>
      <c r="AB507" s="83" t="s">
        <v>223</v>
      </c>
      <c r="AC507" s="83" t="s">
        <v>223</v>
      </c>
      <c r="AD507" s="83" t="s">
        <v>289</v>
      </c>
      <c r="AE507" s="93" t="s">
        <v>210</v>
      </c>
    </row>
    <row r="508" spans="1:31" ht="153" customHeight="1">
      <c r="A508" s="391"/>
      <c r="B508" s="317"/>
      <c r="C508" s="393"/>
      <c r="D508" s="396"/>
      <c r="E508" s="154" t="s">
        <v>264</v>
      </c>
      <c r="F508" s="118" t="s">
        <v>152</v>
      </c>
      <c r="G508" s="118" t="s">
        <v>212</v>
      </c>
      <c r="H508" s="118" t="s">
        <v>213</v>
      </c>
      <c r="I508" s="118" t="s">
        <v>214</v>
      </c>
      <c r="J508" s="118" t="s">
        <v>210</v>
      </c>
      <c r="K508" s="118" t="s">
        <v>211</v>
      </c>
      <c r="L508" s="118" t="s">
        <v>219</v>
      </c>
      <c r="M508" s="145">
        <v>2</v>
      </c>
      <c r="N508" s="145">
        <v>3</v>
      </c>
      <c r="O508" s="146">
        <f t="shared" si="1275"/>
        <v>6</v>
      </c>
      <c r="P508" s="146" t="str">
        <f t="shared" si="1276"/>
        <v>Medio</v>
      </c>
      <c r="Q508" s="145">
        <v>10</v>
      </c>
      <c r="R508" s="146">
        <f t="shared" si="1283"/>
        <v>60</v>
      </c>
      <c r="S508" s="146" t="str">
        <f t="shared" si="1278"/>
        <v>III</v>
      </c>
      <c r="T508" s="146" t="s">
        <v>142</v>
      </c>
      <c r="U508" s="98">
        <v>12</v>
      </c>
      <c r="V508" s="98">
        <v>0</v>
      </c>
      <c r="W508" s="98">
        <v>0</v>
      </c>
      <c r="X508" s="98">
        <v>12</v>
      </c>
      <c r="Y508" s="80" t="s">
        <v>221</v>
      </c>
      <c r="Z508" s="80" t="s">
        <v>672</v>
      </c>
      <c r="AA508" s="80" t="s">
        <v>223</v>
      </c>
      <c r="AB508" s="80" t="s">
        <v>223</v>
      </c>
      <c r="AC508" s="80" t="s">
        <v>223</v>
      </c>
      <c r="AD508" s="80" t="s">
        <v>224</v>
      </c>
      <c r="AE508" s="81" t="s">
        <v>223</v>
      </c>
    </row>
    <row r="509" spans="1:31" ht="153" customHeight="1">
      <c r="A509" s="391"/>
      <c r="B509" s="317"/>
      <c r="C509" s="393"/>
      <c r="D509" s="396"/>
      <c r="E509" s="154" t="s">
        <v>264</v>
      </c>
      <c r="F509" s="118" t="s">
        <v>150</v>
      </c>
      <c r="G509" s="118" t="s">
        <v>215</v>
      </c>
      <c r="H509" s="118" t="s">
        <v>216</v>
      </c>
      <c r="I509" s="118" t="s">
        <v>217</v>
      </c>
      <c r="J509" s="118" t="s">
        <v>210</v>
      </c>
      <c r="K509" s="118" t="s">
        <v>218</v>
      </c>
      <c r="L509" s="118" t="s">
        <v>220</v>
      </c>
      <c r="M509" s="145">
        <v>2</v>
      </c>
      <c r="N509" s="145">
        <v>2</v>
      </c>
      <c r="O509" s="146">
        <f t="shared" si="1275"/>
        <v>4</v>
      </c>
      <c r="P509" s="146" t="str">
        <f t="shared" si="1276"/>
        <v>Bajo</v>
      </c>
      <c r="Q509" s="145">
        <v>25</v>
      </c>
      <c r="R509" s="146">
        <f t="shared" si="1283"/>
        <v>100</v>
      </c>
      <c r="S509" s="146" t="str">
        <f t="shared" si="1278"/>
        <v>III</v>
      </c>
      <c r="T509" s="146" t="s">
        <v>142</v>
      </c>
      <c r="U509" s="98">
        <v>12</v>
      </c>
      <c r="V509" s="98">
        <v>0</v>
      </c>
      <c r="W509" s="98">
        <v>0</v>
      </c>
      <c r="X509" s="98">
        <v>12</v>
      </c>
      <c r="Y509" s="80" t="s">
        <v>225</v>
      </c>
      <c r="Z509" s="80" t="s">
        <v>693</v>
      </c>
      <c r="AA509" s="80" t="s">
        <v>223</v>
      </c>
      <c r="AB509" s="80" t="s">
        <v>223</v>
      </c>
      <c r="AC509" s="80" t="s">
        <v>227</v>
      </c>
      <c r="AD509" s="80" t="s">
        <v>228</v>
      </c>
      <c r="AE509" s="81" t="s">
        <v>223</v>
      </c>
    </row>
    <row r="510" spans="1:31" ht="153" customHeight="1">
      <c r="A510" s="391"/>
      <c r="B510" s="317"/>
      <c r="C510" s="393"/>
      <c r="D510" s="396"/>
      <c r="E510" s="154" t="s">
        <v>264</v>
      </c>
      <c r="F510" s="118" t="s">
        <v>150</v>
      </c>
      <c r="G510" s="118" t="s">
        <v>269</v>
      </c>
      <c r="H510" s="118" t="s">
        <v>270</v>
      </c>
      <c r="I510" s="118" t="s">
        <v>252</v>
      </c>
      <c r="J510" s="118" t="s">
        <v>210</v>
      </c>
      <c r="K510" s="118" t="s">
        <v>218</v>
      </c>
      <c r="L510" s="118" t="s">
        <v>210</v>
      </c>
      <c r="M510" s="145">
        <v>2</v>
      </c>
      <c r="N510" s="145">
        <v>1</v>
      </c>
      <c r="O510" s="146">
        <f t="shared" si="1275"/>
        <v>2</v>
      </c>
      <c r="P510" s="146" t="str">
        <f t="shared" si="1276"/>
        <v>Bajo</v>
      </c>
      <c r="Q510" s="145">
        <v>10</v>
      </c>
      <c r="R510" s="146">
        <f t="shared" si="1283"/>
        <v>20</v>
      </c>
      <c r="S510" s="146" t="str">
        <f t="shared" si="1278"/>
        <v>IV</v>
      </c>
      <c r="T510" s="146" t="str">
        <f>IF(S510="","",IF(OR(S510="IV",S510="III"),"Aceptable",IF(S510="II","No Aceptable o Aceptable con controles",IF(S510="I","No Aceptable","Error"))))</f>
        <v>Aceptable</v>
      </c>
      <c r="U510" s="98">
        <v>12</v>
      </c>
      <c r="V510" s="98">
        <v>0</v>
      </c>
      <c r="W510" s="98">
        <v>0</v>
      </c>
      <c r="X510" s="98">
        <v>12</v>
      </c>
      <c r="Y510" s="80" t="s">
        <v>312</v>
      </c>
      <c r="Z510" s="80" t="s">
        <v>677</v>
      </c>
      <c r="AA510" s="80" t="s">
        <v>223</v>
      </c>
      <c r="AB510" s="80" t="s">
        <v>314</v>
      </c>
      <c r="AC510" s="80" t="s">
        <v>223</v>
      </c>
      <c r="AD510" s="80" t="s">
        <v>315</v>
      </c>
      <c r="AE510" s="81" t="s">
        <v>223</v>
      </c>
    </row>
    <row r="511" spans="1:31" ht="153" customHeight="1">
      <c r="A511" s="391"/>
      <c r="B511" s="317"/>
      <c r="C511" s="393"/>
      <c r="D511" s="396"/>
      <c r="E511" s="154" t="s">
        <v>264</v>
      </c>
      <c r="F511" s="118" t="s">
        <v>271</v>
      </c>
      <c r="G511" s="118" t="s">
        <v>229</v>
      </c>
      <c r="H511" s="118" t="s">
        <v>230</v>
      </c>
      <c r="I511" s="118" t="s">
        <v>231</v>
      </c>
      <c r="J511" s="118" t="s">
        <v>232</v>
      </c>
      <c r="K511" s="118" t="s">
        <v>233</v>
      </c>
      <c r="L511" s="118" t="s">
        <v>220</v>
      </c>
      <c r="M511" s="145">
        <v>2</v>
      </c>
      <c r="N511" s="145">
        <v>2</v>
      </c>
      <c r="O511" s="146">
        <f t="shared" si="1275"/>
        <v>4</v>
      </c>
      <c r="P511" s="146" t="str">
        <f t="shared" si="1276"/>
        <v>Bajo</v>
      </c>
      <c r="Q511" s="145">
        <v>25</v>
      </c>
      <c r="R511" s="146">
        <f t="shared" si="1283"/>
        <v>100</v>
      </c>
      <c r="S511" s="146" t="str">
        <f t="shared" si="1278"/>
        <v>III</v>
      </c>
      <c r="T511" s="146" t="s">
        <v>142</v>
      </c>
      <c r="U511" s="98">
        <v>12</v>
      </c>
      <c r="V511" s="98">
        <v>0</v>
      </c>
      <c r="W511" s="98">
        <v>0</v>
      </c>
      <c r="X511" s="98">
        <v>12</v>
      </c>
      <c r="Y511" s="80" t="s">
        <v>240</v>
      </c>
      <c r="Z511" s="80" t="s">
        <v>676</v>
      </c>
      <c r="AA511" s="80" t="s">
        <v>223</v>
      </c>
      <c r="AB511" s="80" t="s">
        <v>223</v>
      </c>
      <c r="AC511" s="80" t="s">
        <v>242</v>
      </c>
      <c r="AD511" s="80" t="s">
        <v>243</v>
      </c>
      <c r="AE511" s="81" t="s">
        <v>223</v>
      </c>
    </row>
    <row r="512" spans="1:31" ht="153" customHeight="1">
      <c r="A512" s="391"/>
      <c r="B512" s="317"/>
      <c r="C512" s="393"/>
      <c r="D512" s="396"/>
      <c r="E512" s="154" t="s">
        <v>264</v>
      </c>
      <c r="F512" s="118" t="s">
        <v>271</v>
      </c>
      <c r="G512" s="118" t="s">
        <v>234</v>
      </c>
      <c r="H512" s="118" t="s">
        <v>235</v>
      </c>
      <c r="I512" s="118" t="s">
        <v>236</v>
      </c>
      <c r="J512" s="118" t="s">
        <v>237</v>
      </c>
      <c r="K512" s="118" t="s">
        <v>233</v>
      </c>
      <c r="L512" s="118" t="s">
        <v>220</v>
      </c>
      <c r="M512" s="145">
        <v>2</v>
      </c>
      <c r="N512" s="145">
        <v>2</v>
      </c>
      <c r="O512" s="146">
        <f t="shared" si="1275"/>
        <v>4</v>
      </c>
      <c r="P512" s="146" t="str">
        <f t="shared" si="1276"/>
        <v>Bajo</v>
      </c>
      <c r="Q512" s="145">
        <v>25</v>
      </c>
      <c r="R512" s="146">
        <f t="shared" si="1283"/>
        <v>100</v>
      </c>
      <c r="S512" s="146" t="str">
        <f t="shared" si="1278"/>
        <v>III</v>
      </c>
      <c r="T512" s="146" t="s">
        <v>142</v>
      </c>
      <c r="U512" s="98">
        <v>12</v>
      </c>
      <c r="V512" s="98">
        <v>0</v>
      </c>
      <c r="W512" s="98">
        <v>0</v>
      </c>
      <c r="X512" s="98">
        <v>12</v>
      </c>
      <c r="Y512" s="80" t="s">
        <v>244</v>
      </c>
      <c r="Z512" s="80" t="s">
        <v>676</v>
      </c>
      <c r="AA512" s="80" t="s">
        <v>223</v>
      </c>
      <c r="AB512" s="80" t="s">
        <v>223</v>
      </c>
      <c r="AC512" s="80" t="s">
        <v>242</v>
      </c>
      <c r="AD512" s="80" t="s">
        <v>245</v>
      </c>
      <c r="AE512" s="81" t="s">
        <v>223</v>
      </c>
    </row>
    <row r="513" spans="1:31" ht="153" customHeight="1">
      <c r="A513" s="391"/>
      <c r="B513" s="317"/>
      <c r="C513" s="393"/>
      <c r="D513" s="396"/>
      <c r="E513" s="154" t="s">
        <v>255</v>
      </c>
      <c r="F513" s="118" t="s">
        <v>151</v>
      </c>
      <c r="G513" s="118" t="s">
        <v>282</v>
      </c>
      <c r="H513" s="118" t="s">
        <v>283</v>
      </c>
      <c r="I513" s="118" t="s">
        <v>258</v>
      </c>
      <c r="J513" s="118" t="s">
        <v>259</v>
      </c>
      <c r="K513" s="118" t="s">
        <v>260</v>
      </c>
      <c r="L513" s="118" t="s">
        <v>239</v>
      </c>
      <c r="M513" s="145">
        <v>2</v>
      </c>
      <c r="N513" s="145">
        <v>1</v>
      </c>
      <c r="O513" s="146">
        <f t="shared" si="1275"/>
        <v>2</v>
      </c>
      <c r="P513" s="146" t="str">
        <f t="shared" si="1276"/>
        <v>Bajo</v>
      </c>
      <c r="Q513" s="145">
        <v>10</v>
      </c>
      <c r="R513" s="146">
        <f t="shared" si="1283"/>
        <v>20</v>
      </c>
      <c r="S513" s="146" t="str">
        <f t="shared" si="1278"/>
        <v>IV</v>
      </c>
      <c r="T513" s="146" t="str">
        <f t="shared" ref="T513:T516" si="1288">IF(S513="","",IF(OR(S513="IV",S513="III"),"Aceptable",IF(S513="II","No Aceptable o Aceptable con controles",IF(S513="I","No Aceptable","Error"))))</f>
        <v>Aceptable</v>
      </c>
      <c r="U513" s="98">
        <v>12</v>
      </c>
      <c r="V513" s="98">
        <v>0</v>
      </c>
      <c r="W513" s="98">
        <v>0</v>
      </c>
      <c r="X513" s="98">
        <v>12</v>
      </c>
      <c r="Y513" s="80" t="s">
        <v>294</v>
      </c>
      <c r="Z513" s="80" t="s">
        <v>295</v>
      </c>
      <c r="AA513" s="80" t="s">
        <v>296</v>
      </c>
      <c r="AB513" s="80" t="s">
        <v>296</v>
      </c>
      <c r="AC513" s="80" t="s">
        <v>296</v>
      </c>
      <c r="AD513" s="80" t="s">
        <v>297</v>
      </c>
      <c r="AE513" s="81" t="s">
        <v>223</v>
      </c>
    </row>
    <row r="514" spans="1:31" ht="153" customHeight="1">
      <c r="A514" s="391"/>
      <c r="B514" s="317"/>
      <c r="C514" s="393"/>
      <c r="D514" s="396"/>
      <c r="E514" s="154" t="s">
        <v>264</v>
      </c>
      <c r="F514" s="118" t="s">
        <v>274</v>
      </c>
      <c r="G514" s="118" t="s">
        <v>280</v>
      </c>
      <c r="H514" s="118" t="s">
        <v>445</v>
      </c>
      <c r="I514" s="118" t="s">
        <v>263</v>
      </c>
      <c r="J514" s="118" t="s">
        <v>210</v>
      </c>
      <c r="K514" s="118" t="s">
        <v>210</v>
      </c>
      <c r="L514" s="118" t="s">
        <v>262</v>
      </c>
      <c r="M514" s="145">
        <v>2</v>
      </c>
      <c r="N514" s="145">
        <v>3</v>
      </c>
      <c r="O514" s="146">
        <f t="shared" si="1275"/>
        <v>6</v>
      </c>
      <c r="P514" s="146" t="str">
        <f t="shared" si="1276"/>
        <v>Medio</v>
      </c>
      <c r="Q514" s="145">
        <v>60</v>
      </c>
      <c r="R514" s="146">
        <f t="shared" si="1283"/>
        <v>360</v>
      </c>
      <c r="S514" s="146" t="str">
        <f t="shared" si="1278"/>
        <v>II</v>
      </c>
      <c r="T514" s="146" t="str">
        <f t="shared" si="1288"/>
        <v>No Aceptable o Aceptable con controles</v>
      </c>
      <c r="U514" s="98">
        <v>12</v>
      </c>
      <c r="V514" s="98">
        <v>0</v>
      </c>
      <c r="W514" s="98">
        <v>0</v>
      </c>
      <c r="X514" s="98">
        <v>12</v>
      </c>
      <c r="Y514" s="89" t="s">
        <v>302</v>
      </c>
      <c r="Z514" s="89" t="s">
        <v>303</v>
      </c>
      <c r="AA514" s="280" t="s">
        <v>304</v>
      </c>
      <c r="AB514" s="280" t="s">
        <v>304</v>
      </c>
      <c r="AC514" s="80" t="s">
        <v>223</v>
      </c>
      <c r="AD514" s="80" t="s">
        <v>305</v>
      </c>
      <c r="AE514" s="81" t="s">
        <v>223</v>
      </c>
    </row>
    <row r="515" spans="1:31" ht="153" customHeight="1">
      <c r="A515" s="391"/>
      <c r="B515" s="317"/>
      <c r="C515" s="393"/>
      <c r="D515" s="396"/>
      <c r="E515" s="154" t="s">
        <v>264</v>
      </c>
      <c r="F515" s="118" t="s">
        <v>274</v>
      </c>
      <c r="G515" s="118" t="s">
        <v>275</v>
      </c>
      <c r="H515" s="118" t="s">
        <v>276</v>
      </c>
      <c r="I515" s="118" t="s">
        <v>263</v>
      </c>
      <c r="J515" s="118" t="s">
        <v>277</v>
      </c>
      <c r="K515" s="118" t="s">
        <v>278</v>
      </c>
      <c r="L515" s="118" t="s">
        <v>279</v>
      </c>
      <c r="M515" s="145">
        <v>2</v>
      </c>
      <c r="N515" s="145">
        <v>3</v>
      </c>
      <c r="O515" s="146">
        <f t="shared" si="1275"/>
        <v>6</v>
      </c>
      <c r="P515" s="146" t="str">
        <f t="shared" si="1276"/>
        <v>Medio</v>
      </c>
      <c r="Q515" s="145">
        <v>60</v>
      </c>
      <c r="R515" s="146">
        <f t="shared" si="1283"/>
        <v>360</v>
      </c>
      <c r="S515" s="146" t="str">
        <f t="shared" si="1278"/>
        <v>II</v>
      </c>
      <c r="T515" s="146" t="str">
        <f t="shared" si="1288"/>
        <v>No Aceptable o Aceptable con controles</v>
      </c>
      <c r="U515" s="98">
        <v>12</v>
      </c>
      <c r="V515" s="98">
        <v>0</v>
      </c>
      <c r="W515" s="98">
        <v>0</v>
      </c>
      <c r="X515" s="98">
        <v>12</v>
      </c>
      <c r="Y515" s="80" t="s">
        <v>298</v>
      </c>
      <c r="Z515" s="80" t="s">
        <v>299</v>
      </c>
      <c r="AA515" s="80" t="s">
        <v>223</v>
      </c>
      <c r="AB515" s="80" t="s">
        <v>223</v>
      </c>
      <c r="AC515" s="80" t="s">
        <v>300</v>
      </c>
      <c r="AD515" s="80" t="s">
        <v>301</v>
      </c>
      <c r="AE515" s="81" t="s">
        <v>223</v>
      </c>
    </row>
    <row r="516" spans="1:31" ht="153" customHeight="1" thickBot="1">
      <c r="A516" s="398"/>
      <c r="B516" s="318"/>
      <c r="C516" s="394"/>
      <c r="D516" s="397"/>
      <c r="E516" s="182" t="s">
        <v>264</v>
      </c>
      <c r="F516" s="157" t="s">
        <v>274</v>
      </c>
      <c r="G516" s="157" t="s">
        <v>284</v>
      </c>
      <c r="H516" s="157" t="s">
        <v>285</v>
      </c>
      <c r="I516" s="157" t="s">
        <v>217</v>
      </c>
      <c r="J516" s="157" t="s">
        <v>210</v>
      </c>
      <c r="K516" s="157" t="s">
        <v>260</v>
      </c>
      <c r="L516" s="157" t="s">
        <v>262</v>
      </c>
      <c r="M516" s="158">
        <v>6</v>
      </c>
      <c r="N516" s="158">
        <v>3</v>
      </c>
      <c r="O516" s="159">
        <f t="shared" si="1275"/>
        <v>18</v>
      </c>
      <c r="P516" s="159" t="str">
        <f t="shared" si="1276"/>
        <v>Alto</v>
      </c>
      <c r="Q516" s="158">
        <v>25</v>
      </c>
      <c r="R516" s="159">
        <f t="shared" si="1283"/>
        <v>450</v>
      </c>
      <c r="S516" s="159" t="str">
        <f t="shared" si="1278"/>
        <v>II</v>
      </c>
      <c r="T516" s="159" t="str">
        <f t="shared" si="1288"/>
        <v>No Aceptable o Aceptable con controles</v>
      </c>
      <c r="U516" s="101">
        <v>12</v>
      </c>
      <c r="V516" s="101">
        <v>0</v>
      </c>
      <c r="W516" s="101">
        <v>0</v>
      </c>
      <c r="X516" s="101">
        <v>12</v>
      </c>
      <c r="Y516" s="85" t="s">
        <v>290</v>
      </c>
      <c r="Z516" s="85" t="s">
        <v>291</v>
      </c>
      <c r="AA516" s="85" t="s">
        <v>223</v>
      </c>
      <c r="AB516" s="85" t="s">
        <v>223</v>
      </c>
      <c r="AC516" s="85" t="s">
        <v>292</v>
      </c>
      <c r="AD516" s="85" t="s">
        <v>293</v>
      </c>
      <c r="AE516" s="94" t="s">
        <v>223</v>
      </c>
    </row>
    <row r="517" spans="1:31">
      <c r="B517" s="134"/>
      <c r="C517" s="279"/>
      <c r="D517" s="278"/>
    </row>
    <row r="518" spans="1:31">
      <c r="B518" s="134"/>
    </row>
    <row r="519" spans="1:31">
      <c r="B519" s="134"/>
    </row>
    <row r="520" spans="1:31">
      <c r="B520" s="134"/>
    </row>
    <row r="521" spans="1:31">
      <c r="B521" s="134"/>
    </row>
    <row r="522" spans="1:31">
      <c r="B522" s="134"/>
    </row>
  </sheetData>
  <mergeCells count="171">
    <mergeCell ref="C499:C506"/>
    <mergeCell ref="D499:D506"/>
    <mergeCell ref="B499:B516"/>
    <mergeCell ref="C507:C516"/>
    <mergeCell ref="D507:D516"/>
    <mergeCell ref="A9:A516"/>
    <mergeCell ref="B9:B27"/>
    <mergeCell ref="D9:D16"/>
    <mergeCell ref="C9:C16"/>
    <mergeCell ref="C17:C27"/>
    <mergeCell ref="D17:D27"/>
    <mergeCell ref="B466:B481"/>
    <mergeCell ref="C475:C481"/>
    <mergeCell ref="D475:D481"/>
    <mergeCell ref="B482:B498"/>
    <mergeCell ref="C482:C490"/>
    <mergeCell ref="D482:D490"/>
    <mergeCell ref="C491:C498"/>
    <mergeCell ref="D491:D498"/>
    <mergeCell ref="C436:C446"/>
    <mergeCell ref="D436:D446"/>
    <mergeCell ref="B436:B454"/>
    <mergeCell ref="C447:C454"/>
    <mergeCell ref="D447:D454"/>
    <mergeCell ref="B455:B465"/>
    <mergeCell ref="C455:C465"/>
    <mergeCell ref="D455:D465"/>
    <mergeCell ref="C466:C474"/>
    <mergeCell ref="D466:D474"/>
    <mergeCell ref="D400:D408"/>
    <mergeCell ref="C409:C416"/>
    <mergeCell ref="D409:D416"/>
    <mergeCell ref="B400:B416"/>
    <mergeCell ref="C417:C424"/>
    <mergeCell ref="D417:D424"/>
    <mergeCell ref="C425:C435"/>
    <mergeCell ref="D425:D435"/>
    <mergeCell ref="B417:B435"/>
    <mergeCell ref="C400:C408"/>
    <mergeCell ref="B346:B364"/>
    <mergeCell ref="C355:C364"/>
    <mergeCell ref="D355:D364"/>
    <mergeCell ref="C365:C374"/>
    <mergeCell ref="D365:D374"/>
    <mergeCell ref="C375:C390"/>
    <mergeCell ref="D375:D390"/>
    <mergeCell ref="B365:B390"/>
    <mergeCell ref="C391:C399"/>
    <mergeCell ref="D391:D399"/>
    <mergeCell ref="B391:B399"/>
    <mergeCell ref="D346:D354"/>
    <mergeCell ref="C346:C354"/>
    <mergeCell ref="D280:D297"/>
    <mergeCell ref="C280:C297"/>
    <mergeCell ref="B274:B297"/>
    <mergeCell ref="D274:D279"/>
    <mergeCell ref="C274:C279"/>
    <mergeCell ref="C204:C213"/>
    <mergeCell ref="B195:B213"/>
    <mergeCell ref="D214:D222"/>
    <mergeCell ref="C214:C222"/>
    <mergeCell ref="C223:C240"/>
    <mergeCell ref="D223:D240"/>
    <mergeCell ref="B214:B252"/>
    <mergeCell ref="C241:C252"/>
    <mergeCell ref="D241:D252"/>
    <mergeCell ref="D195:D203"/>
    <mergeCell ref="C195:C203"/>
    <mergeCell ref="D204:D213"/>
    <mergeCell ref="AD1:AE1"/>
    <mergeCell ref="D253:D262"/>
    <mergeCell ref="C253:C262"/>
    <mergeCell ref="D263:D273"/>
    <mergeCell ref="C263:C273"/>
    <mergeCell ref="B253:B273"/>
    <mergeCell ref="AB7:AB8"/>
    <mergeCell ref="AC7:AC8"/>
    <mergeCell ref="AD7:AD8"/>
    <mergeCell ref="D36:D44"/>
    <mergeCell ref="D28:D35"/>
    <mergeCell ref="D45:D52"/>
    <mergeCell ref="C45:C52"/>
    <mergeCell ref="B45:B60"/>
    <mergeCell ref="C53:C60"/>
    <mergeCell ref="D53:D60"/>
    <mergeCell ref="B28:B44"/>
    <mergeCell ref="C28:C35"/>
    <mergeCell ref="C36:C44"/>
    <mergeCell ref="C110:C124"/>
    <mergeCell ref="D110:D124"/>
    <mergeCell ref="B101:B124"/>
    <mergeCell ref="C61:C68"/>
    <mergeCell ref="AA6:AE6"/>
    <mergeCell ref="A1:B1"/>
    <mergeCell ref="A2:AE2"/>
    <mergeCell ref="A3:AE3"/>
    <mergeCell ref="A6:A8"/>
    <mergeCell ref="B6:B8"/>
    <mergeCell ref="C6:C8"/>
    <mergeCell ref="D6:D8"/>
    <mergeCell ref="E6:E8"/>
    <mergeCell ref="F6:H6"/>
    <mergeCell ref="I6:I8"/>
    <mergeCell ref="J6:L6"/>
    <mergeCell ref="M7:M8"/>
    <mergeCell ref="N7:N8"/>
    <mergeCell ref="AE7:AE8"/>
    <mergeCell ref="G1:AC1"/>
    <mergeCell ref="A4:AE4"/>
    <mergeCell ref="A5:AE5"/>
    <mergeCell ref="T7:T8"/>
    <mergeCell ref="U7:X7"/>
    <mergeCell ref="Y7:Y8"/>
    <mergeCell ref="Z7:Z8"/>
    <mergeCell ref="AA7:AA8"/>
    <mergeCell ref="F7:F8"/>
    <mergeCell ref="O7:O8"/>
    <mergeCell ref="M6:S6"/>
    <mergeCell ref="U6:Z6"/>
    <mergeCell ref="C69:C83"/>
    <mergeCell ref="D69:D83"/>
    <mergeCell ref="C84:C91"/>
    <mergeCell ref="D84:D91"/>
    <mergeCell ref="B61:B91"/>
    <mergeCell ref="C92:C100"/>
    <mergeCell ref="D92:D100"/>
    <mergeCell ref="B92:B100"/>
    <mergeCell ref="R7:R8"/>
    <mergeCell ref="S7:S8"/>
    <mergeCell ref="P7:P8"/>
    <mergeCell ref="Q7:Q8"/>
    <mergeCell ref="G7:G8"/>
    <mergeCell ref="H7:H8"/>
    <mergeCell ref="J7:J8"/>
    <mergeCell ref="K7:K8"/>
    <mergeCell ref="L7:L8"/>
    <mergeCell ref="B125:B142"/>
    <mergeCell ref="C133:C142"/>
    <mergeCell ref="D133:D142"/>
    <mergeCell ref="C101:C109"/>
    <mergeCell ref="D101:D109"/>
    <mergeCell ref="D61:D68"/>
    <mergeCell ref="D189:D194"/>
    <mergeCell ref="C189:C194"/>
    <mergeCell ref="B169:B194"/>
    <mergeCell ref="D162:D168"/>
    <mergeCell ref="C162:C168"/>
    <mergeCell ref="B143:B168"/>
    <mergeCell ref="C169:C176"/>
    <mergeCell ref="D169:D176"/>
    <mergeCell ref="D177:D188"/>
    <mergeCell ref="C177:C188"/>
    <mergeCell ref="C143:C151"/>
    <mergeCell ref="D143:D151"/>
    <mergeCell ref="C152:C161"/>
    <mergeCell ref="D152:D161"/>
    <mergeCell ref="D125:D132"/>
    <mergeCell ref="C125:C132"/>
    <mergeCell ref="C320:C325"/>
    <mergeCell ref="D320:D325"/>
    <mergeCell ref="B298:B325"/>
    <mergeCell ref="D326:D336"/>
    <mergeCell ref="C326:C336"/>
    <mergeCell ref="B326:B336"/>
    <mergeCell ref="D337:D345"/>
    <mergeCell ref="C337:C345"/>
    <mergeCell ref="B337:B345"/>
    <mergeCell ref="D298:D306"/>
    <mergeCell ref="C298:C306"/>
    <mergeCell ref="C307:C319"/>
    <mergeCell ref="D307:D319"/>
  </mergeCells>
  <phoneticPr fontId="10" type="noConversion"/>
  <conditionalFormatting sqref="F320:I320">
    <cfRule type="duplicateValues" dxfId="260" priority="492"/>
  </conditionalFormatting>
  <conditionalFormatting sqref="G323:G324">
    <cfRule type="duplicateValues" dxfId="259" priority="497"/>
  </conditionalFormatting>
  <conditionalFormatting sqref="H10:I10 I11">
    <cfRule type="duplicateValues" dxfId="258" priority="66"/>
  </conditionalFormatting>
  <conditionalFormatting sqref="H19:I19 I20">
    <cfRule type="duplicateValues" dxfId="257" priority="17"/>
  </conditionalFormatting>
  <conditionalFormatting sqref="H28:I28 I29">
    <cfRule type="duplicateValues" dxfId="256" priority="1297"/>
  </conditionalFormatting>
  <conditionalFormatting sqref="H45:I45 I46">
    <cfRule type="duplicateValues" dxfId="255" priority="1168"/>
  </conditionalFormatting>
  <conditionalFormatting sqref="H223:I223 H227:I227 I224:I226 H229:I231 H228">
    <cfRule type="duplicateValues" dxfId="254" priority="715"/>
  </conditionalFormatting>
  <conditionalFormatting sqref="H236:I236">
    <cfRule type="duplicateValues" dxfId="253" priority="717"/>
  </conditionalFormatting>
  <conditionalFormatting sqref="H249:I250">
    <cfRule type="duplicateValues" dxfId="252" priority="1298"/>
  </conditionalFormatting>
  <conditionalFormatting sqref="H280:I280 H284:I284 I281:I283 H286:I288 H285">
    <cfRule type="duplicateValues" dxfId="251" priority="527"/>
  </conditionalFormatting>
  <conditionalFormatting sqref="H292:I292">
    <cfRule type="duplicateValues" dxfId="250" priority="529"/>
  </conditionalFormatting>
  <conditionalFormatting sqref="H384:I384">
    <cfRule type="duplicateValues" dxfId="249" priority="313"/>
  </conditionalFormatting>
  <conditionalFormatting sqref="I85:I86">
    <cfRule type="duplicateValues" dxfId="248" priority="959"/>
  </conditionalFormatting>
  <conditionalFormatting sqref="I164:I165">
    <cfRule type="duplicateValues" dxfId="247" priority="822"/>
  </conditionalFormatting>
  <conditionalFormatting sqref="I323:I324">
    <cfRule type="duplicateValues" dxfId="246" priority="471"/>
  </conditionalFormatting>
  <conditionalFormatting sqref="I410:I411">
    <cfRule type="duplicateValues" dxfId="245" priority="280"/>
  </conditionalFormatting>
  <conditionalFormatting sqref="I418">
    <cfRule type="duplicateValues" dxfId="244" priority="263"/>
  </conditionalFormatting>
  <conditionalFormatting sqref="I448:I449">
    <cfRule type="duplicateValues" dxfId="243" priority="182"/>
  </conditionalFormatting>
  <conditionalFormatting sqref="I478">
    <cfRule type="duplicateValues" dxfId="242" priority="1299"/>
  </conditionalFormatting>
  <conditionalFormatting sqref="I492:I493">
    <cfRule type="duplicateValues" dxfId="241" priority="92"/>
  </conditionalFormatting>
  <conditionalFormatting sqref="I508">
    <cfRule type="duplicateValues" dxfId="240" priority="75"/>
  </conditionalFormatting>
  <conditionalFormatting sqref="Q320">
    <cfRule type="containsText" dxfId="239" priority="498" stopIfTrue="1" operator="containsText" text="IV">
      <formula>NOT(ISERROR(SEARCH("IV",Q320)))</formula>
    </cfRule>
    <cfRule type="containsText" dxfId="238" priority="499" stopIfTrue="1" operator="containsText" text="III">
      <formula>NOT(ISERROR(SEARCH("III",Q320)))</formula>
    </cfRule>
    <cfRule type="containsText" dxfId="237" priority="500" stopIfTrue="1" operator="containsText" text="II">
      <formula>NOT(ISERROR(SEARCH("II",Q320)))</formula>
    </cfRule>
    <cfRule type="containsText" dxfId="236" priority="501" stopIfTrue="1" operator="containsText" text="I">
      <formula>NOT(ISERROR(SEARCH("I",Q320)))</formula>
    </cfRule>
  </conditionalFormatting>
  <conditionalFormatting sqref="Q320:Q325 S365:S374 S466:S476 S507:S516">
    <cfRule type="containsText" dxfId="235" priority="554" operator="containsText" text="IV">
      <formula>NOT(ISERROR(SEARCH("IV",Q320)))</formula>
    </cfRule>
    <cfRule type="containsText" dxfId="234" priority="555" operator="containsText" text="III">
      <formula>NOT(ISERROR(SEARCH("III",Q320)))</formula>
    </cfRule>
    <cfRule type="containsText" dxfId="233" priority="556" operator="containsText" text="II">
      <formula>NOT(ISERROR(SEARCH("II",Q320)))</formula>
    </cfRule>
    <cfRule type="containsText" dxfId="232" priority="557" operator="containsText" text="I">
      <formula>NOT(ISERROR(SEARCH("I",Q320)))</formula>
    </cfRule>
  </conditionalFormatting>
  <conditionalFormatting sqref="Q323:Q324">
    <cfRule type="containsText" dxfId="231" priority="493" stopIfTrue="1" operator="containsText" text="IV">
      <formula>NOT(ISERROR(SEARCH("IV",Q323)))</formula>
    </cfRule>
    <cfRule type="containsText" dxfId="230" priority="494" stopIfTrue="1" operator="containsText" text="III">
      <formula>NOT(ISERROR(SEARCH("III",Q323)))</formula>
    </cfRule>
    <cfRule type="containsText" dxfId="229" priority="495" stopIfTrue="1" operator="containsText" text="II">
      <formula>NOT(ISERROR(SEARCH("II",Q323)))</formula>
    </cfRule>
    <cfRule type="containsText" dxfId="228" priority="496" stopIfTrue="1" operator="containsText" text="I">
      <formula>NOT(ISERROR(SEARCH("I",Q323)))</formula>
    </cfRule>
  </conditionalFormatting>
  <conditionalFormatting sqref="R60 S81 S106:S173">
    <cfRule type="containsText" dxfId="227" priority="1073" operator="containsText" text="III">
      <formula>NOT(ISERROR(SEARCH("III",R60)))</formula>
    </cfRule>
    <cfRule type="containsText" dxfId="226" priority="1074" operator="containsText" text="II">
      <formula>NOT(ISERROR(SEARCH("II",R60)))</formula>
    </cfRule>
    <cfRule type="containsText" dxfId="225" priority="1075" operator="containsText" text="I">
      <formula>NOT(ISERROR(SEARCH("I",R60)))</formula>
    </cfRule>
    <cfRule type="containsText" dxfId="224" priority="1076" stopIfTrue="1" operator="containsText" text="IV">
      <formula>NOT(ISERROR(SEARCH("IV",R60)))</formula>
    </cfRule>
    <cfRule type="containsText" dxfId="223" priority="1077" stopIfTrue="1" operator="containsText" text="III">
      <formula>NOT(ISERROR(SEARCH("III",R60)))</formula>
    </cfRule>
    <cfRule type="containsText" dxfId="222" priority="1078" stopIfTrue="1" operator="containsText" text="II">
      <formula>NOT(ISERROR(SEARCH("II",R60)))</formula>
    </cfRule>
    <cfRule type="containsText" dxfId="221" priority="1079" stopIfTrue="1" operator="containsText" text="I">
      <formula>NOT(ISERROR(SEARCH("I",R60)))</formula>
    </cfRule>
  </conditionalFormatting>
  <conditionalFormatting sqref="S9:S27">
    <cfRule type="containsText" dxfId="220" priority="1" operator="containsText" text="IV">
      <formula>NOT(ISERROR(SEARCH("IV",S9)))</formula>
    </cfRule>
    <cfRule type="containsText" dxfId="219" priority="2" operator="containsText" text="III">
      <formula>NOT(ISERROR(SEARCH("III",S9)))</formula>
    </cfRule>
    <cfRule type="containsText" dxfId="218" priority="3" operator="containsText" text="II">
      <formula>NOT(ISERROR(SEARCH("II",S9)))</formula>
    </cfRule>
    <cfRule type="containsText" dxfId="217" priority="4" operator="containsText" text="I">
      <formula>NOT(ISERROR(SEARCH("I",S9)))</formula>
    </cfRule>
    <cfRule type="containsText" dxfId="216" priority="5" stopIfTrue="1" operator="containsText" text="IV">
      <formula>NOT(ISERROR(SEARCH("IV",S9)))</formula>
    </cfRule>
    <cfRule type="containsText" dxfId="215" priority="6" stopIfTrue="1" operator="containsText" text="III">
      <formula>NOT(ISERROR(SEARCH("III",S9)))</formula>
    </cfRule>
    <cfRule type="containsText" dxfId="214" priority="7" stopIfTrue="1" operator="containsText" text="II">
      <formula>NOT(ISERROR(SEARCH("II",S9)))</formula>
    </cfRule>
    <cfRule type="containsText" dxfId="213" priority="8" stopIfTrue="1" operator="containsText" text="I">
      <formula>NOT(ISERROR(SEARCH("I",S9)))</formula>
    </cfRule>
  </conditionalFormatting>
  <conditionalFormatting sqref="S30:S105 S475:S476 S478:S481">
    <cfRule type="containsText" dxfId="212" priority="566" stopIfTrue="1" operator="containsText" text="IV">
      <formula>NOT(ISERROR(SEARCH("IV",S30)))</formula>
    </cfRule>
    <cfRule type="containsText" dxfId="211" priority="567" stopIfTrue="1" operator="containsText" text="III">
      <formula>NOT(ISERROR(SEARCH("III",S30)))</formula>
    </cfRule>
    <cfRule type="containsText" dxfId="210" priority="568" stopIfTrue="1" operator="containsText" text="II">
      <formula>NOT(ISERROR(SEARCH("II",S30)))</formula>
    </cfRule>
    <cfRule type="containsText" dxfId="209" priority="569" stopIfTrue="1" operator="containsText" text="I">
      <formula>NOT(ISERROR(SEARCH("I",S30)))</formula>
    </cfRule>
  </conditionalFormatting>
  <conditionalFormatting sqref="S30:S105">
    <cfRule type="containsText" dxfId="208" priority="562" operator="containsText" text="IV">
      <formula>NOT(ISERROR(SEARCH("IV",S30)))</formula>
    </cfRule>
    <cfRule type="containsText" dxfId="207" priority="563" operator="containsText" text="III">
      <formula>NOT(ISERROR(SEARCH("III",S30)))</formula>
    </cfRule>
    <cfRule type="containsText" dxfId="206" priority="564" operator="containsText" text="II">
      <formula>NOT(ISERROR(SEARCH("II",S30)))</formula>
    </cfRule>
    <cfRule type="containsText" dxfId="205" priority="565" operator="containsText" text="I">
      <formula>NOT(ISERROR(SEARCH("I",S30)))</formula>
    </cfRule>
  </conditionalFormatting>
  <conditionalFormatting sqref="S106:S173 S81 R60">
    <cfRule type="containsText" dxfId="204" priority="1072" operator="containsText" text="IV">
      <formula>NOT(ISERROR(SEARCH("IV",R60)))</formula>
    </cfRule>
  </conditionalFormatting>
  <conditionalFormatting sqref="S172:S203">
    <cfRule type="containsText" dxfId="203" priority="726" operator="containsText" text="IV">
      <formula>NOT(ISERROR(SEARCH("IV",S172)))</formula>
    </cfRule>
    <cfRule type="containsText" dxfId="202" priority="727" operator="containsText" text="III">
      <formula>NOT(ISERROR(SEARCH("III",S172)))</formula>
    </cfRule>
    <cfRule type="containsText" dxfId="201" priority="728" operator="containsText" text="II">
      <formula>NOT(ISERROR(SEARCH("II",S172)))</formula>
    </cfRule>
    <cfRule type="containsText" dxfId="200" priority="729" operator="containsText" text="I">
      <formula>NOT(ISERROR(SEARCH("I",S172)))</formula>
    </cfRule>
    <cfRule type="containsText" dxfId="199" priority="730" stopIfTrue="1" operator="containsText" text="IV">
      <formula>NOT(ISERROR(SEARCH("IV",S172)))</formula>
    </cfRule>
    <cfRule type="containsText" dxfId="198" priority="731" stopIfTrue="1" operator="containsText" text="III">
      <formula>NOT(ISERROR(SEARCH("III",S172)))</formula>
    </cfRule>
    <cfRule type="containsText" dxfId="197" priority="732" stopIfTrue="1" operator="containsText" text="II">
      <formula>NOT(ISERROR(SEARCH("II",S172)))</formula>
    </cfRule>
    <cfRule type="containsText" dxfId="196" priority="733" stopIfTrue="1" operator="containsText" text="I">
      <formula>NOT(ISERROR(SEARCH("I",S172)))</formula>
    </cfRule>
  </conditionalFormatting>
  <conditionalFormatting sqref="S211:S212">
    <cfRule type="containsText" dxfId="195" priority="718" operator="containsText" text="IV">
      <formula>NOT(ISERROR(SEARCH("IV",S211)))</formula>
    </cfRule>
    <cfRule type="containsText" dxfId="194" priority="719" operator="containsText" text="III">
      <formula>NOT(ISERROR(SEARCH("III",S211)))</formula>
    </cfRule>
    <cfRule type="containsText" dxfId="193" priority="720" operator="containsText" text="II">
      <formula>NOT(ISERROR(SEARCH("II",S211)))</formula>
    </cfRule>
    <cfRule type="containsText" dxfId="192" priority="721" operator="containsText" text="I">
      <formula>NOT(ISERROR(SEARCH("I",S211)))</formula>
    </cfRule>
    <cfRule type="containsText" dxfId="191" priority="722" stopIfTrue="1" operator="containsText" text="IV">
      <formula>NOT(ISERROR(SEARCH("IV",S211)))</formula>
    </cfRule>
    <cfRule type="containsText" dxfId="190" priority="723" stopIfTrue="1" operator="containsText" text="III">
      <formula>NOT(ISERROR(SEARCH("III",S211)))</formula>
    </cfRule>
    <cfRule type="containsText" dxfId="189" priority="724" stopIfTrue="1" operator="containsText" text="II">
      <formula>NOT(ISERROR(SEARCH("II",S211)))</formula>
    </cfRule>
    <cfRule type="containsText" dxfId="188" priority="725" stopIfTrue="1" operator="containsText" text="I">
      <formula>NOT(ISERROR(SEARCH("I",S211)))</formula>
    </cfRule>
  </conditionalFormatting>
  <conditionalFormatting sqref="S223:S297">
    <cfRule type="containsText" dxfId="187" priority="530" operator="containsText" text="IV">
      <formula>NOT(ISERROR(SEARCH("IV",S223)))</formula>
    </cfRule>
    <cfRule type="containsText" dxfId="186" priority="531" operator="containsText" text="III">
      <formula>NOT(ISERROR(SEARCH("III",S223)))</formula>
    </cfRule>
    <cfRule type="containsText" dxfId="185" priority="532" operator="containsText" text="II">
      <formula>NOT(ISERROR(SEARCH("II",S223)))</formula>
    </cfRule>
    <cfRule type="containsText" dxfId="184" priority="533" operator="containsText" text="I">
      <formula>NOT(ISERROR(SEARCH("I",S223)))</formula>
    </cfRule>
    <cfRule type="containsText" dxfId="183" priority="534" stopIfTrue="1" operator="containsText" text="IV">
      <formula>NOT(ISERROR(SEARCH("IV",S223)))</formula>
    </cfRule>
    <cfRule type="containsText" dxfId="182" priority="535" stopIfTrue="1" operator="containsText" text="III">
      <formula>NOT(ISERROR(SEARCH("III",S223)))</formula>
    </cfRule>
    <cfRule type="containsText" dxfId="181" priority="536" stopIfTrue="1" operator="containsText" text="II">
      <formula>NOT(ISERROR(SEARCH("II",S223)))</formula>
    </cfRule>
    <cfRule type="containsText" dxfId="180" priority="537" stopIfTrue="1" operator="containsText" text="I">
      <formula>NOT(ISERROR(SEARCH("I",S223)))</formula>
    </cfRule>
  </conditionalFormatting>
  <conditionalFormatting sqref="S307:S319">
    <cfRule type="containsText" dxfId="179" priority="484" stopIfTrue="1" operator="containsText" text="IV">
      <formula>NOT(ISERROR(SEARCH("IV",S307)))</formula>
    </cfRule>
    <cfRule type="containsText" dxfId="178" priority="485" stopIfTrue="1" operator="containsText" text="III">
      <formula>NOT(ISERROR(SEARCH("III",S307)))</formula>
    </cfRule>
    <cfRule type="containsText" dxfId="177" priority="486" stopIfTrue="1" operator="containsText" text="II">
      <formula>NOT(ISERROR(SEARCH("II",S307)))</formula>
    </cfRule>
    <cfRule type="containsText" dxfId="176" priority="487" stopIfTrue="1" operator="containsText" text="I">
      <formula>NOT(ISERROR(SEARCH("I",S307)))</formula>
    </cfRule>
  </conditionalFormatting>
  <conditionalFormatting sqref="S307:S325">
    <cfRule type="containsText" dxfId="175" priority="476" operator="containsText" text="IV">
      <formula>NOT(ISERROR(SEARCH("IV",S307)))</formula>
    </cfRule>
    <cfRule type="containsText" dxfId="174" priority="477" operator="containsText" text="III">
      <formula>NOT(ISERROR(SEARCH("III",S307)))</formula>
    </cfRule>
    <cfRule type="containsText" dxfId="173" priority="478" operator="containsText" text="II">
      <formula>NOT(ISERROR(SEARCH("II",S307)))</formula>
    </cfRule>
    <cfRule type="containsText" dxfId="172" priority="479" operator="containsText" text="I">
      <formula>NOT(ISERROR(SEARCH("I",S307)))</formula>
    </cfRule>
  </conditionalFormatting>
  <conditionalFormatting sqref="S320">
    <cfRule type="containsText" dxfId="171" priority="472" stopIfTrue="1" operator="containsText" text="IV">
      <formula>NOT(ISERROR(SEARCH("IV",S320)))</formula>
    </cfRule>
    <cfRule type="containsText" dxfId="170" priority="473" stopIfTrue="1" operator="containsText" text="III">
      <formula>NOT(ISERROR(SEARCH("III",S320)))</formula>
    </cfRule>
    <cfRule type="containsText" dxfId="169" priority="474" stopIfTrue="1" operator="containsText" text="II">
      <formula>NOT(ISERROR(SEARCH("II",S320)))</formula>
    </cfRule>
    <cfRule type="containsText" dxfId="168" priority="475" stopIfTrue="1" operator="containsText" text="I">
      <formula>NOT(ISERROR(SEARCH("I",S320)))</formula>
    </cfRule>
  </conditionalFormatting>
  <conditionalFormatting sqref="S323:S324">
    <cfRule type="containsText" dxfId="167" priority="467" stopIfTrue="1" operator="containsText" text="IV">
      <formula>NOT(ISERROR(SEARCH("IV",S323)))</formula>
    </cfRule>
    <cfRule type="containsText" dxfId="166" priority="468" stopIfTrue="1" operator="containsText" text="III">
      <formula>NOT(ISERROR(SEARCH("III",S323)))</formula>
    </cfRule>
    <cfRule type="containsText" dxfId="165" priority="469" stopIfTrue="1" operator="containsText" text="II">
      <formula>NOT(ISERROR(SEARCH("II",S323)))</formula>
    </cfRule>
    <cfRule type="containsText" dxfId="164" priority="470" stopIfTrue="1" operator="containsText" text="I">
      <formula>NOT(ISERROR(SEARCH("I",S323)))</formula>
    </cfRule>
  </conditionalFormatting>
  <conditionalFormatting sqref="S326:S364">
    <cfRule type="containsText" dxfId="163" priority="347" operator="containsText" text="IV">
      <formula>NOT(ISERROR(SEARCH("IV",S326)))</formula>
    </cfRule>
    <cfRule type="containsText" dxfId="162" priority="348" operator="containsText" text="III">
      <formula>NOT(ISERROR(SEARCH("III",S326)))</formula>
    </cfRule>
    <cfRule type="containsText" dxfId="161" priority="349" operator="containsText" text="II">
      <formula>NOT(ISERROR(SEARCH("II",S326)))</formula>
    </cfRule>
    <cfRule type="containsText" dxfId="160" priority="350" operator="containsText" text="I">
      <formula>NOT(ISERROR(SEARCH("I",S326)))</formula>
    </cfRule>
  </conditionalFormatting>
  <conditionalFormatting sqref="S326:S374">
    <cfRule type="containsText" dxfId="159" priority="351" stopIfTrue="1" operator="containsText" text="IV">
      <formula>NOT(ISERROR(SEARCH("IV",S326)))</formula>
    </cfRule>
    <cfRule type="containsText" dxfId="158" priority="352" stopIfTrue="1" operator="containsText" text="III">
      <formula>NOT(ISERROR(SEARCH("III",S326)))</formula>
    </cfRule>
    <cfRule type="containsText" dxfId="157" priority="353" stopIfTrue="1" operator="containsText" text="II">
      <formula>NOT(ISERROR(SEARCH("II",S326)))</formula>
    </cfRule>
    <cfRule type="containsText" dxfId="156" priority="354" stopIfTrue="1" operator="containsText" text="I">
      <formula>NOT(ISERROR(SEARCH("I",S326)))</formula>
    </cfRule>
  </conditionalFormatting>
  <conditionalFormatting sqref="S375:S465">
    <cfRule type="containsText" dxfId="155" priority="150" operator="containsText" text="IV">
      <formula>NOT(ISERROR(SEARCH("IV",S375)))</formula>
    </cfRule>
    <cfRule type="containsText" dxfId="154" priority="151" operator="containsText" text="III">
      <formula>NOT(ISERROR(SEARCH("III",S375)))</formula>
    </cfRule>
    <cfRule type="containsText" dxfId="153" priority="152" operator="containsText" text="II">
      <formula>NOT(ISERROR(SEARCH("II",S375)))</formula>
    </cfRule>
    <cfRule type="containsText" dxfId="152" priority="153" operator="containsText" text="I">
      <formula>NOT(ISERROR(SEARCH("I",S375)))</formula>
    </cfRule>
  </conditionalFormatting>
  <conditionalFormatting sqref="S375:S474">
    <cfRule type="containsText" dxfId="151" priority="154" stopIfTrue="1" operator="containsText" text="IV">
      <formula>NOT(ISERROR(SEARCH("IV",S375)))</formula>
    </cfRule>
    <cfRule type="containsText" dxfId="150" priority="155" stopIfTrue="1" operator="containsText" text="III">
      <formula>NOT(ISERROR(SEARCH("III",S375)))</formula>
    </cfRule>
    <cfRule type="containsText" dxfId="149" priority="156" stopIfTrue="1" operator="containsText" text="II">
      <formula>NOT(ISERROR(SEARCH("II",S375)))</formula>
    </cfRule>
    <cfRule type="containsText" dxfId="148" priority="157" stopIfTrue="1" operator="containsText" text="I">
      <formula>NOT(ISERROR(SEARCH("I",S375)))</formula>
    </cfRule>
  </conditionalFormatting>
  <conditionalFormatting sqref="S477">
    <cfRule type="containsText" dxfId="147" priority="101" stopIfTrue="1" operator="containsText" text="IV">
      <formula>NOT(ISERROR(SEARCH("IV",S477)))</formula>
    </cfRule>
    <cfRule type="containsText" dxfId="146" priority="102" stopIfTrue="1" operator="containsText" text="III">
      <formula>NOT(ISERROR(SEARCH("III",S477)))</formula>
    </cfRule>
    <cfRule type="containsText" dxfId="145" priority="103" stopIfTrue="1" operator="containsText" text="II">
      <formula>NOT(ISERROR(SEARCH("II",S477)))</formula>
    </cfRule>
    <cfRule type="containsText" dxfId="144" priority="104" stopIfTrue="1" operator="containsText" text="I">
      <formula>NOT(ISERROR(SEARCH("I",S477)))</formula>
    </cfRule>
  </conditionalFormatting>
  <conditionalFormatting sqref="S477:S481">
    <cfRule type="containsText" dxfId="143" priority="105" operator="containsText" text="IV">
      <formula>NOT(ISERROR(SEARCH("IV",S477)))</formula>
    </cfRule>
    <cfRule type="containsText" dxfId="142" priority="106" operator="containsText" text="III">
      <formula>NOT(ISERROR(SEARCH("III",S477)))</formula>
    </cfRule>
    <cfRule type="containsText" dxfId="141" priority="107" operator="containsText" text="II">
      <formula>NOT(ISERROR(SEARCH("II",S477)))</formula>
    </cfRule>
    <cfRule type="containsText" dxfId="140" priority="108" operator="containsText" text="I">
      <formula>NOT(ISERROR(SEARCH("I",S477)))</formula>
    </cfRule>
  </conditionalFormatting>
  <conditionalFormatting sqref="S482:S490">
    <cfRule type="containsText" dxfId="139" priority="97" operator="containsText" text="IV">
      <formula>NOT(ISERROR(SEARCH("IV",S482)))</formula>
    </cfRule>
    <cfRule type="containsText" dxfId="138" priority="98" operator="containsText" text="III">
      <formula>NOT(ISERROR(SEARCH("III",S482)))</formula>
    </cfRule>
    <cfRule type="containsText" dxfId="137" priority="99" operator="containsText" text="II">
      <formula>NOT(ISERROR(SEARCH("II",S482)))</formula>
    </cfRule>
    <cfRule type="containsText" dxfId="136" priority="100" operator="containsText" text="I">
      <formula>NOT(ISERROR(SEARCH("I",S482)))</formula>
    </cfRule>
  </conditionalFormatting>
  <conditionalFormatting sqref="S482:S516">
    <cfRule type="containsText" dxfId="135" priority="80" stopIfTrue="1" operator="containsText" text="IV">
      <formula>NOT(ISERROR(SEARCH("IV",S482)))</formula>
    </cfRule>
    <cfRule type="containsText" dxfId="134" priority="81" stopIfTrue="1" operator="containsText" text="III">
      <formula>NOT(ISERROR(SEARCH("III",S482)))</formula>
    </cfRule>
    <cfRule type="containsText" dxfId="133" priority="82" stopIfTrue="1" operator="containsText" text="II">
      <formula>NOT(ISERROR(SEARCH("II",S482)))</formula>
    </cfRule>
    <cfRule type="containsText" dxfId="132" priority="83" stopIfTrue="1" operator="containsText" text="I">
      <formula>NOT(ISERROR(SEARCH("I",S482)))</formula>
    </cfRule>
  </conditionalFormatting>
  <conditionalFormatting sqref="S491:S506">
    <cfRule type="containsText" dxfId="131" priority="76" operator="containsText" text="IV">
      <formula>NOT(ISERROR(SEARCH("IV",S491)))</formula>
    </cfRule>
    <cfRule type="containsText" dxfId="130" priority="77" operator="containsText" text="III">
      <formula>NOT(ISERROR(SEARCH("III",S491)))</formula>
    </cfRule>
    <cfRule type="containsText" dxfId="129" priority="78" operator="containsText" text="II">
      <formula>NOT(ISERROR(SEARCH("II",S491)))</formula>
    </cfRule>
    <cfRule type="containsText" dxfId="128" priority="79" operator="containsText" text="I">
      <formula>NOT(ISERROR(SEARCH("I",S491)))</formula>
    </cfRule>
  </conditionalFormatting>
  <conditionalFormatting sqref="AE37 AU37 BK37 CA37 CQ37 DG37 DW37 EM37 FC37 FS37 GI37 GY37 HO37 IE37 IU37 JK37 KA37 KQ37 LG37 LW37 MM37 NC37 NS37 OI37 OY37 PO37 QE37 QU37 RK37 SA37 SQ37 TG37 TW37 UM37 VC37 VS37 WI37 WY37 XO37 YE37 YU37 ZK37 AAA37 AAQ37 ABG37 ABW37 ACM37 ADC37 ADS37 AEI37 AEY37 AFO37 AGE37 AGU37 AHK37 AIA37 AIQ37 AJG37 AJW37 AKM37 ALC37 ALS37 AMI37 AMY37 ANO37 AOE37 AOU37 APK37 AQA37 AQQ37 ARG37 ARW37 ASM37 ATC37 ATS37 AUI37 AUY37 AVO37 AWE37 AWU37 AXK37 AYA37 AYQ37 AZG37 AZW37 BAM37 BBC37 BBS37 BCI37 BCY37 BDO37 BEE37 BEU37 BFK37 BGA37 BGQ37 BHG37 BHW37 BIM37 BJC37 BJS37 BKI37 BKY37 BLO37 BME37 BMU37 BNK37 BOA37 BOQ37 BPG37 BPW37 BQM37 BRC37 BRS37 BSI37 BSY37 BTO37 BUE37 BUU37 BVK37 BWA37 BWQ37 BXG37 BXW37 BYM37 BZC37 BZS37 CAI37 CAY37 CBO37 CCE37 CCU37 CDK37 CEA37 CEQ37 CFG37 CFW37 CGM37 CHC37 CHS37 CII37 CIY37 CJO37 CKE37 CKU37 CLK37 CMA37 CMQ37 CNG37 CNW37 COM37 CPC37 CPS37 CQI37 CQY37 CRO37 CSE37 CSU37 CTK37 CUA37 CUQ37 CVG37 CVW37 CWM37 CXC37 CXS37 CYI37 CYY37 CZO37 DAE37 DAU37 DBK37 DCA37 DCQ37 DDG37 DDW37 DEM37 DFC37 DFS37 DGI37 DGY37 DHO37 DIE37 DIU37 DJK37 DKA37 DKQ37 DLG37 DLW37 DMM37 DNC37 DNS37 DOI37 DOY37 DPO37 DQE37 DQU37 DRK37 DSA37 DSQ37 DTG37 DTW37 DUM37 DVC37 DVS37 DWI37 DWY37 DXO37 DYE37 DYU37 DZK37 EAA37 EAQ37 EBG37 EBW37 ECM37 EDC37 EDS37 EEI37 EEY37 EFO37 EGE37 EGU37 EHK37 EIA37 EIQ37 EJG37 EJW37 EKM37 ELC37 ELS37 EMI37 EMY37 ENO37 EOE37 EOU37 EPK37 EQA37 EQQ37 ERG37 ERW37 ESM37 ETC37 ETS37 EUI37 EUY37 EVO37 EWE37 EWU37 EXK37 EYA37 EYQ37 EZG37 EZW37 FAM37 FBC37 FBS37 FCI37 FCY37 FDO37 FEE37 FEU37 FFK37 FGA37 FGQ37 FHG37 FHW37 FIM37 FJC37 FJS37 FKI37 FKY37 FLO37 FME37 FMU37 FNK37 FOA37 FOQ37 FPG37 FPW37 FQM37 FRC37 FRS37 FSI37 FSY37 FTO37 FUE37 FUU37 FVK37 FWA37 FWQ37 FXG37 FXW37 FYM37 FZC37 FZS37 GAI37 GAY37 GBO37 GCE37 GCU37 GDK37 GEA37 GEQ37 GFG37 GFW37 GGM37 GHC37 GHS37 GII37 GIY37 GJO37 GKE37 GKU37 GLK37 GMA37 GMQ37 GNG37 GNW37 GOM37 GPC37 GPS37 GQI37 GQY37 GRO37 GSE37 GSU37 GTK37 GUA37 GUQ37 GVG37 GVW37 GWM37 GXC37 GXS37 GYI37 GYY37 GZO37 HAE37 HAU37 HBK37 HCA37 HCQ37 HDG37 HDW37 HEM37 HFC37 HFS37 HGI37 HGY37 HHO37 HIE37 HIU37 HJK37 HKA37 HKQ37 HLG37 HLW37 HMM37 HNC37 HNS37 HOI37 HOY37 HPO37 HQE37 HQU37 HRK37 HSA37 HSQ37 HTG37 HTW37 HUM37 HVC37 HVS37 HWI37 HWY37 HXO37 HYE37 HYU37 HZK37 IAA37 IAQ37 IBG37 IBW37 ICM37 IDC37 IDS37 IEI37 IEY37 IFO37 IGE37 IGU37 IHK37 IIA37 IIQ37 IJG37 IJW37 IKM37 ILC37 ILS37 IMI37 IMY37 INO37 IOE37 IOU37 IPK37 IQA37 IQQ37 IRG37 IRW37 ISM37 ITC37 ITS37 IUI37 IUY37 IVO37 IWE37 IWU37 IXK37 IYA37 IYQ37 IZG37 IZW37 JAM37 JBC37 JBS37 JCI37 JCY37 JDO37 JEE37 JEU37 JFK37 JGA37 JGQ37 JHG37 JHW37 JIM37 JJC37 JJS37 JKI37 JKY37 JLO37 JME37 JMU37 JNK37 JOA37 JOQ37 JPG37 JPW37 JQM37 JRC37 JRS37 JSI37 JSY37 JTO37 JUE37 JUU37 JVK37 JWA37 JWQ37 JXG37 JXW37 JYM37 JZC37 JZS37 KAI37 KAY37 KBO37 KCE37 KCU37 KDK37 KEA37 KEQ37 KFG37 KFW37 KGM37 KHC37 KHS37 KII37 KIY37 KJO37 KKE37 KKU37 KLK37 KMA37 KMQ37 KNG37 KNW37 KOM37 KPC37 KPS37 KQI37 KQY37 KRO37 KSE37 KSU37 KTK37 KUA37 KUQ37 KVG37 KVW37 KWM37 KXC37 KXS37 KYI37 KYY37 KZO37 LAE37 LAU37 LBK37 LCA37 LCQ37 LDG37 LDW37 LEM37 LFC37 LFS37 LGI37 LGY37 LHO37 LIE37 LIU37 LJK37 LKA37 LKQ37 LLG37 LLW37 LMM37 LNC37 LNS37 LOI37 LOY37 LPO37 LQE37 LQU37 LRK37 LSA37 LSQ37 LTG37 LTW37 LUM37 LVC37 LVS37 LWI37 LWY37 LXO37 LYE37 LYU37 LZK37 MAA37 MAQ37 MBG37 MBW37 MCM37 MDC37 MDS37 MEI37 MEY37 MFO37 MGE37 MGU37 MHK37 MIA37 MIQ37 MJG37 MJW37 MKM37 MLC37 MLS37 MMI37 MMY37 MNO37 MOE37 MOU37 MPK37 MQA37 MQQ37 MRG37 MRW37 MSM37 MTC37 MTS37 MUI37 MUY37 MVO37 MWE37 MWU37 MXK37 MYA37 MYQ37 MZG37 MZW37 NAM37 NBC37 NBS37 NCI37 NCY37 NDO37 NEE37 NEU37 NFK37 NGA37 NGQ37 NHG37 NHW37 NIM37 NJC37 NJS37 NKI37 NKY37 NLO37 NME37 NMU37 NNK37 NOA37 NOQ37 NPG37 NPW37 NQM37 NRC37 NRS37 NSI37 NSY37 NTO37 NUE37 NUU37 NVK37 NWA37 NWQ37 NXG37 NXW37 NYM37 NZC37 NZS37 OAI37 OAY37 OBO37 OCE37 OCU37 ODK37 OEA37 OEQ37 OFG37 OFW37 OGM37 OHC37 OHS37 OII37 OIY37 OJO37 OKE37 OKU37 OLK37 OMA37 OMQ37 ONG37 ONW37 OOM37 OPC37 OPS37 OQI37 OQY37 ORO37 OSE37 OSU37 OTK37 OUA37 OUQ37 OVG37 OVW37 OWM37 OXC37 OXS37 OYI37 OYY37 OZO37 PAE37 PAU37 PBK37 PCA37 PCQ37 PDG37 PDW37 PEM37 PFC37 PFS37 PGI37 PGY37 PHO37 PIE37 PIU37 PJK37 PKA37 PKQ37 PLG37 PLW37 PMM37 PNC37 PNS37 POI37 POY37 PPO37 PQE37 PQU37 PRK37 PSA37 PSQ37 PTG37 PTW37 PUM37 PVC37 PVS37 PWI37 PWY37 PXO37 PYE37 PYU37 PZK37 QAA37 QAQ37 QBG37 QBW37 QCM37 QDC37 QDS37 QEI37 QEY37 QFO37 QGE37 QGU37 QHK37 QIA37 QIQ37 QJG37 QJW37 QKM37 QLC37 QLS37 QMI37 QMY37 QNO37 QOE37 QOU37 QPK37 QQA37 QQQ37 QRG37 QRW37 QSM37 QTC37 QTS37 QUI37 QUY37 QVO37 QWE37 QWU37 QXK37 QYA37 QYQ37 QZG37 QZW37 RAM37 RBC37 RBS37 RCI37 RCY37 RDO37 REE37 REU37 RFK37 RGA37 RGQ37 RHG37 RHW37 RIM37 RJC37 RJS37 RKI37 RKY37 RLO37 RME37 RMU37 RNK37 ROA37 ROQ37 RPG37 RPW37 RQM37 RRC37 RRS37 RSI37 RSY37 RTO37 RUE37 RUU37 RVK37 RWA37 RWQ37 RXG37 RXW37 RYM37 RZC37 RZS37 SAI37 SAY37 SBO37 SCE37 SCU37 SDK37 SEA37 SEQ37 SFG37 SFW37 SGM37 SHC37 SHS37 SII37 SIY37 SJO37 SKE37 SKU37 SLK37 SMA37 SMQ37 SNG37 SNW37 SOM37 SPC37 SPS37 SQI37 SQY37 SRO37 SSE37 SSU37 STK37 SUA37 SUQ37 SVG37 SVW37 SWM37 SXC37 SXS37 SYI37 SYY37 SZO37 TAE37 TAU37 TBK37 TCA37 TCQ37 TDG37 TDW37 TEM37 TFC37 TFS37 TGI37 TGY37 THO37 TIE37 TIU37 TJK37 TKA37 TKQ37 TLG37 TLW37 TMM37 TNC37 TNS37 TOI37 TOY37 TPO37 TQE37 TQU37 TRK37 TSA37 TSQ37 TTG37 TTW37 TUM37 TVC37 TVS37 TWI37 TWY37 TXO37 TYE37 TYU37 TZK37 UAA37 UAQ37 UBG37 UBW37 UCM37 UDC37 UDS37 UEI37 UEY37 UFO37 UGE37 UGU37 UHK37 UIA37 UIQ37 UJG37 UJW37 UKM37 ULC37 ULS37 UMI37 UMY37 UNO37 UOE37 UOU37 UPK37 UQA37 UQQ37 URG37 URW37 USM37 UTC37 UTS37 UUI37 UUY37 UVO37 UWE37 UWU37 UXK37 UYA37 UYQ37 UZG37 UZW37 VAM37 VBC37 VBS37 VCI37 VCY37 VDO37 VEE37 VEU37 VFK37 VGA37 VGQ37 VHG37 VHW37 VIM37 VJC37 VJS37 VKI37 VKY37 VLO37 VME37 VMU37 VNK37 VOA37 VOQ37 VPG37 VPW37 VQM37 VRC37 VRS37 VSI37 VSY37 VTO37 VUE37 VUU37 VVK37 VWA37 VWQ37 VXG37 VXW37 VYM37 VZC37 VZS37 WAI37 WAY37 WBO37 WCE37 WCU37 WDK37 WEA37 WEQ37 WFG37 WFW37 WGM37 WHC37 WHS37 WII37 WIY37 WJO37 WKE37 WKU37 WLK37 WMA37 WMQ37 WNG37 WNW37 WOM37 WPC37 WPS37 WQI37 WQY37 WRO37 WSE37 WSU37 WTK37 WUA37 WUQ37 WVG37 WVW37 WWM37 WXC37 WXS37 WYI37 WYY37 WZO37 XAE37 XAU37 XBK37 XCA37 XCQ37 XDG37 XDW37 XEM37 XFC37">
    <cfRule type="containsText" dxfId="127" priority="634" operator="containsText" text="IV">
      <formula>NOT(ISERROR(SEARCH("IV",AE37)))</formula>
    </cfRule>
    <cfRule type="containsText" dxfId="126" priority="635" operator="containsText" text="III">
      <formula>NOT(ISERROR(SEARCH("III",AE37)))</formula>
    </cfRule>
    <cfRule type="containsText" dxfId="125" priority="636" operator="containsText" text="II">
      <formula>NOT(ISERROR(SEARCH("II",AE37)))</formula>
    </cfRule>
    <cfRule type="containsText" dxfId="124" priority="637" operator="containsText" text="I">
      <formula>NOT(ISERROR(SEARCH("I",AE37)))</formula>
    </cfRule>
    <cfRule type="containsText" dxfId="123" priority="638" stopIfTrue="1" operator="containsText" text="IV">
      <formula>NOT(ISERROR(SEARCH("IV",AE37)))</formula>
    </cfRule>
    <cfRule type="containsText" dxfId="122" priority="639" stopIfTrue="1" operator="containsText" text="III">
      <formula>NOT(ISERROR(SEARCH("III",AE37)))</formula>
    </cfRule>
    <cfRule type="containsText" dxfId="121" priority="640" stopIfTrue="1" operator="containsText" text="II">
      <formula>NOT(ISERROR(SEARCH("II",AE37)))</formula>
    </cfRule>
    <cfRule type="containsText" dxfId="120" priority="641" stopIfTrue="1" operator="containsText" text="I">
      <formula>NOT(ISERROR(SEARCH("I",AE37)))</formula>
    </cfRule>
  </conditionalFormatting>
  <dataValidations count="5">
    <dataValidation allowBlank="1" showDropDown="1" showInputMessage="1" showErrorMessage="1" sqref="T28:T29"/>
    <dataValidation type="list" allowBlank="1" showInputMessage="1" showErrorMessage="1" errorTitle="Error" error="Seleccione uno de los valor indicado" promptTitle="Seleccione NE" prompt="4 - Continua (EC)_x000a_3 - Frecuente (EF)_x000a_2 - Ocasional (EO)_x000a_1 - Esporádica (EE)" sqref="XEH37 XEX37 Z37 AP37 BF37 BV37 CL37 DB37 DR37 EH37 EX37 FN37 GD37 GT37 HJ37 HZ37 IP37 JF37 JV37 KL37 LB37 LR37 MH37 MX37 NN37 OD37 OT37 PJ37 PZ37 QP37 RF37 RV37 SL37 TB37 TR37 UH37 UX37 VN37 WD37 WT37 XJ37 XZ37 YP37 ZF37 ZV37 AAL37 ABB37 ABR37 ACH37 ACX37 ADN37 AED37 AET37 AFJ37 AFZ37 AGP37 AHF37 AHV37 AIL37 AJB37 AJR37 AKH37 AKX37 ALN37 AMD37 AMT37 ANJ37 ANZ37 AOP37 APF37 APV37 AQL37 ARB37 ARR37 ASH37 ASX37 ATN37 AUD37 AUT37 AVJ37 AVZ37 AWP37 AXF37 AXV37 AYL37 AZB37 AZR37 BAH37 BAX37 BBN37 BCD37 BCT37 BDJ37 BDZ37 BEP37 BFF37 BFV37 BGL37 BHB37 BHR37 BIH37 BIX37 BJN37 BKD37 BKT37 BLJ37 BLZ37 BMP37 BNF37 BNV37 BOL37 BPB37 BPR37 BQH37 BQX37 BRN37 BSD37 BST37 BTJ37 BTZ37 BUP37 BVF37 BVV37 BWL37 BXB37 BXR37 BYH37 BYX37 BZN37 CAD37 CAT37 CBJ37 CBZ37 CCP37 CDF37 CDV37 CEL37 CFB37 CFR37 CGH37 CGX37 CHN37 CID37 CIT37 CJJ37 CJZ37 CKP37 CLF37 CLV37 CML37 CNB37 CNR37 COH37 COX37 CPN37 CQD37 CQT37 CRJ37 CRZ37 CSP37 CTF37 CTV37 CUL37 CVB37 CVR37 CWH37 CWX37 CXN37 CYD37 CYT37 CZJ37 CZZ37 DAP37 DBF37 DBV37 DCL37 DDB37 DDR37 DEH37 DEX37 DFN37 DGD37 DGT37 DHJ37 DHZ37 DIP37 DJF37 DJV37 DKL37 DLB37 DLR37 DMH37 DMX37 DNN37 DOD37 DOT37 DPJ37 DPZ37 DQP37 DRF37 DRV37 DSL37 DTB37 DTR37 DUH37 DUX37 DVN37 DWD37 DWT37 DXJ37 DXZ37 DYP37 DZF37 DZV37 EAL37 EBB37 EBR37 ECH37 ECX37 EDN37 EED37 EET37 EFJ37 EFZ37 EGP37 EHF37 EHV37 EIL37 EJB37 EJR37 EKH37 EKX37 ELN37 EMD37 EMT37 ENJ37 ENZ37 EOP37 EPF37 EPV37 EQL37 ERB37 ERR37 ESH37 ESX37 ETN37 EUD37 EUT37 EVJ37 EVZ37 EWP37 EXF37 EXV37 EYL37 EZB37 EZR37 FAH37 FAX37 FBN37 FCD37 FCT37 FDJ37 FDZ37 FEP37 FFF37 FFV37 FGL37 FHB37 FHR37 FIH37 FIX37 FJN37 FKD37 FKT37 FLJ37 FLZ37 FMP37 FNF37 FNV37 FOL37 FPB37 FPR37 FQH37 FQX37 FRN37 FSD37 FST37 FTJ37 FTZ37 FUP37 FVF37 FVV37 FWL37 FXB37 FXR37 FYH37 FYX37 FZN37 GAD37 GAT37 GBJ37 GBZ37 GCP37 GDF37 GDV37 GEL37 GFB37 GFR37 GGH37 GGX37 GHN37 GID37 GIT37 GJJ37 GJZ37 GKP37 GLF37 GLV37 GML37 GNB37 GNR37 GOH37 GOX37 GPN37 GQD37 GQT37 GRJ37 GRZ37 GSP37 GTF37 GTV37 GUL37 GVB37 GVR37 GWH37 GWX37 GXN37 GYD37 GYT37 GZJ37 GZZ37 HAP37 HBF37 HBV37 HCL37 HDB37 HDR37 HEH37 HEX37 HFN37 HGD37 HGT37 HHJ37 HHZ37 HIP37 HJF37 HJV37 HKL37 HLB37 HLR37 HMH37 HMX37 HNN37 HOD37 HOT37 HPJ37 HPZ37 HQP37 HRF37 HRV37 HSL37 HTB37 HTR37 HUH37 HUX37 HVN37 HWD37 HWT37 HXJ37 HXZ37 HYP37 HZF37 HZV37 IAL37 IBB37 IBR37 ICH37 ICX37 IDN37 IED37 IET37 IFJ37 IFZ37 IGP37 IHF37 IHV37 IIL37 IJB37 IJR37 IKH37 IKX37 ILN37 IMD37 IMT37 INJ37 INZ37 IOP37 IPF37 IPV37 IQL37 IRB37 IRR37 ISH37 ISX37 ITN37 IUD37 IUT37 IVJ37 IVZ37 IWP37 IXF37 IXV37 IYL37 IZB37 IZR37 JAH37 JAX37 JBN37 JCD37 JCT37 JDJ37 JDZ37 JEP37 JFF37 JFV37 JGL37 JHB37 JHR37 JIH37 JIX37 JJN37 JKD37 JKT37 JLJ37 JLZ37 JMP37 JNF37 JNV37 JOL37 JPB37 JPR37 JQH37 JQX37 JRN37 JSD37 JST37 JTJ37 JTZ37 JUP37 JVF37 JVV37 JWL37 JXB37 JXR37 JYH37 JYX37 JZN37 KAD37 KAT37 KBJ37 KBZ37 KCP37 KDF37 KDV37 KEL37 KFB37 KFR37 KGH37 KGX37 KHN37 KID37 KIT37 KJJ37 KJZ37 KKP37 KLF37 KLV37 KML37 KNB37 KNR37 KOH37 KOX37 KPN37 KQD37 KQT37 KRJ37 KRZ37 KSP37 KTF37 KTV37 KUL37 KVB37 KVR37 KWH37 KWX37 KXN37 KYD37 KYT37 KZJ37 KZZ37 LAP37 LBF37 LBV37 LCL37 LDB37 LDR37 LEH37 LEX37 LFN37 LGD37 LGT37 LHJ37 LHZ37 LIP37 LJF37 LJV37 LKL37 LLB37 LLR37 LMH37 LMX37 LNN37 LOD37 LOT37 LPJ37 LPZ37 LQP37 LRF37 LRV37 LSL37 LTB37 LTR37 LUH37 LUX37 LVN37 LWD37 LWT37 LXJ37 LXZ37 LYP37 LZF37 LZV37 MAL37 MBB37 MBR37 MCH37 MCX37 MDN37 MED37 MET37 MFJ37 MFZ37 MGP37 MHF37 MHV37 MIL37 MJB37 MJR37 MKH37 MKX37 MLN37 MMD37 MMT37 MNJ37 MNZ37 MOP37 MPF37 MPV37 MQL37 MRB37 MRR37 MSH37 MSX37 MTN37 MUD37 MUT37 MVJ37 MVZ37 MWP37 MXF37 MXV37 MYL37 MZB37 MZR37 NAH37 NAX37 NBN37 NCD37 NCT37 NDJ37 NDZ37 NEP37 NFF37 NFV37 NGL37 NHB37 NHR37 NIH37 NIX37 NJN37 NKD37 NKT37 NLJ37 NLZ37 NMP37 NNF37 NNV37 NOL37 NPB37 NPR37 NQH37 NQX37 NRN37 NSD37 NST37 NTJ37 NTZ37 NUP37 NVF37 NVV37 NWL37 NXB37 NXR37 NYH37 NYX37 NZN37 OAD37 OAT37 OBJ37 OBZ37 OCP37 ODF37 ODV37 OEL37 OFB37 OFR37 OGH37 OGX37 OHN37 OID37 OIT37 OJJ37 OJZ37 OKP37 OLF37 OLV37 OML37 ONB37 ONR37 OOH37 OOX37 OPN37 OQD37 OQT37 ORJ37 ORZ37 OSP37 OTF37 OTV37 OUL37 OVB37 OVR37 OWH37 OWX37 OXN37 OYD37 OYT37 OZJ37 OZZ37 PAP37 PBF37 PBV37 PCL37 PDB37 PDR37 PEH37 PEX37 PFN37 PGD37 PGT37 PHJ37 PHZ37 PIP37 PJF37 PJV37 PKL37 PLB37 PLR37 PMH37 PMX37 PNN37 POD37 POT37 PPJ37 PPZ37 PQP37 PRF37 PRV37 PSL37 PTB37 PTR37 PUH37 PUX37 PVN37 PWD37 PWT37 PXJ37 PXZ37 PYP37 PZF37 PZV37 QAL37 QBB37 QBR37 QCH37 QCX37 QDN37 QED37 QET37 QFJ37 QFZ37 QGP37 QHF37 QHV37 QIL37 QJB37 QJR37 QKH37 QKX37 QLN37 QMD37 QMT37 QNJ37 QNZ37 QOP37 QPF37 QPV37 QQL37 QRB37 QRR37 QSH37 QSX37 QTN37 QUD37 QUT37 QVJ37 QVZ37 QWP37 QXF37 QXV37 QYL37 QZB37 QZR37 RAH37 RAX37 RBN37 RCD37 RCT37 RDJ37 RDZ37 REP37 RFF37 RFV37 RGL37 RHB37 RHR37 RIH37 RIX37 RJN37 RKD37 RKT37 RLJ37 RLZ37 RMP37 RNF37 RNV37 ROL37 RPB37 RPR37 RQH37 RQX37 RRN37 RSD37 RST37 RTJ37 RTZ37 RUP37 RVF37 RVV37 RWL37 RXB37 RXR37 RYH37 RYX37 RZN37 SAD37 SAT37 SBJ37 SBZ37 SCP37 SDF37 SDV37 SEL37 SFB37 SFR37 SGH37 SGX37 SHN37 SID37 SIT37 SJJ37 SJZ37 SKP37 SLF37 SLV37 SML37 SNB37 SNR37 SOH37 SOX37 SPN37 SQD37 SQT37 SRJ37 SRZ37 SSP37 STF37 STV37 SUL37 SVB37 SVR37 SWH37 SWX37 SXN37 SYD37 SYT37 SZJ37 SZZ37 TAP37 TBF37 TBV37 TCL37 TDB37 TDR37 TEH37 TEX37 TFN37 TGD37 TGT37 THJ37 THZ37 TIP37 TJF37 TJV37 TKL37 TLB37 TLR37 TMH37 TMX37 TNN37 TOD37 TOT37 TPJ37 TPZ37 TQP37 TRF37 TRV37 TSL37 TTB37 TTR37 TUH37 TUX37 TVN37 TWD37 TWT37 TXJ37 TXZ37 TYP37 TZF37 TZV37 UAL37 UBB37 UBR37 UCH37 UCX37 UDN37 UED37 UET37 UFJ37 UFZ37 UGP37 UHF37 UHV37 UIL37 UJB37 UJR37 UKH37 UKX37 ULN37 UMD37 UMT37 UNJ37 UNZ37 UOP37 UPF37 UPV37 UQL37 URB37 URR37 USH37 USX37 UTN37 UUD37 UUT37 UVJ37 UVZ37 UWP37 UXF37 UXV37 UYL37 UZB37 UZR37 VAH37 VAX37 VBN37 VCD37 VCT37 VDJ37 VDZ37 VEP37 VFF37 VFV37 VGL37 VHB37 VHR37 VIH37 VIX37 VJN37 VKD37 VKT37 VLJ37 VLZ37 VMP37 VNF37 VNV37 VOL37 VPB37 VPR37 VQH37 VQX37 VRN37 VSD37 VST37 VTJ37 VTZ37 VUP37 VVF37 VVV37 VWL37 VXB37 VXR37 VYH37 VYX37 VZN37 WAD37 WAT37 WBJ37 WBZ37 WCP37 WDF37 WDV37 WEL37 WFB37 WFR37 WGH37 WGX37 WHN37 WID37 WIT37 WJJ37 WJZ37 WKP37 WLF37 WLV37 WML37 WNB37 WNR37 WOH37 WOX37 WPN37 WQD37 WQT37 WRJ37 WRZ37 WSP37 WTF37 WTV37 WUL37 WVB37 WVR37 WWH37 WWX37 WXN37 WYD37 WYT37 WZJ37 WZZ37 XAP37 XBF37 XBV37 XCL37 XDB37 XDR37 N223:N297 N307:N516 N9:N203">
      <formula1>NE</formula1>
    </dataValidation>
    <dataValidation type="list" allowBlank="1" showInputMessage="1" showErrorMessage="1" errorTitle="Error" error="Seleccione uno de los valores indicados" promptTitle="Seleccione ND" prompt="10 - Muy Alto_x000a_6 - Alto_x000a_2 - Medio_x000a_0 - Bajo | N/A" sqref="M326:M357 M103:M105 M80:M83 M92:M101 M110:M111 M127 M166:M167 M169:M184 M195:M197 XEG37 XEW37 Y37 AO37 BE37 BU37 CK37 DA37 DQ37 EG37 EW37 FM37 GC37 GS37 HI37 HY37 IO37 JE37 JU37 KK37 LA37 LQ37 MG37 MW37 NM37 OC37 OS37 PI37 PY37 QO37 RE37 RU37 SK37 TA37 TQ37 UG37 UW37 VM37 WC37 WS37 XI37 XY37 YO37 ZE37 ZU37 AAK37 ABA37 ABQ37 ACG37 ACW37 ADM37 AEC37 AES37 AFI37 AFY37 AGO37 AHE37 AHU37 AIK37 AJA37 AJQ37 AKG37 AKW37 ALM37 AMC37 AMS37 ANI37 ANY37 AOO37 APE37 APU37 AQK37 ARA37 ARQ37 ASG37 ASW37 ATM37 AUC37 AUS37 AVI37 AVY37 AWO37 AXE37 AXU37 AYK37 AZA37 AZQ37 BAG37 BAW37 BBM37 BCC37 BCS37 BDI37 BDY37 BEO37 BFE37 BFU37 BGK37 BHA37 BHQ37 BIG37 BIW37 BJM37 BKC37 BKS37 BLI37 BLY37 BMO37 BNE37 BNU37 BOK37 BPA37 BPQ37 BQG37 BQW37 BRM37 BSC37 BSS37 BTI37 BTY37 BUO37 BVE37 BVU37 BWK37 BXA37 BXQ37 BYG37 BYW37 BZM37 CAC37 CAS37 CBI37 CBY37 CCO37 CDE37 CDU37 CEK37 CFA37 CFQ37 CGG37 CGW37 CHM37 CIC37 CIS37 CJI37 CJY37 CKO37 CLE37 CLU37 CMK37 CNA37 CNQ37 COG37 COW37 CPM37 CQC37 CQS37 CRI37 CRY37 CSO37 CTE37 CTU37 CUK37 CVA37 CVQ37 CWG37 CWW37 CXM37 CYC37 CYS37 CZI37 CZY37 DAO37 DBE37 DBU37 DCK37 DDA37 DDQ37 DEG37 DEW37 DFM37 DGC37 DGS37 DHI37 DHY37 DIO37 DJE37 DJU37 DKK37 DLA37 DLQ37 DMG37 DMW37 DNM37 DOC37 DOS37 DPI37 DPY37 DQO37 DRE37 DRU37 DSK37 DTA37 DTQ37 DUG37 DUW37 DVM37 DWC37 DWS37 DXI37 DXY37 DYO37 DZE37 DZU37 EAK37 EBA37 EBQ37 ECG37 ECW37 EDM37 EEC37 EES37 EFI37 EFY37 EGO37 EHE37 EHU37 EIK37 EJA37 EJQ37 EKG37 EKW37 ELM37 EMC37 EMS37 ENI37 ENY37 EOO37 EPE37 EPU37 EQK37 ERA37 ERQ37 ESG37 ESW37 ETM37 EUC37 EUS37 EVI37 EVY37 EWO37 EXE37 EXU37 EYK37 EZA37 EZQ37 FAG37 FAW37 FBM37 FCC37 FCS37 FDI37 FDY37 FEO37 FFE37 FFU37 FGK37 FHA37 FHQ37 FIG37 FIW37 FJM37 FKC37 FKS37 FLI37 FLY37 FMO37 FNE37 FNU37 FOK37 FPA37 FPQ37 FQG37 FQW37 FRM37 FSC37 FSS37 FTI37 FTY37 FUO37 FVE37 FVU37 FWK37 FXA37 FXQ37 FYG37 FYW37 FZM37 GAC37 GAS37 GBI37 GBY37 GCO37 GDE37 GDU37 GEK37 GFA37 GFQ37 GGG37 GGW37 GHM37 GIC37 GIS37 GJI37 GJY37 GKO37 GLE37 GLU37 GMK37 GNA37 GNQ37 GOG37 GOW37 GPM37 GQC37 GQS37 GRI37 GRY37 GSO37 GTE37 GTU37 GUK37 GVA37 GVQ37 GWG37 GWW37 GXM37 GYC37 GYS37 GZI37 GZY37 HAO37 HBE37 HBU37 HCK37 HDA37 HDQ37 HEG37 HEW37 HFM37 HGC37 HGS37 HHI37 HHY37 HIO37 HJE37 HJU37 HKK37 HLA37 HLQ37 HMG37 HMW37 HNM37 HOC37 HOS37 HPI37 HPY37 HQO37 HRE37 HRU37 HSK37 HTA37 HTQ37 HUG37 HUW37 HVM37 HWC37 HWS37 HXI37 HXY37 HYO37 HZE37 HZU37 IAK37 IBA37 IBQ37 ICG37 ICW37 IDM37 IEC37 IES37 IFI37 IFY37 IGO37 IHE37 IHU37 IIK37 IJA37 IJQ37 IKG37 IKW37 ILM37 IMC37 IMS37 INI37 INY37 IOO37 IPE37 IPU37 IQK37 IRA37 IRQ37 ISG37 ISW37 ITM37 IUC37 IUS37 IVI37 IVY37 IWO37 IXE37 IXU37 IYK37 IZA37 IZQ37 JAG37 JAW37 JBM37 JCC37 JCS37 JDI37 JDY37 JEO37 JFE37 JFU37 JGK37 JHA37 JHQ37 JIG37 JIW37 JJM37 JKC37 JKS37 JLI37 JLY37 JMO37 JNE37 JNU37 JOK37 JPA37 JPQ37 JQG37 JQW37 JRM37 JSC37 JSS37 JTI37 JTY37 JUO37 JVE37 JVU37 JWK37 JXA37 JXQ37 JYG37 JYW37 JZM37 KAC37 KAS37 KBI37 KBY37 KCO37 KDE37 KDU37 KEK37 KFA37 KFQ37 KGG37 KGW37 KHM37 KIC37 KIS37 KJI37 KJY37 KKO37 KLE37 KLU37 KMK37 KNA37 KNQ37 KOG37 KOW37 KPM37 KQC37 KQS37 KRI37 KRY37 KSO37 KTE37 KTU37 KUK37 KVA37 KVQ37 KWG37 KWW37 KXM37 KYC37 KYS37 KZI37 KZY37 LAO37 LBE37 LBU37 LCK37 LDA37 LDQ37 LEG37 LEW37 LFM37 LGC37 LGS37 LHI37 LHY37 LIO37 LJE37 LJU37 LKK37 LLA37 LLQ37 LMG37 LMW37 LNM37 LOC37 LOS37 LPI37 LPY37 LQO37 LRE37 LRU37 LSK37 LTA37 LTQ37 LUG37 LUW37 LVM37 LWC37 LWS37 LXI37 LXY37 LYO37 LZE37 LZU37 MAK37 MBA37 MBQ37 MCG37 MCW37 MDM37 MEC37 MES37 MFI37 MFY37 MGO37 MHE37 MHU37 MIK37 MJA37 MJQ37 MKG37 MKW37 MLM37 MMC37 MMS37 MNI37 MNY37 MOO37 MPE37 MPU37 MQK37 MRA37 MRQ37 MSG37 MSW37 MTM37 MUC37 MUS37 MVI37 MVY37 MWO37 MXE37 MXU37 MYK37 MZA37 MZQ37 NAG37 NAW37 NBM37 NCC37 NCS37 NDI37 NDY37 NEO37 NFE37 NFU37 NGK37 NHA37 NHQ37 NIG37 NIW37 NJM37 NKC37 NKS37 NLI37 NLY37 NMO37 NNE37 NNU37 NOK37 NPA37 NPQ37 NQG37 NQW37 NRM37 NSC37 NSS37 NTI37 NTY37 NUO37 NVE37 NVU37 NWK37 NXA37 NXQ37 NYG37 NYW37 NZM37 OAC37 OAS37 OBI37 OBY37 OCO37 ODE37 ODU37 OEK37 OFA37 OFQ37 OGG37 OGW37 OHM37 OIC37 OIS37 OJI37 OJY37 OKO37 OLE37 OLU37 OMK37 ONA37 ONQ37 OOG37 OOW37 OPM37 OQC37 OQS37 ORI37 ORY37 OSO37 OTE37 OTU37 OUK37 OVA37 OVQ37 OWG37 OWW37 OXM37 OYC37 OYS37 OZI37 OZY37 PAO37 PBE37 PBU37 PCK37 PDA37 PDQ37 PEG37 PEW37 PFM37 PGC37 PGS37 PHI37 PHY37 PIO37 PJE37 PJU37 PKK37 PLA37 PLQ37 PMG37 PMW37 PNM37 POC37 POS37 PPI37 PPY37 PQO37 PRE37 PRU37 PSK37 PTA37 PTQ37 PUG37 PUW37 PVM37 PWC37 PWS37 PXI37 PXY37 PYO37 PZE37 PZU37 QAK37 QBA37 QBQ37 QCG37 QCW37 QDM37 QEC37 QES37 QFI37 QFY37 QGO37 QHE37 QHU37 QIK37 QJA37 QJQ37 QKG37 QKW37 QLM37 QMC37 QMS37 QNI37 QNY37 QOO37 QPE37 QPU37 QQK37 QRA37 QRQ37 QSG37 QSW37 QTM37 QUC37 QUS37 QVI37 QVY37 QWO37 QXE37 QXU37 QYK37 QZA37 QZQ37 RAG37 RAW37 RBM37 RCC37 RCS37 RDI37 RDY37 REO37 RFE37 RFU37 RGK37 RHA37 RHQ37 RIG37 RIW37 RJM37 RKC37 RKS37 RLI37 RLY37 RMO37 RNE37 RNU37 ROK37 RPA37 RPQ37 RQG37 RQW37 RRM37 RSC37 RSS37 RTI37 RTY37 RUO37 RVE37 RVU37 RWK37 RXA37 RXQ37 RYG37 RYW37 RZM37 SAC37 SAS37 SBI37 SBY37 SCO37 SDE37 SDU37 SEK37 SFA37 SFQ37 SGG37 SGW37 SHM37 SIC37 SIS37 SJI37 SJY37 SKO37 SLE37 SLU37 SMK37 SNA37 SNQ37 SOG37 SOW37 SPM37 SQC37 SQS37 SRI37 SRY37 SSO37 STE37 STU37 SUK37 SVA37 SVQ37 SWG37 SWW37 SXM37 SYC37 SYS37 SZI37 SZY37 TAO37 TBE37 TBU37 TCK37 TDA37 TDQ37 TEG37 TEW37 TFM37 TGC37 TGS37 THI37 THY37 TIO37 TJE37 TJU37 TKK37 TLA37 TLQ37 TMG37 TMW37 TNM37 TOC37 TOS37 TPI37 TPY37 TQO37 TRE37 TRU37 TSK37 TTA37 TTQ37 TUG37 TUW37 TVM37 TWC37 TWS37 TXI37 TXY37 TYO37 TZE37 TZU37 UAK37 UBA37 UBQ37 UCG37 UCW37 UDM37 UEC37 UES37 UFI37 UFY37 UGO37 UHE37 UHU37 UIK37 UJA37 UJQ37 UKG37 UKW37 ULM37 UMC37 UMS37 UNI37 UNY37 UOO37 UPE37 UPU37 UQK37 URA37 URQ37 USG37 USW37 UTM37 UUC37 UUS37 UVI37 UVY37 UWO37 UXE37 UXU37 UYK37 UZA37 UZQ37 VAG37 VAW37 VBM37 VCC37 VCS37 VDI37 VDY37 VEO37 VFE37 VFU37 VGK37 VHA37 VHQ37 VIG37 VIW37 VJM37 VKC37 VKS37 VLI37 VLY37 VMO37 VNE37 VNU37 VOK37 VPA37 VPQ37 VQG37 VQW37 VRM37 VSC37 VSS37 VTI37 VTY37 VUO37 VVE37 VVU37 VWK37 VXA37 VXQ37 VYG37 VYW37 VZM37 WAC37 WAS37 WBI37 WBY37 WCO37 WDE37 WDU37 WEK37 WFA37 WFQ37 WGG37 WGW37 WHM37 WIC37 WIS37 WJI37 WJY37 WKO37 WLE37 WLU37 WMK37 WNA37 WNQ37 WOG37 WOW37 WPM37 WQC37 WQS37 WRI37 WRY37 WSO37 WTE37 WTU37 WUK37 WVA37 WVQ37 WWG37 WWW37 WXM37 WYC37 WYS37 WZI37 WZY37 XAO37 XBE37 XBU37 XCK37 XDA37 XDQ37 M87:M90 M113:M122 M124:M125 M62:M78 M129 M133:M161 M163 M253:M276 M278:M279 M307:M319 M359:M383 M385:M388 M390:M408 M412:M415 M417 M419:M435 M450:M453 M466:M474 M479:M490 M476 M494:M497 M499:M516 M9:M60">
      <formula1>ND</formula1>
    </dataValidation>
    <dataValidation type="list" allowBlank="1" showInputMessage="1" showErrorMessage="1" errorTitle="Error" error="Seleccione uno de los valores indicados" promptTitle="Seleccione NC" prompt="100 - Mortal o Catastrófico (M)_x000a_60 - Muy grave (MG)_x000a_25 - Grave (G)_x000a_10 - Leve (L)" sqref="Q326:Q357 Q103:Q105 Q80:Q83 Q92:Q101 Q110:Q111 Q127 Q166:Q167 Q169:Q184 Q195:Q197 XEK37 XFA37 AC37 AS37 BI37 BY37 CO37 DE37 DU37 EK37 FA37 FQ37 GG37 GW37 HM37 IC37 IS37 JI37 JY37 KO37 LE37 LU37 MK37 NA37 NQ37 OG37 OW37 PM37 QC37 QS37 RI37 RY37 SO37 TE37 TU37 UK37 VA37 VQ37 WG37 WW37 XM37 YC37 YS37 ZI37 ZY37 AAO37 ABE37 ABU37 ACK37 ADA37 ADQ37 AEG37 AEW37 AFM37 AGC37 AGS37 AHI37 AHY37 AIO37 AJE37 AJU37 AKK37 ALA37 ALQ37 AMG37 AMW37 ANM37 AOC37 AOS37 API37 APY37 AQO37 ARE37 ARU37 ASK37 ATA37 ATQ37 AUG37 AUW37 AVM37 AWC37 AWS37 AXI37 AXY37 AYO37 AZE37 AZU37 BAK37 BBA37 BBQ37 BCG37 BCW37 BDM37 BEC37 BES37 BFI37 BFY37 BGO37 BHE37 BHU37 BIK37 BJA37 BJQ37 BKG37 BKW37 BLM37 BMC37 BMS37 BNI37 BNY37 BOO37 BPE37 BPU37 BQK37 BRA37 BRQ37 BSG37 BSW37 BTM37 BUC37 BUS37 BVI37 BVY37 BWO37 BXE37 BXU37 BYK37 BZA37 BZQ37 CAG37 CAW37 CBM37 CCC37 CCS37 CDI37 CDY37 CEO37 CFE37 CFU37 CGK37 CHA37 CHQ37 CIG37 CIW37 CJM37 CKC37 CKS37 CLI37 CLY37 CMO37 CNE37 CNU37 COK37 CPA37 CPQ37 CQG37 CQW37 CRM37 CSC37 CSS37 CTI37 CTY37 CUO37 CVE37 CVU37 CWK37 CXA37 CXQ37 CYG37 CYW37 CZM37 DAC37 DAS37 DBI37 DBY37 DCO37 DDE37 DDU37 DEK37 DFA37 DFQ37 DGG37 DGW37 DHM37 DIC37 DIS37 DJI37 DJY37 DKO37 DLE37 DLU37 DMK37 DNA37 DNQ37 DOG37 DOW37 DPM37 DQC37 DQS37 DRI37 DRY37 DSO37 DTE37 DTU37 DUK37 DVA37 DVQ37 DWG37 DWW37 DXM37 DYC37 DYS37 DZI37 DZY37 EAO37 EBE37 EBU37 ECK37 EDA37 EDQ37 EEG37 EEW37 EFM37 EGC37 EGS37 EHI37 EHY37 EIO37 EJE37 EJU37 EKK37 ELA37 ELQ37 EMG37 EMW37 ENM37 EOC37 EOS37 EPI37 EPY37 EQO37 ERE37 ERU37 ESK37 ETA37 ETQ37 EUG37 EUW37 EVM37 EWC37 EWS37 EXI37 EXY37 EYO37 EZE37 EZU37 FAK37 FBA37 FBQ37 FCG37 FCW37 FDM37 FEC37 FES37 FFI37 FFY37 FGO37 FHE37 FHU37 FIK37 FJA37 FJQ37 FKG37 FKW37 FLM37 FMC37 FMS37 FNI37 FNY37 FOO37 FPE37 FPU37 FQK37 FRA37 FRQ37 FSG37 FSW37 FTM37 FUC37 FUS37 FVI37 FVY37 FWO37 FXE37 FXU37 FYK37 FZA37 FZQ37 GAG37 GAW37 GBM37 GCC37 GCS37 GDI37 GDY37 GEO37 GFE37 GFU37 GGK37 GHA37 GHQ37 GIG37 GIW37 GJM37 GKC37 GKS37 GLI37 GLY37 GMO37 GNE37 GNU37 GOK37 GPA37 GPQ37 GQG37 GQW37 GRM37 GSC37 GSS37 GTI37 GTY37 GUO37 GVE37 GVU37 GWK37 GXA37 GXQ37 GYG37 GYW37 GZM37 HAC37 HAS37 HBI37 HBY37 HCO37 HDE37 HDU37 HEK37 HFA37 HFQ37 HGG37 HGW37 HHM37 HIC37 HIS37 HJI37 HJY37 HKO37 HLE37 HLU37 HMK37 HNA37 HNQ37 HOG37 HOW37 HPM37 HQC37 HQS37 HRI37 HRY37 HSO37 HTE37 HTU37 HUK37 HVA37 HVQ37 HWG37 HWW37 HXM37 HYC37 HYS37 HZI37 HZY37 IAO37 IBE37 IBU37 ICK37 IDA37 IDQ37 IEG37 IEW37 IFM37 IGC37 IGS37 IHI37 IHY37 IIO37 IJE37 IJU37 IKK37 ILA37 ILQ37 IMG37 IMW37 INM37 IOC37 IOS37 IPI37 IPY37 IQO37 IRE37 IRU37 ISK37 ITA37 ITQ37 IUG37 IUW37 IVM37 IWC37 IWS37 IXI37 IXY37 IYO37 IZE37 IZU37 JAK37 JBA37 JBQ37 JCG37 JCW37 JDM37 JEC37 JES37 JFI37 JFY37 JGO37 JHE37 JHU37 JIK37 JJA37 JJQ37 JKG37 JKW37 JLM37 JMC37 JMS37 JNI37 JNY37 JOO37 JPE37 JPU37 JQK37 JRA37 JRQ37 JSG37 JSW37 JTM37 JUC37 JUS37 JVI37 JVY37 JWO37 JXE37 JXU37 JYK37 JZA37 JZQ37 KAG37 KAW37 KBM37 KCC37 KCS37 KDI37 KDY37 KEO37 KFE37 KFU37 KGK37 KHA37 KHQ37 KIG37 KIW37 KJM37 KKC37 KKS37 KLI37 KLY37 KMO37 KNE37 KNU37 KOK37 KPA37 KPQ37 KQG37 KQW37 KRM37 KSC37 KSS37 KTI37 KTY37 KUO37 KVE37 KVU37 KWK37 KXA37 KXQ37 KYG37 KYW37 KZM37 LAC37 LAS37 LBI37 LBY37 LCO37 LDE37 LDU37 LEK37 LFA37 LFQ37 LGG37 LGW37 LHM37 LIC37 LIS37 LJI37 LJY37 LKO37 LLE37 LLU37 LMK37 LNA37 LNQ37 LOG37 LOW37 LPM37 LQC37 LQS37 LRI37 LRY37 LSO37 LTE37 LTU37 LUK37 LVA37 LVQ37 LWG37 LWW37 LXM37 LYC37 LYS37 LZI37 LZY37 MAO37 MBE37 MBU37 MCK37 MDA37 MDQ37 MEG37 MEW37 MFM37 MGC37 MGS37 MHI37 MHY37 MIO37 MJE37 MJU37 MKK37 MLA37 MLQ37 MMG37 MMW37 MNM37 MOC37 MOS37 MPI37 MPY37 MQO37 MRE37 MRU37 MSK37 MTA37 MTQ37 MUG37 MUW37 MVM37 MWC37 MWS37 MXI37 MXY37 MYO37 MZE37 MZU37 NAK37 NBA37 NBQ37 NCG37 NCW37 NDM37 NEC37 NES37 NFI37 NFY37 NGO37 NHE37 NHU37 NIK37 NJA37 NJQ37 NKG37 NKW37 NLM37 NMC37 NMS37 NNI37 NNY37 NOO37 NPE37 NPU37 NQK37 NRA37 NRQ37 NSG37 NSW37 NTM37 NUC37 NUS37 NVI37 NVY37 NWO37 NXE37 NXU37 NYK37 NZA37 NZQ37 OAG37 OAW37 OBM37 OCC37 OCS37 ODI37 ODY37 OEO37 OFE37 OFU37 OGK37 OHA37 OHQ37 OIG37 OIW37 OJM37 OKC37 OKS37 OLI37 OLY37 OMO37 ONE37 ONU37 OOK37 OPA37 OPQ37 OQG37 OQW37 ORM37 OSC37 OSS37 OTI37 OTY37 OUO37 OVE37 OVU37 OWK37 OXA37 OXQ37 OYG37 OYW37 OZM37 PAC37 PAS37 PBI37 PBY37 PCO37 PDE37 PDU37 PEK37 PFA37 PFQ37 PGG37 PGW37 PHM37 PIC37 PIS37 PJI37 PJY37 PKO37 PLE37 PLU37 PMK37 PNA37 PNQ37 POG37 POW37 PPM37 PQC37 PQS37 PRI37 PRY37 PSO37 PTE37 PTU37 PUK37 PVA37 PVQ37 PWG37 PWW37 PXM37 PYC37 PYS37 PZI37 PZY37 QAO37 QBE37 QBU37 QCK37 QDA37 QDQ37 QEG37 QEW37 QFM37 QGC37 QGS37 QHI37 QHY37 QIO37 QJE37 QJU37 QKK37 QLA37 QLQ37 QMG37 QMW37 QNM37 QOC37 QOS37 QPI37 QPY37 QQO37 QRE37 QRU37 QSK37 QTA37 QTQ37 QUG37 QUW37 QVM37 QWC37 QWS37 QXI37 QXY37 QYO37 QZE37 QZU37 RAK37 RBA37 RBQ37 RCG37 RCW37 RDM37 REC37 RES37 RFI37 RFY37 RGO37 RHE37 RHU37 RIK37 RJA37 RJQ37 RKG37 RKW37 RLM37 RMC37 RMS37 RNI37 RNY37 ROO37 RPE37 RPU37 RQK37 RRA37 RRQ37 RSG37 RSW37 RTM37 RUC37 RUS37 RVI37 RVY37 RWO37 RXE37 RXU37 RYK37 RZA37 RZQ37 SAG37 SAW37 SBM37 SCC37 SCS37 SDI37 SDY37 SEO37 SFE37 SFU37 SGK37 SHA37 SHQ37 SIG37 SIW37 SJM37 SKC37 SKS37 SLI37 SLY37 SMO37 SNE37 SNU37 SOK37 SPA37 SPQ37 SQG37 SQW37 SRM37 SSC37 SSS37 STI37 STY37 SUO37 SVE37 SVU37 SWK37 SXA37 SXQ37 SYG37 SYW37 SZM37 TAC37 TAS37 TBI37 TBY37 TCO37 TDE37 TDU37 TEK37 TFA37 TFQ37 TGG37 TGW37 THM37 TIC37 TIS37 TJI37 TJY37 TKO37 TLE37 TLU37 TMK37 TNA37 TNQ37 TOG37 TOW37 TPM37 TQC37 TQS37 TRI37 TRY37 TSO37 TTE37 TTU37 TUK37 TVA37 TVQ37 TWG37 TWW37 TXM37 TYC37 TYS37 TZI37 TZY37 UAO37 UBE37 UBU37 UCK37 UDA37 UDQ37 UEG37 UEW37 UFM37 UGC37 UGS37 UHI37 UHY37 UIO37 UJE37 UJU37 UKK37 ULA37 ULQ37 UMG37 UMW37 UNM37 UOC37 UOS37 UPI37 UPY37 UQO37 URE37 URU37 USK37 UTA37 UTQ37 UUG37 UUW37 UVM37 UWC37 UWS37 UXI37 UXY37 UYO37 UZE37 UZU37 VAK37 VBA37 VBQ37 VCG37 VCW37 VDM37 VEC37 VES37 VFI37 VFY37 VGO37 VHE37 VHU37 VIK37 VJA37 VJQ37 VKG37 VKW37 VLM37 VMC37 VMS37 VNI37 VNY37 VOO37 VPE37 VPU37 VQK37 VRA37 VRQ37 VSG37 VSW37 VTM37 VUC37 VUS37 VVI37 VVY37 VWO37 VXE37 VXU37 VYK37 VZA37 VZQ37 WAG37 WAW37 WBM37 WCC37 WCS37 WDI37 WDY37 WEO37 WFE37 WFU37 WGK37 WHA37 WHQ37 WIG37 WIW37 WJM37 WKC37 WKS37 WLI37 WLY37 WMO37 WNE37 WNU37 WOK37 WPA37 WPQ37 WQG37 WQW37 WRM37 WSC37 WSS37 WTI37 WTY37 WUO37 WVE37 WVU37 WWK37 WXA37 WXQ37 WYG37 WYW37 WZM37 XAC37 XAS37 XBI37 XBY37 XCO37 XDE37 XDU37 Q87:Q90 Q113:Q122 Q124:Q125 Q62:Q78 Q129 Q133:Q161 Q163 Q274:R274 Q253:Q273 Q275:Q276 Q278:Q279 Q307:Q319 Q359:Q383 Q385:Q388 Q390:Q408 Q412:Q415 Q417 Q419:Q435 Q450:Q453 Q466:Q474 Q479:Q490 Q476 Q494:Q497 Q499:Q516 Q9:Q60">
      <formula1>NC</formula1>
    </dataValidation>
    <dataValidation operator="equal" allowBlank="1" showErrorMessage="1" sqref="Z271:Z273 Z43 Z127 Z57 Z60 Z45:Z55 Z71:Z77 Z103:Z105 Z80:Z83 Z92:Z100 Z110:Z118 Z133:Z141 Z159:Z161 Z143:Z156 Z166:Z167 Z169:Z180 Z182:Z184 Z195:Z197 Z267:Z268 Z38:Z41 Z87:Z90 Z120:Z122 Z124 Z62:Z69 Z129 Z163 Z253:Z265 Z275:Z276 Z278:Z279 Z307:Z314 Z316:Z319 Z323:Z324 Z321 Z326:Z342 Z344:Z351 Z353:Z357 Z359:Z382 Z384:Z388 Z391:Z408 Z412:Z415 Z417 Z433:Z435 Z419:Z431 Z450:Z453 Z466:Z474 Z479:Z490 Z476 Z494:Z497 Z499:Z512 Z515:Z516 Z9:Z22 Z25:Z36 Z296:Z297">
      <formula2>0</formula2>
    </dataValidation>
  </dataValidations>
  <pageMargins left="0.59055118110236227" right="0.59055118110236227" top="0.39370078740157483" bottom="0.39370078740157483" header="0.31496062992125984" footer="0.31496062992125984"/>
  <pageSetup scale="19" fitToHeight="0" orientation="landscape" r:id="rId1"/>
  <headerFooter alignWithMargins="0"/>
  <rowBreaks count="8" manualBreakCount="8">
    <brk id="69" max="30" man="1"/>
    <brk id="166" max="30" man="1"/>
    <brk id="187" max="30" man="1"/>
    <brk id="205" max="30" man="1"/>
    <brk id="222" max="30" man="1"/>
    <brk id="231" max="30" man="1"/>
    <brk id="453" max="30" man="1"/>
    <brk id="474" max="30" man="1"/>
  </rowBreaks>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147"/>
  <sheetViews>
    <sheetView topLeftCell="G142" zoomScale="70" zoomScaleNormal="70" workbookViewId="0">
      <selection activeCell="AE137" sqref="AE137"/>
    </sheetView>
  </sheetViews>
  <sheetFormatPr baseColWidth="10" defaultRowHeight="12.75"/>
  <cols>
    <col min="1" max="1" width="5.7109375" style="1" customWidth="1"/>
    <col min="2" max="2" width="5" style="1" customWidth="1"/>
    <col min="3" max="3" width="7.28515625" style="1" customWidth="1"/>
    <col min="4" max="4" width="6.28515625" style="1" customWidth="1"/>
    <col min="5" max="7" width="11.42578125" style="1"/>
    <col min="8" max="8" width="31.85546875" style="1" customWidth="1"/>
    <col min="9" max="9" width="22" style="1" customWidth="1"/>
    <col min="10" max="10" width="19.28515625" style="1" customWidth="1"/>
    <col min="11" max="11" width="24.7109375" style="1" customWidth="1"/>
    <col min="12" max="20" width="11.42578125" style="1"/>
    <col min="21" max="21" width="5.7109375" style="1" customWidth="1"/>
    <col min="22" max="22" width="5.42578125" style="1" customWidth="1"/>
    <col min="23" max="24" width="4.42578125" style="1" customWidth="1"/>
    <col min="25" max="25" width="17" style="1" customWidth="1"/>
    <col min="26" max="26" width="25.5703125" style="1" customWidth="1"/>
    <col min="27" max="29" width="11.42578125" style="1"/>
    <col min="30" max="30" width="53.85546875" style="1" customWidth="1"/>
    <col min="31" max="16384" width="11.42578125" style="1"/>
  </cols>
  <sheetData>
    <row r="1" spans="1:31" ht="75.75" customHeight="1">
      <c r="A1" s="358"/>
      <c r="B1" s="359"/>
      <c r="C1" s="264"/>
      <c r="D1" s="264"/>
      <c r="E1" s="87"/>
      <c r="F1" s="264"/>
      <c r="G1" s="420" t="s">
        <v>202</v>
      </c>
      <c r="H1" s="420"/>
      <c r="I1" s="420"/>
      <c r="J1" s="420"/>
      <c r="K1" s="420"/>
      <c r="L1" s="420"/>
      <c r="M1" s="420"/>
      <c r="N1" s="420"/>
      <c r="O1" s="420"/>
      <c r="P1" s="420"/>
      <c r="Q1" s="420"/>
      <c r="R1" s="420"/>
      <c r="S1" s="420"/>
      <c r="T1" s="420"/>
      <c r="U1" s="420"/>
      <c r="V1" s="420"/>
      <c r="W1" s="420"/>
      <c r="X1" s="420"/>
      <c r="Y1" s="420"/>
      <c r="Z1" s="420"/>
      <c r="AA1" s="420"/>
      <c r="AB1" s="420"/>
      <c r="AC1" s="421"/>
      <c r="AD1" s="374" t="s">
        <v>203</v>
      </c>
      <c r="AE1" s="374"/>
    </row>
    <row r="2" spans="1:31">
      <c r="A2" s="360" t="s">
        <v>355</v>
      </c>
      <c r="B2" s="361"/>
      <c r="C2" s="361"/>
      <c r="D2" s="361"/>
      <c r="E2" s="361"/>
      <c r="F2" s="361"/>
      <c r="G2" s="361"/>
      <c r="H2" s="361"/>
      <c r="I2" s="361"/>
      <c r="J2" s="361"/>
      <c r="K2" s="361"/>
      <c r="L2" s="361"/>
      <c r="M2" s="361"/>
      <c r="N2" s="361"/>
      <c r="O2" s="361"/>
      <c r="P2" s="361"/>
      <c r="Q2" s="361"/>
      <c r="R2" s="361"/>
      <c r="S2" s="361"/>
      <c r="T2" s="361"/>
      <c r="U2" s="361"/>
      <c r="V2" s="361"/>
      <c r="W2" s="361"/>
      <c r="X2" s="361"/>
      <c r="Y2" s="361"/>
      <c r="Z2" s="361"/>
      <c r="AA2" s="361"/>
      <c r="AB2" s="361"/>
      <c r="AC2" s="361"/>
      <c r="AD2" s="361"/>
      <c r="AE2" s="361"/>
    </row>
    <row r="3" spans="1:31">
      <c r="A3" s="360" t="s">
        <v>356</v>
      </c>
      <c r="B3" s="361"/>
      <c r="C3" s="361"/>
      <c r="D3" s="361"/>
      <c r="E3" s="361"/>
      <c r="F3" s="361"/>
      <c r="G3" s="361"/>
      <c r="H3" s="361"/>
      <c r="I3" s="361"/>
      <c r="J3" s="361"/>
      <c r="K3" s="361"/>
      <c r="L3" s="361"/>
      <c r="M3" s="361"/>
      <c r="N3" s="361"/>
      <c r="O3" s="361"/>
      <c r="P3" s="361"/>
      <c r="Q3" s="361"/>
      <c r="R3" s="361"/>
      <c r="S3" s="361"/>
      <c r="T3" s="361"/>
      <c r="U3" s="361"/>
      <c r="V3" s="361"/>
      <c r="W3" s="361"/>
      <c r="X3" s="361"/>
      <c r="Y3" s="361"/>
      <c r="Z3" s="361"/>
      <c r="AA3" s="361"/>
      <c r="AB3" s="361"/>
      <c r="AC3" s="361"/>
      <c r="AD3" s="361"/>
      <c r="AE3" s="361"/>
    </row>
    <row r="4" spans="1:31">
      <c r="A4" s="360" t="s">
        <v>357</v>
      </c>
      <c r="B4" s="361"/>
      <c r="C4" s="361"/>
      <c r="D4" s="361"/>
      <c r="E4" s="361"/>
      <c r="F4" s="361"/>
      <c r="G4" s="361"/>
      <c r="H4" s="361"/>
      <c r="I4" s="361"/>
      <c r="J4" s="361"/>
      <c r="K4" s="361"/>
      <c r="L4" s="361"/>
      <c r="M4" s="361"/>
      <c r="N4" s="361"/>
      <c r="O4" s="361"/>
      <c r="P4" s="361"/>
      <c r="Q4" s="361"/>
      <c r="R4" s="361"/>
      <c r="S4" s="361"/>
      <c r="T4" s="361"/>
      <c r="U4" s="361"/>
      <c r="V4" s="361"/>
      <c r="W4" s="361"/>
      <c r="X4" s="361"/>
      <c r="Y4" s="361"/>
      <c r="Z4" s="361"/>
      <c r="AA4" s="361"/>
      <c r="AB4" s="361"/>
      <c r="AC4" s="361"/>
      <c r="AD4" s="361"/>
      <c r="AE4" s="361"/>
    </row>
    <row r="5" spans="1:31">
      <c r="A5" s="370"/>
      <c r="B5" s="371"/>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c r="AE5" s="372"/>
    </row>
    <row r="6" spans="1:31" ht="25.5">
      <c r="A6" s="362" t="s">
        <v>0</v>
      </c>
      <c r="B6" s="362" t="s">
        <v>1</v>
      </c>
      <c r="C6" s="362" t="s">
        <v>2</v>
      </c>
      <c r="D6" s="362" t="s">
        <v>3</v>
      </c>
      <c r="E6" s="362" t="s">
        <v>4</v>
      </c>
      <c r="F6" s="342" t="s">
        <v>5</v>
      </c>
      <c r="G6" s="342"/>
      <c r="H6" s="342"/>
      <c r="I6" s="362" t="s">
        <v>6</v>
      </c>
      <c r="J6" s="422" t="s">
        <v>7</v>
      </c>
      <c r="K6" s="422"/>
      <c r="L6" s="422"/>
      <c r="M6" s="342" t="s">
        <v>8</v>
      </c>
      <c r="N6" s="342"/>
      <c r="O6" s="342"/>
      <c r="P6" s="342"/>
      <c r="Q6" s="342"/>
      <c r="R6" s="342"/>
      <c r="S6" s="342"/>
      <c r="T6" s="268" t="s">
        <v>9</v>
      </c>
      <c r="U6" s="343" t="s">
        <v>10</v>
      </c>
      <c r="V6" s="343"/>
      <c r="W6" s="343"/>
      <c r="X6" s="343"/>
      <c r="Y6" s="343"/>
      <c r="Z6" s="343"/>
      <c r="AA6" s="386" t="s">
        <v>11</v>
      </c>
      <c r="AB6" s="386"/>
      <c r="AC6" s="386"/>
      <c r="AD6" s="386"/>
      <c r="AE6" s="387"/>
    </row>
    <row r="7" spans="1:31">
      <c r="A7" s="352"/>
      <c r="B7" s="352"/>
      <c r="C7" s="352"/>
      <c r="D7" s="352"/>
      <c r="E7" s="352"/>
      <c r="F7" s="352" t="s">
        <v>12</v>
      </c>
      <c r="G7" s="352" t="s">
        <v>13</v>
      </c>
      <c r="H7" s="352" t="s">
        <v>14</v>
      </c>
      <c r="I7" s="352"/>
      <c r="J7" s="352" t="s">
        <v>15</v>
      </c>
      <c r="K7" s="352" t="s">
        <v>16</v>
      </c>
      <c r="L7" s="352" t="s">
        <v>17</v>
      </c>
      <c r="M7" s="352" t="s">
        <v>18</v>
      </c>
      <c r="N7" s="352" t="s">
        <v>19</v>
      </c>
      <c r="O7" s="352" t="s">
        <v>20</v>
      </c>
      <c r="P7" s="352" t="s">
        <v>21</v>
      </c>
      <c r="Q7" s="352" t="s">
        <v>22</v>
      </c>
      <c r="R7" s="352" t="s">
        <v>23</v>
      </c>
      <c r="S7" s="352" t="s">
        <v>24</v>
      </c>
      <c r="T7" s="352" t="s">
        <v>25</v>
      </c>
      <c r="U7" s="373" t="s">
        <v>26</v>
      </c>
      <c r="V7" s="373"/>
      <c r="W7" s="373"/>
      <c r="X7" s="373"/>
      <c r="Y7" s="352" t="s">
        <v>27</v>
      </c>
      <c r="Z7" s="352" t="s">
        <v>28</v>
      </c>
      <c r="AA7" s="352" t="s">
        <v>29</v>
      </c>
      <c r="AB7" s="352" t="s">
        <v>30</v>
      </c>
      <c r="AC7" s="352" t="s">
        <v>31</v>
      </c>
      <c r="AD7" s="352" t="s">
        <v>32</v>
      </c>
      <c r="AE7" s="366" t="s">
        <v>33</v>
      </c>
    </row>
    <row r="8" spans="1:31" ht="123" customHeight="1" thickBot="1">
      <c r="A8" s="353"/>
      <c r="B8" s="353"/>
      <c r="C8" s="353"/>
      <c r="D8" s="353"/>
      <c r="E8" s="353"/>
      <c r="F8" s="353"/>
      <c r="G8" s="353"/>
      <c r="H8" s="353"/>
      <c r="I8" s="353"/>
      <c r="J8" s="353"/>
      <c r="K8" s="353"/>
      <c r="L8" s="353"/>
      <c r="M8" s="353"/>
      <c r="N8" s="353"/>
      <c r="O8" s="353"/>
      <c r="P8" s="353"/>
      <c r="Q8" s="353"/>
      <c r="R8" s="353"/>
      <c r="S8" s="353"/>
      <c r="T8" s="353"/>
      <c r="U8" s="141" t="s">
        <v>34</v>
      </c>
      <c r="V8" s="141" t="s">
        <v>35</v>
      </c>
      <c r="W8" s="141" t="s">
        <v>36</v>
      </c>
      <c r="X8" s="141" t="s">
        <v>37</v>
      </c>
      <c r="Y8" s="353"/>
      <c r="Z8" s="353"/>
      <c r="AA8" s="353"/>
      <c r="AB8" s="353"/>
      <c r="AC8" s="353"/>
      <c r="AD8" s="353"/>
      <c r="AE8" s="367"/>
    </row>
    <row r="9" spans="1:31" ht="84" customHeight="1">
      <c r="A9" s="381" t="s">
        <v>583</v>
      </c>
      <c r="B9" s="381" t="s">
        <v>584</v>
      </c>
      <c r="C9" s="332" t="s">
        <v>345</v>
      </c>
      <c r="D9" s="334" t="s">
        <v>585</v>
      </c>
      <c r="E9" s="126" t="s">
        <v>264</v>
      </c>
      <c r="F9" s="197" t="s">
        <v>265</v>
      </c>
      <c r="G9" s="197" t="s">
        <v>367</v>
      </c>
      <c r="H9" s="196" t="s">
        <v>318</v>
      </c>
      <c r="I9" s="196" t="s">
        <v>319</v>
      </c>
      <c r="J9" s="196" t="s">
        <v>320</v>
      </c>
      <c r="K9" s="196" t="s">
        <v>260</v>
      </c>
      <c r="L9" s="196" t="s">
        <v>268</v>
      </c>
      <c r="M9" s="197">
        <v>2</v>
      </c>
      <c r="N9" s="197">
        <v>1</v>
      </c>
      <c r="O9" s="198">
        <f t="shared" ref="O9:O21" si="0">IF(OR(M9="",N9=""),"",IF((M9*N9=0),"N/A",M9*N9))</f>
        <v>2</v>
      </c>
      <c r="P9" s="198" t="str">
        <f t="shared" ref="P9:P72" si="1">IF(O9="","",IF(ISTEXT(O9),"N/A",IF(OR(O9=2,O9=4),"Bajo",IF(OR(O9=6,O9=8),"Medio",IF(OR(O9=10,O9=12,O9=18,O9=20),"Alto",IF(OR(O9=24,O9=30,O9=40),"Muy Alto","Error"))))))</f>
        <v>Bajo</v>
      </c>
      <c r="Q9" s="197">
        <v>10</v>
      </c>
      <c r="R9" s="198">
        <f t="shared" ref="R9:R72" si="2">IF(OR(Q9="",O9=""),"",IF(ISTEXT(O9),"N/A",O9*Q9))</f>
        <v>20</v>
      </c>
      <c r="S9" s="198" t="str">
        <f t="shared" ref="S9:S72" si="3">IF(R9="","",IF(ISTEXT(R9),"IV",IF(R9=20,"IV",IF(AND(R9&gt;=40,R9&lt;=120),"III",IF(AND(R9&gt;=150,R9&lt;=500),"II",IF(AND(R9&gt;=600,R9&lt;=4000),"I","Error"))))))</f>
        <v>IV</v>
      </c>
      <c r="T9" s="198" t="str">
        <f>IF(S9="","",IF(OR(S9="IV",S9="III"),"Aceptable",IF(S9="II","No Aceptable o Aceptable con controles",IF(S9="I","No Aceptable","Error"))))</f>
        <v>Aceptable</v>
      </c>
      <c r="U9" s="100">
        <v>9</v>
      </c>
      <c r="V9" s="100">
        <v>0</v>
      </c>
      <c r="W9" s="100">
        <v>0</v>
      </c>
      <c r="X9" s="100">
        <v>9</v>
      </c>
      <c r="Y9" s="196" t="s">
        <v>369</v>
      </c>
      <c r="Z9" s="196" t="s">
        <v>288</v>
      </c>
      <c r="AA9" s="196" t="s">
        <v>223</v>
      </c>
      <c r="AB9" s="196" t="s">
        <v>223</v>
      </c>
      <c r="AC9" s="196" t="s">
        <v>223</v>
      </c>
      <c r="AD9" s="196" t="s">
        <v>370</v>
      </c>
      <c r="AE9" s="199" t="s">
        <v>681</v>
      </c>
    </row>
    <row r="10" spans="1:31" ht="84" customHeight="1">
      <c r="A10" s="382"/>
      <c r="B10" s="382"/>
      <c r="C10" s="333"/>
      <c r="D10" s="335"/>
      <c r="E10" s="122" t="s">
        <v>264</v>
      </c>
      <c r="F10" s="121" t="s">
        <v>150</v>
      </c>
      <c r="G10" s="121" t="s">
        <v>215</v>
      </c>
      <c r="H10" s="121" t="s">
        <v>351</v>
      </c>
      <c r="I10" s="121" t="s">
        <v>217</v>
      </c>
      <c r="J10" s="121" t="s">
        <v>210</v>
      </c>
      <c r="K10" s="121" t="s">
        <v>218</v>
      </c>
      <c r="L10" s="121" t="s">
        <v>220</v>
      </c>
      <c r="M10" s="149">
        <v>2</v>
      </c>
      <c r="N10" s="149">
        <v>2</v>
      </c>
      <c r="O10" s="150">
        <f t="shared" si="0"/>
        <v>4</v>
      </c>
      <c r="P10" s="150" t="str">
        <f t="shared" si="1"/>
        <v>Bajo</v>
      </c>
      <c r="Q10" s="149">
        <v>25</v>
      </c>
      <c r="R10" s="150">
        <f t="shared" si="2"/>
        <v>100</v>
      </c>
      <c r="S10" s="150" t="str">
        <f t="shared" si="3"/>
        <v>III</v>
      </c>
      <c r="T10" s="150" t="s">
        <v>142</v>
      </c>
      <c r="U10" s="98">
        <v>9</v>
      </c>
      <c r="V10" s="98">
        <v>0</v>
      </c>
      <c r="W10" s="98">
        <v>0</v>
      </c>
      <c r="X10" s="98">
        <v>9</v>
      </c>
      <c r="Y10" s="121" t="s">
        <v>225</v>
      </c>
      <c r="Z10" s="121" t="s">
        <v>700</v>
      </c>
      <c r="AA10" s="121" t="s">
        <v>223</v>
      </c>
      <c r="AB10" s="121" t="s">
        <v>223</v>
      </c>
      <c r="AC10" s="121" t="s">
        <v>227</v>
      </c>
      <c r="AD10" s="121" t="s">
        <v>228</v>
      </c>
      <c r="AE10" s="152" t="s">
        <v>223</v>
      </c>
    </row>
    <row r="11" spans="1:31" ht="84" customHeight="1">
      <c r="A11" s="382"/>
      <c r="B11" s="382"/>
      <c r="C11" s="333"/>
      <c r="D11" s="335"/>
      <c r="E11" s="122" t="s">
        <v>264</v>
      </c>
      <c r="F11" s="121" t="s">
        <v>152</v>
      </c>
      <c r="G11" s="121" t="s">
        <v>212</v>
      </c>
      <c r="H11" s="121" t="s">
        <v>213</v>
      </c>
      <c r="I11" s="121" t="s">
        <v>286</v>
      </c>
      <c r="J11" s="121" t="s">
        <v>210</v>
      </c>
      <c r="K11" s="121" t="s">
        <v>211</v>
      </c>
      <c r="L11" s="121" t="s">
        <v>219</v>
      </c>
      <c r="M11" s="149">
        <v>2</v>
      </c>
      <c r="N11" s="149">
        <v>3</v>
      </c>
      <c r="O11" s="150">
        <f t="shared" si="0"/>
        <v>6</v>
      </c>
      <c r="P11" s="150" t="str">
        <f t="shared" si="1"/>
        <v>Medio</v>
      </c>
      <c r="Q11" s="149">
        <v>10</v>
      </c>
      <c r="R11" s="150">
        <f t="shared" si="2"/>
        <v>60</v>
      </c>
      <c r="S11" s="150" t="str">
        <f t="shared" si="3"/>
        <v>III</v>
      </c>
      <c r="T11" s="150" t="s">
        <v>142</v>
      </c>
      <c r="U11" s="98">
        <v>9</v>
      </c>
      <c r="V11" s="98">
        <v>0</v>
      </c>
      <c r="W11" s="98">
        <v>0</v>
      </c>
      <c r="X11" s="98">
        <v>9</v>
      </c>
      <c r="Y11" s="121" t="s">
        <v>221</v>
      </c>
      <c r="Z11" s="222" t="s">
        <v>672</v>
      </c>
      <c r="AA11" s="121" t="s">
        <v>223</v>
      </c>
      <c r="AB11" s="121" t="s">
        <v>223</v>
      </c>
      <c r="AC11" s="121" t="s">
        <v>223</v>
      </c>
      <c r="AD11" s="121" t="s">
        <v>224</v>
      </c>
      <c r="AE11" s="152" t="s">
        <v>223</v>
      </c>
    </row>
    <row r="12" spans="1:31" ht="84" customHeight="1">
      <c r="A12" s="382"/>
      <c r="B12" s="382"/>
      <c r="C12" s="333"/>
      <c r="D12" s="335"/>
      <c r="E12" s="122" t="s">
        <v>264</v>
      </c>
      <c r="F12" s="121" t="s">
        <v>152</v>
      </c>
      <c r="G12" s="121" t="s">
        <v>416</v>
      </c>
      <c r="H12" s="121" t="s">
        <v>417</v>
      </c>
      <c r="I12" s="121" t="s">
        <v>433</v>
      </c>
      <c r="J12" s="121" t="s">
        <v>210</v>
      </c>
      <c r="K12" s="121" t="s">
        <v>211</v>
      </c>
      <c r="L12" s="121" t="s">
        <v>219</v>
      </c>
      <c r="M12" s="149">
        <v>2</v>
      </c>
      <c r="N12" s="149">
        <v>3</v>
      </c>
      <c r="O12" s="150">
        <f t="shared" si="0"/>
        <v>6</v>
      </c>
      <c r="P12" s="150" t="str">
        <f t="shared" si="1"/>
        <v>Medio</v>
      </c>
      <c r="Q12" s="149">
        <v>10</v>
      </c>
      <c r="R12" s="150">
        <f t="shared" si="2"/>
        <v>60</v>
      </c>
      <c r="S12" s="150" t="str">
        <f t="shared" si="3"/>
        <v>III</v>
      </c>
      <c r="T12" s="150" t="s">
        <v>142</v>
      </c>
      <c r="U12" s="98">
        <v>9</v>
      </c>
      <c r="V12" s="98">
        <v>0</v>
      </c>
      <c r="W12" s="98">
        <v>0</v>
      </c>
      <c r="X12" s="98">
        <v>9</v>
      </c>
      <c r="Y12" s="121" t="s">
        <v>221</v>
      </c>
      <c r="Z12" s="222" t="s">
        <v>672</v>
      </c>
      <c r="AA12" s="121" t="s">
        <v>223</v>
      </c>
      <c r="AB12" s="121" t="s">
        <v>223</v>
      </c>
      <c r="AC12" s="121" t="s">
        <v>223</v>
      </c>
      <c r="AD12" s="121" t="s">
        <v>224</v>
      </c>
      <c r="AE12" s="152" t="s">
        <v>223</v>
      </c>
    </row>
    <row r="13" spans="1:31" ht="84" customHeight="1">
      <c r="A13" s="382"/>
      <c r="B13" s="382"/>
      <c r="C13" s="333"/>
      <c r="D13" s="335"/>
      <c r="E13" s="122" t="s">
        <v>264</v>
      </c>
      <c r="F13" s="121" t="s">
        <v>150</v>
      </c>
      <c r="G13" s="121" t="s">
        <v>269</v>
      </c>
      <c r="H13" s="121" t="s">
        <v>309</v>
      </c>
      <c r="I13" s="121" t="s">
        <v>250</v>
      </c>
      <c r="J13" s="121" t="s">
        <v>251</v>
      </c>
      <c r="K13" s="121" t="s">
        <v>218</v>
      </c>
      <c r="L13" s="121" t="s">
        <v>220</v>
      </c>
      <c r="M13" s="149">
        <v>2</v>
      </c>
      <c r="N13" s="149">
        <v>1</v>
      </c>
      <c r="O13" s="150">
        <f t="shared" si="0"/>
        <v>2</v>
      </c>
      <c r="P13" s="150" t="str">
        <f t="shared" si="1"/>
        <v>Bajo</v>
      </c>
      <c r="Q13" s="149">
        <v>10</v>
      </c>
      <c r="R13" s="150">
        <f t="shared" si="2"/>
        <v>20</v>
      </c>
      <c r="S13" s="150" t="str">
        <f t="shared" si="3"/>
        <v>IV</v>
      </c>
      <c r="T13" s="150" t="str">
        <f>IF(S13="","",IF(OR(S13="IV",S13="III"),"Aceptable",IF(S13="II","No Aceptable o Aceptable con controles",IF(S13="I","No Aceptable","Error"))))</f>
        <v>Aceptable</v>
      </c>
      <c r="U13" s="98">
        <v>9</v>
      </c>
      <c r="V13" s="98">
        <v>0</v>
      </c>
      <c r="W13" s="98">
        <v>0</v>
      </c>
      <c r="X13" s="98">
        <v>9</v>
      </c>
      <c r="Y13" s="121" t="s">
        <v>225</v>
      </c>
      <c r="Z13" s="121" t="s">
        <v>692</v>
      </c>
      <c r="AA13" s="121" t="s">
        <v>223</v>
      </c>
      <c r="AB13" s="121" t="s">
        <v>223</v>
      </c>
      <c r="AC13" s="121" t="s">
        <v>227</v>
      </c>
      <c r="AD13" s="121" t="s">
        <v>228</v>
      </c>
      <c r="AE13" s="152" t="s">
        <v>223</v>
      </c>
    </row>
    <row r="14" spans="1:31" ht="84" customHeight="1">
      <c r="A14" s="382"/>
      <c r="B14" s="382"/>
      <c r="C14" s="333"/>
      <c r="D14" s="335"/>
      <c r="E14" s="122" t="s">
        <v>264</v>
      </c>
      <c r="F14" s="121" t="s">
        <v>271</v>
      </c>
      <c r="G14" s="121" t="s">
        <v>229</v>
      </c>
      <c r="H14" s="121" t="s">
        <v>230</v>
      </c>
      <c r="I14" s="121" t="s">
        <v>231</v>
      </c>
      <c r="J14" s="121" t="s">
        <v>232</v>
      </c>
      <c r="K14" s="121" t="s">
        <v>233</v>
      </c>
      <c r="L14" s="121" t="s">
        <v>220</v>
      </c>
      <c r="M14" s="149">
        <v>2</v>
      </c>
      <c r="N14" s="149">
        <v>2</v>
      </c>
      <c r="O14" s="150">
        <f t="shared" si="0"/>
        <v>4</v>
      </c>
      <c r="P14" s="150" t="str">
        <f t="shared" si="1"/>
        <v>Bajo</v>
      </c>
      <c r="Q14" s="149">
        <v>25</v>
      </c>
      <c r="R14" s="150">
        <f t="shared" si="2"/>
        <v>100</v>
      </c>
      <c r="S14" s="150" t="str">
        <f t="shared" si="3"/>
        <v>III</v>
      </c>
      <c r="T14" s="150" t="s">
        <v>142</v>
      </c>
      <c r="U14" s="98">
        <v>9</v>
      </c>
      <c r="V14" s="98">
        <v>0</v>
      </c>
      <c r="W14" s="98">
        <v>0</v>
      </c>
      <c r="X14" s="98">
        <v>9</v>
      </c>
      <c r="Y14" s="121" t="s">
        <v>240</v>
      </c>
      <c r="Z14" s="121" t="s">
        <v>676</v>
      </c>
      <c r="AA14" s="121" t="s">
        <v>223</v>
      </c>
      <c r="AB14" s="121" t="s">
        <v>223</v>
      </c>
      <c r="AC14" s="121" t="s">
        <v>242</v>
      </c>
      <c r="AD14" s="121" t="s">
        <v>243</v>
      </c>
      <c r="AE14" s="152" t="s">
        <v>223</v>
      </c>
    </row>
    <row r="15" spans="1:31" ht="84" customHeight="1">
      <c r="A15" s="382"/>
      <c r="B15" s="382"/>
      <c r="C15" s="333"/>
      <c r="D15" s="335"/>
      <c r="E15" s="122" t="s">
        <v>264</v>
      </c>
      <c r="F15" s="121" t="s">
        <v>271</v>
      </c>
      <c r="G15" s="121" t="s">
        <v>234</v>
      </c>
      <c r="H15" s="121" t="s">
        <v>235</v>
      </c>
      <c r="I15" s="121" t="s">
        <v>440</v>
      </c>
      <c r="J15" s="121" t="s">
        <v>237</v>
      </c>
      <c r="K15" s="121" t="s">
        <v>233</v>
      </c>
      <c r="L15" s="121" t="s">
        <v>220</v>
      </c>
      <c r="M15" s="149">
        <v>2</v>
      </c>
      <c r="N15" s="149">
        <v>2</v>
      </c>
      <c r="O15" s="150">
        <f t="shared" si="0"/>
        <v>4</v>
      </c>
      <c r="P15" s="150" t="str">
        <f t="shared" si="1"/>
        <v>Bajo</v>
      </c>
      <c r="Q15" s="149">
        <v>25</v>
      </c>
      <c r="R15" s="150">
        <f t="shared" si="2"/>
        <v>100</v>
      </c>
      <c r="S15" s="150" t="str">
        <f t="shared" si="3"/>
        <v>III</v>
      </c>
      <c r="T15" s="150" t="s">
        <v>142</v>
      </c>
      <c r="U15" s="98">
        <v>9</v>
      </c>
      <c r="V15" s="98">
        <v>0</v>
      </c>
      <c r="W15" s="98">
        <v>0</v>
      </c>
      <c r="X15" s="98">
        <v>9</v>
      </c>
      <c r="Y15" s="121" t="s">
        <v>244</v>
      </c>
      <c r="Z15" s="121" t="s">
        <v>676</v>
      </c>
      <c r="AA15" s="121" t="s">
        <v>223</v>
      </c>
      <c r="AB15" s="121" t="s">
        <v>223</v>
      </c>
      <c r="AC15" s="121" t="s">
        <v>242</v>
      </c>
      <c r="AD15" s="121" t="s">
        <v>245</v>
      </c>
      <c r="AE15" s="152" t="s">
        <v>223</v>
      </c>
    </row>
    <row r="16" spans="1:31" ht="84" customHeight="1">
      <c r="A16" s="382"/>
      <c r="B16" s="382"/>
      <c r="C16" s="333"/>
      <c r="D16" s="335"/>
      <c r="E16" s="122" t="s">
        <v>264</v>
      </c>
      <c r="F16" s="121" t="s">
        <v>274</v>
      </c>
      <c r="G16" s="121" t="s">
        <v>381</v>
      </c>
      <c r="H16" s="121" t="s">
        <v>393</v>
      </c>
      <c r="I16" s="121" t="s">
        <v>394</v>
      </c>
      <c r="J16" s="121" t="s">
        <v>395</v>
      </c>
      <c r="K16" s="121" t="s">
        <v>396</v>
      </c>
      <c r="L16" s="121" t="s">
        <v>397</v>
      </c>
      <c r="M16" s="149">
        <v>6</v>
      </c>
      <c r="N16" s="149">
        <v>3</v>
      </c>
      <c r="O16" s="150">
        <f t="shared" si="0"/>
        <v>18</v>
      </c>
      <c r="P16" s="150" t="str">
        <f t="shared" si="1"/>
        <v>Alto</v>
      </c>
      <c r="Q16" s="149">
        <v>25</v>
      </c>
      <c r="R16" s="150">
        <f t="shared" si="2"/>
        <v>450</v>
      </c>
      <c r="S16" s="150" t="str">
        <f t="shared" si="3"/>
        <v>II</v>
      </c>
      <c r="T16" s="150" t="str">
        <f>IF(S16="","",IF(OR(S16="IV",S16="III"),"Aceptable",IF(S16="II","No Aceptable o Aceptable con controles",IF(S16="I","No Aceptable","Error"))))</f>
        <v>No Aceptable o Aceptable con controles</v>
      </c>
      <c r="U16" s="98">
        <v>9</v>
      </c>
      <c r="V16" s="98">
        <v>0</v>
      </c>
      <c r="W16" s="98">
        <v>0</v>
      </c>
      <c r="X16" s="98">
        <v>9</v>
      </c>
      <c r="Y16" s="121" t="s">
        <v>427</v>
      </c>
      <c r="Z16" s="121" t="s">
        <v>385</v>
      </c>
      <c r="AA16" s="121" t="s">
        <v>223</v>
      </c>
      <c r="AB16" s="121" t="s">
        <v>296</v>
      </c>
      <c r="AC16" s="121" t="s">
        <v>446</v>
      </c>
      <c r="AD16" s="121" t="s">
        <v>447</v>
      </c>
      <c r="AE16" s="152" t="s">
        <v>223</v>
      </c>
    </row>
    <row r="17" spans="1:31" ht="84" customHeight="1" thickBot="1">
      <c r="A17" s="382"/>
      <c r="B17" s="382"/>
      <c r="C17" s="338"/>
      <c r="D17" s="337"/>
      <c r="E17" s="156" t="s">
        <v>264</v>
      </c>
      <c r="F17" s="178" t="s">
        <v>274</v>
      </c>
      <c r="G17" s="178" t="s">
        <v>284</v>
      </c>
      <c r="H17" s="178" t="s">
        <v>285</v>
      </c>
      <c r="I17" s="178" t="s">
        <v>261</v>
      </c>
      <c r="J17" s="178" t="s">
        <v>210</v>
      </c>
      <c r="K17" s="178" t="s">
        <v>260</v>
      </c>
      <c r="L17" s="178" t="s">
        <v>262</v>
      </c>
      <c r="M17" s="179">
        <v>6</v>
      </c>
      <c r="N17" s="179">
        <v>3</v>
      </c>
      <c r="O17" s="180">
        <f t="shared" si="0"/>
        <v>18</v>
      </c>
      <c r="P17" s="180" t="str">
        <f t="shared" si="1"/>
        <v>Alto</v>
      </c>
      <c r="Q17" s="179">
        <v>25</v>
      </c>
      <c r="R17" s="180">
        <f t="shared" si="2"/>
        <v>450</v>
      </c>
      <c r="S17" s="180" t="str">
        <f t="shared" si="3"/>
        <v>II</v>
      </c>
      <c r="T17" s="180" t="str">
        <f>IF(S17="","",IF(OR(S17="IV",S17="III"),"Aceptable",IF(S17="II","No Aceptable o Aceptable con controles",IF(S17="I","No Aceptable","Error"))))</f>
        <v>No Aceptable o Aceptable con controles</v>
      </c>
      <c r="U17" s="101">
        <v>9</v>
      </c>
      <c r="V17" s="101">
        <v>0</v>
      </c>
      <c r="W17" s="101">
        <v>0</v>
      </c>
      <c r="X17" s="101">
        <v>9</v>
      </c>
      <c r="Y17" s="178" t="s">
        <v>290</v>
      </c>
      <c r="Z17" s="178" t="s">
        <v>291</v>
      </c>
      <c r="AA17" s="178" t="s">
        <v>223</v>
      </c>
      <c r="AB17" s="178" t="s">
        <v>223</v>
      </c>
      <c r="AC17" s="178" t="s">
        <v>292</v>
      </c>
      <c r="AD17" s="178" t="s">
        <v>293</v>
      </c>
      <c r="AE17" s="200" t="s">
        <v>223</v>
      </c>
    </row>
    <row r="18" spans="1:31" ht="97.5" customHeight="1" thickBot="1">
      <c r="A18" s="382"/>
      <c r="B18" s="382"/>
      <c r="C18" s="322" t="s">
        <v>481</v>
      </c>
      <c r="D18" s="334" t="s">
        <v>586</v>
      </c>
      <c r="E18" s="126" t="s">
        <v>264</v>
      </c>
      <c r="F18" s="197" t="s">
        <v>265</v>
      </c>
      <c r="G18" s="197" t="s">
        <v>367</v>
      </c>
      <c r="H18" s="196" t="s">
        <v>318</v>
      </c>
      <c r="I18" s="196" t="s">
        <v>368</v>
      </c>
      <c r="J18" s="196" t="s">
        <v>210</v>
      </c>
      <c r="K18" s="196" t="s">
        <v>260</v>
      </c>
      <c r="L18" s="196" t="s">
        <v>268</v>
      </c>
      <c r="M18" s="197">
        <v>2</v>
      </c>
      <c r="N18" s="197">
        <v>1</v>
      </c>
      <c r="O18" s="198">
        <f t="shared" si="0"/>
        <v>2</v>
      </c>
      <c r="P18" s="198" t="str">
        <f t="shared" si="1"/>
        <v>Bajo</v>
      </c>
      <c r="Q18" s="197">
        <v>10</v>
      </c>
      <c r="R18" s="198">
        <f t="shared" si="2"/>
        <v>20</v>
      </c>
      <c r="S18" s="198" t="str">
        <f t="shared" si="3"/>
        <v>IV</v>
      </c>
      <c r="T18" s="198" t="str">
        <f t="shared" ref="T18:T26" si="4">IF(S18="","",IF(OR(S18="IV",S18="III"),"Aceptable",IF(S18="II","No Aceptable o Aceptable con controles",IF(S18="I","No Aceptable","Error"))))</f>
        <v>Aceptable</v>
      </c>
      <c r="U18" s="95">
        <v>44</v>
      </c>
      <c r="V18" s="95">
        <v>0</v>
      </c>
      <c r="W18" s="95">
        <v>0</v>
      </c>
      <c r="X18" s="95">
        <v>44</v>
      </c>
      <c r="Y18" s="126" t="s">
        <v>369</v>
      </c>
      <c r="Z18" s="196" t="s">
        <v>288</v>
      </c>
      <c r="AA18" s="196" t="s">
        <v>223</v>
      </c>
      <c r="AB18" s="196" t="s">
        <v>223</v>
      </c>
      <c r="AC18" s="196" t="s">
        <v>223</v>
      </c>
      <c r="AD18" s="196" t="s">
        <v>370</v>
      </c>
      <c r="AE18" s="199" t="s">
        <v>681</v>
      </c>
    </row>
    <row r="19" spans="1:31" ht="97.5" customHeight="1" thickBot="1">
      <c r="A19" s="382"/>
      <c r="B19" s="382"/>
      <c r="C19" s="323"/>
      <c r="D19" s="335"/>
      <c r="E19" s="122" t="s">
        <v>264</v>
      </c>
      <c r="F19" s="121" t="s">
        <v>265</v>
      </c>
      <c r="G19" s="121" t="s">
        <v>266</v>
      </c>
      <c r="H19" s="121" t="s">
        <v>267</v>
      </c>
      <c r="I19" s="121" t="s">
        <v>257</v>
      </c>
      <c r="J19" s="121" t="s">
        <v>210</v>
      </c>
      <c r="K19" s="121" t="s">
        <v>210</v>
      </c>
      <c r="L19" s="121" t="s">
        <v>268</v>
      </c>
      <c r="M19" s="149">
        <v>2</v>
      </c>
      <c r="N19" s="149">
        <v>1</v>
      </c>
      <c r="O19" s="150">
        <f t="shared" si="0"/>
        <v>2</v>
      </c>
      <c r="P19" s="150" t="str">
        <f t="shared" si="1"/>
        <v>Bajo</v>
      </c>
      <c r="Q19" s="149">
        <v>10</v>
      </c>
      <c r="R19" s="150">
        <f t="shared" si="2"/>
        <v>20</v>
      </c>
      <c r="S19" s="150" t="str">
        <f t="shared" si="3"/>
        <v>IV</v>
      </c>
      <c r="T19" s="150" t="str">
        <f t="shared" si="4"/>
        <v>Aceptable</v>
      </c>
      <c r="U19" s="101">
        <v>44</v>
      </c>
      <c r="V19" s="101">
        <v>0</v>
      </c>
      <c r="W19" s="101">
        <v>0</v>
      </c>
      <c r="X19" s="101">
        <v>44</v>
      </c>
      <c r="Y19" s="122" t="s">
        <v>287</v>
      </c>
      <c r="Z19" s="121" t="s">
        <v>288</v>
      </c>
      <c r="AA19" s="121" t="s">
        <v>223</v>
      </c>
      <c r="AB19" s="121" t="s">
        <v>223</v>
      </c>
      <c r="AC19" s="121" t="s">
        <v>223</v>
      </c>
      <c r="AD19" s="121" t="s">
        <v>289</v>
      </c>
      <c r="AE19" s="199" t="s">
        <v>681</v>
      </c>
    </row>
    <row r="20" spans="1:31" ht="97.5" customHeight="1" thickBot="1">
      <c r="A20" s="382"/>
      <c r="B20" s="382"/>
      <c r="C20" s="323"/>
      <c r="D20" s="335"/>
      <c r="E20" s="122" t="s">
        <v>264</v>
      </c>
      <c r="F20" s="121" t="s">
        <v>150</v>
      </c>
      <c r="G20" s="121" t="s">
        <v>269</v>
      </c>
      <c r="H20" s="121" t="s">
        <v>270</v>
      </c>
      <c r="I20" s="121" t="s">
        <v>252</v>
      </c>
      <c r="J20" s="121" t="s">
        <v>210</v>
      </c>
      <c r="K20" s="121" t="s">
        <v>218</v>
      </c>
      <c r="L20" s="121" t="s">
        <v>210</v>
      </c>
      <c r="M20" s="149">
        <v>2</v>
      </c>
      <c r="N20" s="149">
        <v>1</v>
      </c>
      <c r="O20" s="150">
        <f t="shared" si="0"/>
        <v>2</v>
      </c>
      <c r="P20" s="150" t="str">
        <f t="shared" si="1"/>
        <v>Bajo</v>
      </c>
      <c r="Q20" s="149">
        <v>10</v>
      </c>
      <c r="R20" s="150">
        <f t="shared" si="2"/>
        <v>20</v>
      </c>
      <c r="S20" s="150" t="str">
        <f t="shared" si="3"/>
        <v>IV</v>
      </c>
      <c r="T20" s="150" t="str">
        <f t="shared" si="4"/>
        <v>Aceptable</v>
      </c>
      <c r="U20" s="101">
        <v>44</v>
      </c>
      <c r="V20" s="101">
        <v>0</v>
      </c>
      <c r="W20" s="101">
        <v>0</v>
      </c>
      <c r="X20" s="101">
        <v>44</v>
      </c>
      <c r="Y20" s="122" t="s">
        <v>312</v>
      </c>
      <c r="Z20" s="121" t="s">
        <v>677</v>
      </c>
      <c r="AA20" s="121" t="s">
        <v>223</v>
      </c>
      <c r="AB20" s="121" t="s">
        <v>314</v>
      </c>
      <c r="AC20" s="121" t="s">
        <v>223</v>
      </c>
      <c r="AD20" s="121" t="s">
        <v>315</v>
      </c>
      <c r="AE20" s="152" t="s">
        <v>223</v>
      </c>
    </row>
    <row r="21" spans="1:31" ht="97.5" customHeight="1" thickBot="1">
      <c r="A21" s="382"/>
      <c r="B21" s="382"/>
      <c r="C21" s="323"/>
      <c r="D21" s="335"/>
      <c r="E21" s="122" t="s">
        <v>264</v>
      </c>
      <c r="F21" s="121" t="s">
        <v>271</v>
      </c>
      <c r="G21" s="121" t="s">
        <v>229</v>
      </c>
      <c r="H21" s="121" t="s">
        <v>272</v>
      </c>
      <c r="I21" s="121" t="s">
        <v>273</v>
      </c>
      <c r="J21" s="121" t="s">
        <v>210</v>
      </c>
      <c r="K21" s="121" t="s">
        <v>233</v>
      </c>
      <c r="L21" s="121" t="s">
        <v>220</v>
      </c>
      <c r="M21" s="149">
        <v>2</v>
      </c>
      <c r="N21" s="149">
        <v>1</v>
      </c>
      <c r="O21" s="150">
        <f t="shared" si="0"/>
        <v>2</v>
      </c>
      <c r="P21" s="150" t="str">
        <f t="shared" si="1"/>
        <v>Bajo</v>
      </c>
      <c r="Q21" s="149">
        <v>10</v>
      </c>
      <c r="R21" s="150">
        <f t="shared" si="2"/>
        <v>20</v>
      </c>
      <c r="S21" s="150" t="str">
        <f t="shared" si="3"/>
        <v>IV</v>
      </c>
      <c r="T21" s="150" t="str">
        <f t="shared" si="4"/>
        <v>Aceptable</v>
      </c>
      <c r="U21" s="101">
        <v>44</v>
      </c>
      <c r="V21" s="101">
        <v>0</v>
      </c>
      <c r="W21" s="101">
        <v>0</v>
      </c>
      <c r="X21" s="101">
        <v>44</v>
      </c>
      <c r="Y21" s="122" t="s">
        <v>378</v>
      </c>
      <c r="Z21" s="121" t="s">
        <v>676</v>
      </c>
      <c r="AA21" s="121" t="s">
        <v>223</v>
      </c>
      <c r="AB21" s="121" t="s">
        <v>223</v>
      </c>
      <c r="AC21" s="121" t="s">
        <v>242</v>
      </c>
      <c r="AD21" s="121" t="s">
        <v>350</v>
      </c>
      <c r="AE21" s="152" t="s">
        <v>223</v>
      </c>
    </row>
    <row r="22" spans="1:31" ht="97.5" customHeight="1" thickBot="1">
      <c r="A22" s="382"/>
      <c r="B22" s="382"/>
      <c r="C22" s="323"/>
      <c r="D22" s="335"/>
      <c r="E22" s="122" t="s">
        <v>371</v>
      </c>
      <c r="F22" s="121" t="s">
        <v>271</v>
      </c>
      <c r="G22" s="121" t="s">
        <v>372</v>
      </c>
      <c r="H22" s="121" t="s">
        <v>373</v>
      </c>
      <c r="I22" s="121" t="s">
        <v>374</v>
      </c>
      <c r="J22" s="121" t="s">
        <v>375</v>
      </c>
      <c r="K22" s="121" t="s">
        <v>233</v>
      </c>
      <c r="L22" s="121" t="s">
        <v>220</v>
      </c>
      <c r="M22" s="149">
        <v>2</v>
      </c>
      <c r="N22" s="149">
        <v>1</v>
      </c>
      <c r="O22" s="150">
        <v>2</v>
      </c>
      <c r="P22" s="150" t="str">
        <f t="shared" si="1"/>
        <v>Bajo</v>
      </c>
      <c r="Q22" s="149">
        <v>10</v>
      </c>
      <c r="R22" s="150">
        <f t="shared" si="2"/>
        <v>20</v>
      </c>
      <c r="S22" s="150" t="str">
        <f t="shared" si="3"/>
        <v>IV</v>
      </c>
      <c r="T22" s="150" t="str">
        <f t="shared" si="4"/>
        <v>Aceptable</v>
      </c>
      <c r="U22" s="101">
        <v>44</v>
      </c>
      <c r="V22" s="101">
        <v>0</v>
      </c>
      <c r="W22" s="101">
        <v>0</v>
      </c>
      <c r="X22" s="101">
        <v>44</v>
      </c>
      <c r="Y22" s="122" t="s">
        <v>240</v>
      </c>
      <c r="Z22" s="121" t="s">
        <v>676</v>
      </c>
      <c r="AA22" s="121" t="s">
        <v>223</v>
      </c>
      <c r="AB22" s="121" t="s">
        <v>223</v>
      </c>
      <c r="AC22" s="121" t="s">
        <v>379</v>
      </c>
      <c r="AD22" s="121" t="s">
        <v>380</v>
      </c>
      <c r="AE22" s="152" t="s">
        <v>223</v>
      </c>
    </row>
    <row r="23" spans="1:31" ht="97.5" customHeight="1" thickBot="1">
      <c r="A23" s="382"/>
      <c r="B23" s="382"/>
      <c r="C23" s="323"/>
      <c r="D23" s="335"/>
      <c r="E23" s="122" t="s">
        <v>264</v>
      </c>
      <c r="F23" s="121" t="s">
        <v>271</v>
      </c>
      <c r="G23" s="121" t="s">
        <v>234</v>
      </c>
      <c r="H23" s="121" t="s">
        <v>376</v>
      </c>
      <c r="I23" s="121" t="s">
        <v>377</v>
      </c>
      <c r="J23" s="121" t="s">
        <v>210</v>
      </c>
      <c r="K23" s="121" t="s">
        <v>233</v>
      </c>
      <c r="L23" s="121" t="s">
        <v>220</v>
      </c>
      <c r="M23" s="149">
        <v>2</v>
      </c>
      <c r="N23" s="149">
        <v>1</v>
      </c>
      <c r="O23" s="150">
        <f t="shared" ref="O23:O82" si="5">IF(OR(M23="",N23=""),"",IF((M23*N23=0),"N/A",M23*N23))</f>
        <v>2</v>
      </c>
      <c r="P23" s="150" t="str">
        <f t="shared" si="1"/>
        <v>Bajo</v>
      </c>
      <c r="Q23" s="149">
        <v>10</v>
      </c>
      <c r="R23" s="150">
        <f t="shared" si="2"/>
        <v>20</v>
      </c>
      <c r="S23" s="150" t="str">
        <f t="shared" si="3"/>
        <v>IV</v>
      </c>
      <c r="T23" s="150" t="str">
        <f t="shared" si="4"/>
        <v>Aceptable</v>
      </c>
      <c r="U23" s="101">
        <v>44</v>
      </c>
      <c r="V23" s="101">
        <v>0</v>
      </c>
      <c r="W23" s="101">
        <v>0</v>
      </c>
      <c r="X23" s="101">
        <v>44</v>
      </c>
      <c r="Y23" s="122" t="s">
        <v>240</v>
      </c>
      <c r="Z23" s="121" t="s">
        <v>676</v>
      </c>
      <c r="AA23" s="121" t="s">
        <v>223</v>
      </c>
      <c r="AB23" s="121" t="s">
        <v>223</v>
      </c>
      <c r="AC23" s="121" t="s">
        <v>242</v>
      </c>
      <c r="AD23" s="121" t="s">
        <v>349</v>
      </c>
      <c r="AE23" s="152" t="s">
        <v>223</v>
      </c>
    </row>
    <row r="24" spans="1:31" ht="97.5" customHeight="1" thickBot="1">
      <c r="A24" s="382"/>
      <c r="B24" s="382"/>
      <c r="C24" s="323"/>
      <c r="D24" s="335"/>
      <c r="E24" s="122" t="s">
        <v>264</v>
      </c>
      <c r="F24" s="121" t="s">
        <v>274</v>
      </c>
      <c r="G24" s="121" t="s">
        <v>381</v>
      </c>
      <c r="H24" s="121" t="s">
        <v>382</v>
      </c>
      <c r="I24" s="121" t="s">
        <v>383</v>
      </c>
      <c r="J24" s="121" t="s">
        <v>210</v>
      </c>
      <c r="K24" s="121" t="s">
        <v>210</v>
      </c>
      <c r="L24" s="121" t="s">
        <v>210</v>
      </c>
      <c r="M24" s="149">
        <v>2</v>
      </c>
      <c r="N24" s="149">
        <v>1</v>
      </c>
      <c r="O24" s="150">
        <f t="shared" si="5"/>
        <v>2</v>
      </c>
      <c r="P24" s="150" t="str">
        <f t="shared" si="1"/>
        <v>Bajo</v>
      </c>
      <c r="Q24" s="149">
        <v>10</v>
      </c>
      <c r="R24" s="150">
        <f t="shared" si="2"/>
        <v>20</v>
      </c>
      <c r="S24" s="150" t="str">
        <f t="shared" si="3"/>
        <v>IV</v>
      </c>
      <c r="T24" s="150" t="str">
        <f t="shared" si="4"/>
        <v>Aceptable</v>
      </c>
      <c r="U24" s="101">
        <v>44</v>
      </c>
      <c r="V24" s="101">
        <v>0</v>
      </c>
      <c r="W24" s="101">
        <v>0</v>
      </c>
      <c r="X24" s="101">
        <v>44</v>
      </c>
      <c r="Y24" s="122" t="s">
        <v>384</v>
      </c>
      <c r="Z24" s="121" t="s">
        <v>385</v>
      </c>
      <c r="AA24" s="121" t="s">
        <v>223</v>
      </c>
      <c r="AB24" s="121" t="s">
        <v>223</v>
      </c>
      <c r="AC24" s="121" t="s">
        <v>223</v>
      </c>
      <c r="AD24" s="121" t="s">
        <v>386</v>
      </c>
      <c r="AE24" s="152" t="s">
        <v>223</v>
      </c>
    </row>
    <row r="25" spans="1:31" ht="97.5" customHeight="1" thickBot="1">
      <c r="A25" s="382"/>
      <c r="B25" s="382"/>
      <c r="C25" s="323"/>
      <c r="D25" s="335"/>
      <c r="E25" s="122" t="s">
        <v>264</v>
      </c>
      <c r="F25" s="121" t="s">
        <v>274</v>
      </c>
      <c r="G25" s="121" t="s">
        <v>275</v>
      </c>
      <c r="H25" s="121" t="s">
        <v>276</v>
      </c>
      <c r="I25" s="121" t="s">
        <v>263</v>
      </c>
      <c r="J25" s="121" t="s">
        <v>277</v>
      </c>
      <c r="K25" s="121" t="s">
        <v>278</v>
      </c>
      <c r="L25" s="121" t="s">
        <v>279</v>
      </c>
      <c r="M25" s="149">
        <v>2</v>
      </c>
      <c r="N25" s="149">
        <v>3</v>
      </c>
      <c r="O25" s="150">
        <f t="shared" si="5"/>
        <v>6</v>
      </c>
      <c r="P25" s="150" t="str">
        <f t="shared" si="1"/>
        <v>Medio</v>
      </c>
      <c r="Q25" s="149">
        <v>60</v>
      </c>
      <c r="R25" s="150">
        <f t="shared" si="2"/>
        <v>360</v>
      </c>
      <c r="S25" s="150" t="str">
        <f t="shared" si="3"/>
        <v>II</v>
      </c>
      <c r="T25" s="150" t="str">
        <f t="shared" si="4"/>
        <v>No Aceptable o Aceptable con controles</v>
      </c>
      <c r="U25" s="101">
        <v>44</v>
      </c>
      <c r="V25" s="101">
        <v>0</v>
      </c>
      <c r="W25" s="101">
        <v>0</v>
      </c>
      <c r="X25" s="101">
        <v>44</v>
      </c>
      <c r="Y25" s="122" t="s">
        <v>387</v>
      </c>
      <c r="Z25" s="121" t="s">
        <v>299</v>
      </c>
      <c r="AA25" s="121" t="s">
        <v>223</v>
      </c>
      <c r="AB25" s="121" t="s">
        <v>223</v>
      </c>
      <c r="AC25" s="121" t="s">
        <v>300</v>
      </c>
      <c r="AD25" s="121" t="s">
        <v>301</v>
      </c>
      <c r="AE25" s="152" t="s">
        <v>223</v>
      </c>
    </row>
    <row r="26" spans="1:31" ht="97.5" customHeight="1" thickBot="1">
      <c r="A26" s="382"/>
      <c r="B26" s="382"/>
      <c r="C26" s="323"/>
      <c r="D26" s="335"/>
      <c r="E26" s="122" t="s">
        <v>264</v>
      </c>
      <c r="F26" s="118" t="s">
        <v>274</v>
      </c>
      <c r="G26" s="121" t="s">
        <v>280</v>
      </c>
      <c r="H26" s="121" t="s">
        <v>281</v>
      </c>
      <c r="I26" s="121" t="s">
        <v>263</v>
      </c>
      <c r="J26" s="121" t="s">
        <v>210</v>
      </c>
      <c r="K26" s="121" t="s">
        <v>210</v>
      </c>
      <c r="L26" s="121" t="s">
        <v>262</v>
      </c>
      <c r="M26" s="149">
        <v>2</v>
      </c>
      <c r="N26" s="149">
        <v>3</v>
      </c>
      <c r="O26" s="150">
        <f t="shared" si="5"/>
        <v>6</v>
      </c>
      <c r="P26" s="150" t="str">
        <f t="shared" si="1"/>
        <v>Medio</v>
      </c>
      <c r="Q26" s="149">
        <v>60</v>
      </c>
      <c r="R26" s="150">
        <f t="shared" si="2"/>
        <v>360</v>
      </c>
      <c r="S26" s="150" t="str">
        <f t="shared" si="3"/>
        <v>II</v>
      </c>
      <c r="T26" s="150" t="str">
        <f t="shared" si="4"/>
        <v>No Aceptable o Aceptable con controles</v>
      </c>
      <c r="U26" s="101">
        <v>44</v>
      </c>
      <c r="V26" s="101">
        <v>0</v>
      </c>
      <c r="W26" s="101">
        <v>0</v>
      </c>
      <c r="X26" s="101">
        <v>44</v>
      </c>
      <c r="Y26" s="122" t="s">
        <v>388</v>
      </c>
      <c r="Z26" s="121" t="s">
        <v>303</v>
      </c>
      <c r="AA26" s="121" t="s">
        <v>223</v>
      </c>
      <c r="AB26" s="121" t="s">
        <v>223</v>
      </c>
      <c r="AC26" s="121" t="s">
        <v>223</v>
      </c>
      <c r="AD26" s="121" t="s">
        <v>305</v>
      </c>
      <c r="AE26" s="152" t="s">
        <v>223</v>
      </c>
    </row>
    <row r="27" spans="1:31" ht="97.5" customHeight="1" thickBot="1">
      <c r="A27" s="382"/>
      <c r="B27" s="382"/>
      <c r="C27" s="323"/>
      <c r="D27" s="335"/>
      <c r="E27" s="122" t="s">
        <v>264</v>
      </c>
      <c r="F27" s="121" t="s">
        <v>152</v>
      </c>
      <c r="G27" s="121" t="s">
        <v>207</v>
      </c>
      <c r="H27" s="121" t="s">
        <v>389</v>
      </c>
      <c r="I27" s="121" t="s">
        <v>390</v>
      </c>
      <c r="J27" s="121" t="s">
        <v>210</v>
      </c>
      <c r="K27" s="121" t="s">
        <v>211</v>
      </c>
      <c r="L27" s="121" t="s">
        <v>219</v>
      </c>
      <c r="M27" s="149">
        <v>2</v>
      </c>
      <c r="N27" s="149">
        <v>3</v>
      </c>
      <c r="O27" s="150">
        <f t="shared" si="5"/>
        <v>6</v>
      </c>
      <c r="P27" s="150" t="str">
        <f t="shared" si="1"/>
        <v>Medio</v>
      </c>
      <c r="Q27" s="149">
        <v>10</v>
      </c>
      <c r="R27" s="150">
        <f t="shared" si="2"/>
        <v>60</v>
      </c>
      <c r="S27" s="150" t="str">
        <f t="shared" si="3"/>
        <v>III</v>
      </c>
      <c r="T27" s="150" t="s">
        <v>142</v>
      </c>
      <c r="U27" s="101">
        <v>44</v>
      </c>
      <c r="V27" s="101">
        <v>0</v>
      </c>
      <c r="W27" s="101">
        <v>0</v>
      </c>
      <c r="X27" s="101">
        <v>44</v>
      </c>
      <c r="Y27" s="247" t="s">
        <v>221</v>
      </c>
      <c r="Z27" s="222" t="s">
        <v>672</v>
      </c>
      <c r="AA27" s="202" t="s">
        <v>223</v>
      </c>
      <c r="AB27" s="202" t="s">
        <v>223</v>
      </c>
      <c r="AC27" s="121" t="s">
        <v>223</v>
      </c>
      <c r="AD27" s="121" t="s">
        <v>224</v>
      </c>
      <c r="AE27" s="152" t="s">
        <v>223</v>
      </c>
    </row>
    <row r="28" spans="1:31" ht="97.5" customHeight="1" thickBot="1">
      <c r="A28" s="382"/>
      <c r="B28" s="382"/>
      <c r="C28" s="323"/>
      <c r="D28" s="335"/>
      <c r="E28" s="122" t="s">
        <v>264</v>
      </c>
      <c r="F28" s="121" t="s">
        <v>152</v>
      </c>
      <c r="G28" s="121" t="s">
        <v>212</v>
      </c>
      <c r="H28" s="121" t="s">
        <v>213</v>
      </c>
      <c r="I28" s="121" t="s">
        <v>286</v>
      </c>
      <c r="J28" s="121" t="s">
        <v>210</v>
      </c>
      <c r="K28" s="121" t="s">
        <v>211</v>
      </c>
      <c r="L28" s="121" t="s">
        <v>219</v>
      </c>
      <c r="M28" s="149">
        <v>2</v>
      </c>
      <c r="N28" s="149">
        <v>3</v>
      </c>
      <c r="O28" s="150">
        <f t="shared" si="5"/>
        <v>6</v>
      </c>
      <c r="P28" s="150" t="str">
        <f t="shared" si="1"/>
        <v>Medio</v>
      </c>
      <c r="Q28" s="149">
        <v>10</v>
      </c>
      <c r="R28" s="150">
        <f t="shared" si="2"/>
        <v>60</v>
      </c>
      <c r="S28" s="150" t="str">
        <f t="shared" si="3"/>
        <v>III</v>
      </c>
      <c r="T28" s="150" t="s">
        <v>142</v>
      </c>
      <c r="U28" s="101">
        <v>44</v>
      </c>
      <c r="V28" s="101">
        <v>0</v>
      </c>
      <c r="W28" s="101">
        <v>0</v>
      </c>
      <c r="X28" s="101">
        <v>44</v>
      </c>
      <c r="Y28" s="122" t="s">
        <v>391</v>
      </c>
      <c r="Z28" s="222" t="s">
        <v>672</v>
      </c>
      <c r="AA28" s="121" t="s">
        <v>223</v>
      </c>
      <c r="AB28" s="121" t="s">
        <v>223</v>
      </c>
      <c r="AC28" s="121" t="s">
        <v>223</v>
      </c>
      <c r="AD28" s="121" t="s">
        <v>224</v>
      </c>
      <c r="AE28" s="152" t="s">
        <v>223</v>
      </c>
    </row>
    <row r="29" spans="1:31" ht="97.5" customHeight="1" thickBot="1">
      <c r="A29" s="382"/>
      <c r="B29" s="382"/>
      <c r="C29" s="323"/>
      <c r="D29" s="335"/>
      <c r="E29" s="122" t="s">
        <v>264</v>
      </c>
      <c r="F29" s="121" t="s">
        <v>152</v>
      </c>
      <c r="G29" s="121" t="s">
        <v>341</v>
      </c>
      <c r="H29" s="121" t="s">
        <v>342</v>
      </c>
      <c r="I29" s="121" t="s">
        <v>343</v>
      </c>
      <c r="J29" s="121" t="s">
        <v>210</v>
      </c>
      <c r="K29" s="121" t="s">
        <v>211</v>
      </c>
      <c r="L29" s="121" t="s">
        <v>219</v>
      </c>
      <c r="M29" s="149">
        <v>2</v>
      </c>
      <c r="N29" s="149">
        <v>3</v>
      </c>
      <c r="O29" s="150">
        <f t="shared" si="5"/>
        <v>6</v>
      </c>
      <c r="P29" s="150" t="str">
        <f t="shared" si="1"/>
        <v>Medio</v>
      </c>
      <c r="Q29" s="149">
        <v>10</v>
      </c>
      <c r="R29" s="150">
        <f t="shared" si="2"/>
        <v>60</v>
      </c>
      <c r="S29" s="150" t="str">
        <f t="shared" si="3"/>
        <v>III</v>
      </c>
      <c r="T29" s="150" t="s">
        <v>142</v>
      </c>
      <c r="U29" s="101">
        <v>44</v>
      </c>
      <c r="V29" s="101">
        <v>0</v>
      </c>
      <c r="W29" s="101">
        <v>0</v>
      </c>
      <c r="X29" s="101">
        <v>44</v>
      </c>
      <c r="Y29" s="122" t="s">
        <v>391</v>
      </c>
      <c r="Z29" s="222" t="s">
        <v>672</v>
      </c>
      <c r="AA29" s="121" t="s">
        <v>223</v>
      </c>
      <c r="AB29" s="121" t="s">
        <v>223</v>
      </c>
      <c r="AC29" s="121" t="s">
        <v>223</v>
      </c>
      <c r="AD29" s="121" t="s">
        <v>224</v>
      </c>
      <c r="AE29" s="152" t="s">
        <v>223</v>
      </c>
    </row>
    <row r="30" spans="1:31" ht="97.5" customHeight="1" thickBot="1">
      <c r="A30" s="382"/>
      <c r="B30" s="383"/>
      <c r="C30" s="324"/>
      <c r="D30" s="337"/>
      <c r="E30" s="156" t="s">
        <v>264</v>
      </c>
      <c r="F30" s="178" t="s">
        <v>152</v>
      </c>
      <c r="G30" s="178" t="s">
        <v>416</v>
      </c>
      <c r="H30" s="178" t="s">
        <v>417</v>
      </c>
      <c r="I30" s="178" t="s">
        <v>433</v>
      </c>
      <c r="J30" s="178" t="s">
        <v>210</v>
      </c>
      <c r="K30" s="178" t="s">
        <v>211</v>
      </c>
      <c r="L30" s="178" t="s">
        <v>219</v>
      </c>
      <c r="M30" s="179">
        <v>2</v>
      </c>
      <c r="N30" s="179">
        <v>3</v>
      </c>
      <c r="O30" s="180">
        <f t="shared" si="5"/>
        <v>6</v>
      </c>
      <c r="P30" s="180" t="str">
        <f t="shared" si="1"/>
        <v>Medio</v>
      </c>
      <c r="Q30" s="179">
        <v>10</v>
      </c>
      <c r="R30" s="180">
        <f t="shared" si="2"/>
        <v>60</v>
      </c>
      <c r="S30" s="180" t="str">
        <f t="shared" si="3"/>
        <v>III</v>
      </c>
      <c r="T30" s="180" t="s">
        <v>142</v>
      </c>
      <c r="U30" s="101">
        <v>44</v>
      </c>
      <c r="V30" s="101">
        <v>0</v>
      </c>
      <c r="W30" s="101">
        <v>0</v>
      </c>
      <c r="X30" s="101">
        <v>44</v>
      </c>
      <c r="Y30" s="156" t="s">
        <v>391</v>
      </c>
      <c r="Z30" s="222" t="s">
        <v>672</v>
      </c>
      <c r="AA30" s="178" t="s">
        <v>223</v>
      </c>
      <c r="AB30" s="178" t="s">
        <v>223</v>
      </c>
      <c r="AC30" s="178" t="s">
        <v>223</v>
      </c>
      <c r="AD30" s="178" t="s">
        <v>224</v>
      </c>
      <c r="AE30" s="200" t="s">
        <v>223</v>
      </c>
    </row>
    <row r="31" spans="1:31" ht="114" customHeight="1">
      <c r="A31" s="382"/>
      <c r="B31" s="322" t="s">
        <v>648</v>
      </c>
      <c r="C31" s="322" t="s">
        <v>345</v>
      </c>
      <c r="D31" s="334" t="s">
        <v>649</v>
      </c>
      <c r="E31" s="126" t="s">
        <v>264</v>
      </c>
      <c r="F31" s="197" t="s">
        <v>265</v>
      </c>
      <c r="G31" s="197" t="s">
        <v>317</v>
      </c>
      <c r="H31" s="196" t="s">
        <v>318</v>
      </c>
      <c r="I31" s="196" t="s">
        <v>319</v>
      </c>
      <c r="J31" s="196" t="s">
        <v>320</v>
      </c>
      <c r="K31" s="196" t="s">
        <v>260</v>
      </c>
      <c r="L31" s="196" t="s">
        <v>268</v>
      </c>
      <c r="M31" s="197">
        <v>2</v>
      </c>
      <c r="N31" s="197">
        <v>1</v>
      </c>
      <c r="O31" s="198">
        <f t="shared" si="5"/>
        <v>2</v>
      </c>
      <c r="P31" s="198" t="str">
        <f t="shared" si="1"/>
        <v>Bajo</v>
      </c>
      <c r="Q31" s="197">
        <v>10</v>
      </c>
      <c r="R31" s="198">
        <f t="shared" si="2"/>
        <v>20</v>
      </c>
      <c r="S31" s="198" t="str">
        <f t="shared" si="3"/>
        <v>IV</v>
      </c>
      <c r="T31" s="198" t="str">
        <f t="shared" ref="T31" si="6">IF(S31="","",IF(OR(S31="IV",S31="III"),"Aceptable",IF(S31="II","No Aceptable o Aceptable con controles",IF(S31="I","No Aceptable","Error"))))</f>
        <v>Aceptable</v>
      </c>
      <c r="U31" s="288">
        <v>40</v>
      </c>
      <c r="V31" s="288">
        <v>0</v>
      </c>
      <c r="W31" s="288">
        <v>0</v>
      </c>
      <c r="X31" s="288">
        <v>40</v>
      </c>
      <c r="Y31" s="196" t="s">
        <v>369</v>
      </c>
      <c r="Z31" s="196" t="s">
        <v>288</v>
      </c>
      <c r="AA31" s="196" t="s">
        <v>223</v>
      </c>
      <c r="AB31" s="196" t="s">
        <v>223</v>
      </c>
      <c r="AC31" s="196" t="s">
        <v>223</v>
      </c>
      <c r="AD31" s="196" t="s">
        <v>370</v>
      </c>
      <c r="AE31" s="199" t="s">
        <v>705</v>
      </c>
    </row>
    <row r="32" spans="1:31" ht="114" customHeight="1">
      <c r="A32" s="382"/>
      <c r="B32" s="323"/>
      <c r="C32" s="323"/>
      <c r="D32" s="335"/>
      <c r="E32" s="154" t="s">
        <v>264</v>
      </c>
      <c r="F32" s="118" t="s">
        <v>152</v>
      </c>
      <c r="G32" s="118" t="s">
        <v>207</v>
      </c>
      <c r="H32" s="118" t="s">
        <v>208</v>
      </c>
      <c r="I32" s="118" t="s">
        <v>209</v>
      </c>
      <c r="J32" s="118" t="s">
        <v>210</v>
      </c>
      <c r="K32" s="118" t="s">
        <v>211</v>
      </c>
      <c r="L32" s="118" t="s">
        <v>219</v>
      </c>
      <c r="M32" s="145">
        <v>2</v>
      </c>
      <c r="N32" s="145">
        <v>3</v>
      </c>
      <c r="O32" s="146">
        <f t="shared" si="5"/>
        <v>6</v>
      </c>
      <c r="P32" s="146" t="str">
        <f t="shared" si="1"/>
        <v>Medio</v>
      </c>
      <c r="Q32" s="145">
        <v>10</v>
      </c>
      <c r="R32" s="146">
        <f t="shared" si="2"/>
        <v>60</v>
      </c>
      <c r="S32" s="146" t="str">
        <f t="shared" si="3"/>
        <v>III</v>
      </c>
      <c r="T32" s="146" t="s">
        <v>142</v>
      </c>
      <c r="U32" s="289">
        <v>40</v>
      </c>
      <c r="V32" s="289">
        <v>0</v>
      </c>
      <c r="W32" s="289">
        <v>0</v>
      </c>
      <c r="X32" s="289">
        <v>40</v>
      </c>
      <c r="Y32" s="247" t="s">
        <v>221</v>
      </c>
      <c r="Z32" s="222" t="s">
        <v>672</v>
      </c>
      <c r="AA32" s="118" t="s">
        <v>223</v>
      </c>
      <c r="AB32" s="118" t="s">
        <v>223</v>
      </c>
      <c r="AC32" s="118" t="s">
        <v>223</v>
      </c>
      <c r="AD32" s="118" t="s">
        <v>224</v>
      </c>
      <c r="AE32" s="148" t="s">
        <v>223</v>
      </c>
    </row>
    <row r="33" spans="1:31" ht="114" customHeight="1">
      <c r="A33" s="382"/>
      <c r="B33" s="323"/>
      <c r="C33" s="323"/>
      <c r="D33" s="335"/>
      <c r="E33" s="154" t="s">
        <v>264</v>
      </c>
      <c r="F33" s="118" t="s">
        <v>152</v>
      </c>
      <c r="G33" s="118" t="s">
        <v>212</v>
      </c>
      <c r="H33" s="118" t="s">
        <v>213</v>
      </c>
      <c r="I33" s="118" t="s">
        <v>214</v>
      </c>
      <c r="J33" s="118" t="s">
        <v>210</v>
      </c>
      <c r="K33" s="118" t="s">
        <v>211</v>
      </c>
      <c r="L33" s="118" t="s">
        <v>219</v>
      </c>
      <c r="M33" s="145">
        <v>2</v>
      </c>
      <c r="N33" s="145">
        <v>3</v>
      </c>
      <c r="O33" s="146">
        <f t="shared" si="5"/>
        <v>6</v>
      </c>
      <c r="P33" s="146" t="str">
        <f t="shared" si="1"/>
        <v>Medio</v>
      </c>
      <c r="Q33" s="145">
        <v>10</v>
      </c>
      <c r="R33" s="146">
        <f t="shared" si="2"/>
        <v>60</v>
      </c>
      <c r="S33" s="146" t="str">
        <f t="shared" si="3"/>
        <v>III</v>
      </c>
      <c r="T33" s="146" t="s">
        <v>142</v>
      </c>
      <c r="U33" s="289">
        <v>40</v>
      </c>
      <c r="V33" s="289">
        <v>0</v>
      </c>
      <c r="W33" s="289">
        <v>0</v>
      </c>
      <c r="X33" s="289">
        <v>40</v>
      </c>
      <c r="Y33" s="118" t="s">
        <v>221</v>
      </c>
      <c r="Z33" s="222" t="s">
        <v>672</v>
      </c>
      <c r="AA33" s="118" t="s">
        <v>223</v>
      </c>
      <c r="AB33" s="118" t="s">
        <v>223</v>
      </c>
      <c r="AC33" s="118" t="s">
        <v>223</v>
      </c>
      <c r="AD33" s="118" t="s">
        <v>224</v>
      </c>
      <c r="AE33" s="148" t="s">
        <v>223</v>
      </c>
    </row>
    <row r="34" spans="1:31" ht="104.25" customHeight="1">
      <c r="A34" s="382"/>
      <c r="B34" s="323"/>
      <c r="C34" s="323"/>
      <c r="D34" s="335"/>
      <c r="E34" s="154" t="s">
        <v>264</v>
      </c>
      <c r="F34" s="118" t="s">
        <v>150</v>
      </c>
      <c r="G34" s="118" t="s">
        <v>215</v>
      </c>
      <c r="H34" s="118" t="s">
        <v>216</v>
      </c>
      <c r="I34" s="118" t="s">
        <v>217</v>
      </c>
      <c r="J34" s="118" t="s">
        <v>210</v>
      </c>
      <c r="K34" s="118" t="s">
        <v>218</v>
      </c>
      <c r="L34" s="118" t="s">
        <v>220</v>
      </c>
      <c r="M34" s="145">
        <v>2</v>
      </c>
      <c r="N34" s="145">
        <v>2</v>
      </c>
      <c r="O34" s="146">
        <f t="shared" si="5"/>
        <v>4</v>
      </c>
      <c r="P34" s="146" t="str">
        <f t="shared" si="1"/>
        <v>Bajo</v>
      </c>
      <c r="Q34" s="145">
        <v>25</v>
      </c>
      <c r="R34" s="146">
        <f t="shared" si="2"/>
        <v>100</v>
      </c>
      <c r="S34" s="146" t="str">
        <f t="shared" si="3"/>
        <v>III</v>
      </c>
      <c r="T34" s="146" t="s">
        <v>142</v>
      </c>
      <c r="U34" s="289">
        <v>40</v>
      </c>
      <c r="V34" s="289">
        <v>0</v>
      </c>
      <c r="W34" s="289">
        <v>0</v>
      </c>
      <c r="X34" s="289">
        <v>40</v>
      </c>
      <c r="Y34" s="118" t="s">
        <v>225</v>
      </c>
      <c r="Z34" s="118" t="s">
        <v>693</v>
      </c>
      <c r="AA34" s="118" t="s">
        <v>223</v>
      </c>
      <c r="AB34" s="118" t="s">
        <v>223</v>
      </c>
      <c r="AC34" s="118" t="s">
        <v>227</v>
      </c>
      <c r="AD34" s="118" t="s">
        <v>228</v>
      </c>
      <c r="AE34" s="148" t="s">
        <v>223</v>
      </c>
    </row>
    <row r="35" spans="1:31" ht="114" customHeight="1">
      <c r="A35" s="382"/>
      <c r="B35" s="323"/>
      <c r="C35" s="323"/>
      <c r="D35" s="335"/>
      <c r="E35" s="154" t="s">
        <v>264</v>
      </c>
      <c r="F35" s="118" t="s">
        <v>150</v>
      </c>
      <c r="G35" s="118" t="s">
        <v>269</v>
      </c>
      <c r="H35" s="118" t="s">
        <v>309</v>
      </c>
      <c r="I35" s="118" t="s">
        <v>250</v>
      </c>
      <c r="J35" s="118" t="s">
        <v>251</v>
      </c>
      <c r="K35" s="118" t="s">
        <v>218</v>
      </c>
      <c r="L35" s="118" t="s">
        <v>220</v>
      </c>
      <c r="M35" s="145">
        <v>2</v>
      </c>
      <c r="N35" s="145">
        <v>1</v>
      </c>
      <c r="O35" s="146">
        <f t="shared" si="5"/>
        <v>2</v>
      </c>
      <c r="P35" s="146" t="str">
        <f t="shared" si="1"/>
        <v>Bajo</v>
      </c>
      <c r="Q35" s="145">
        <v>10</v>
      </c>
      <c r="R35" s="146">
        <f t="shared" si="2"/>
        <v>20</v>
      </c>
      <c r="S35" s="146" t="str">
        <f t="shared" si="3"/>
        <v>IV</v>
      </c>
      <c r="T35" s="146" t="str">
        <f>IF(S35="","",IF(OR(S35="IV",S35="III"),"Aceptable",IF(S35="II","No Aceptable o Aceptable con controles",IF(S35="I","No Aceptable","Error"))))</f>
        <v>Aceptable</v>
      </c>
      <c r="U35" s="289">
        <v>40</v>
      </c>
      <c r="V35" s="289">
        <v>0</v>
      </c>
      <c r="W35" s="289">
        <v>0</v>
      </c>
      <c r="X35" s="289">
        <v>40</v>
      </c>
      <c r="Y35" s="118" t="s">
        <v>225</v>
      </c>
      <c r="Z35" s="118" t="s">
        <v>692</v>
      </c>
      <c r="AA35" s="118" t="s">
        <v>223</v>
      </c>
      <c r="AB35" s="118" t="s">
        <v>223</v>
      </c>
      <c r="AC35" s="118" t="s">
        <v>227</v>
      </c>
      <c r="AD35" s="118" t="s">
        <v>228</v>
      </c>
      <c r="AE35" s="148" t="s">
        <v>223</v>
      </c>
    </row>
    <row r="36" spans="1:31" ht="114" customHeight="1">
      <c r="A36" s="382"/>
      <c r="B36" s="323"/>
      <c r="C36" s="323"/>
      <c r="D36" s="335"/>
      <c r="E36" s="154" t="s">
        <v>264</v>
      </c>
      <c r="F36" s="118" t="s">
        <v>271</v>
      </c>
      <c r="G36" s="118" t="s">
        <v>229</v>
      </c>
      <c r="H36" s="118" t="s">
        <v>230</v>
      </c>
      <c r="I36" s="118" t="s">
        <v>231</v>
      </c>
      <c r="J36" s="118" t="s">
        <v>232</v>
      </c>
      <c r="K36" s="118" t="s">
        <v>233</v>
      </c>
      <c r="L36" s="118" t="s">
        <v>220</v>
      </c>
      <c r="M36" s="145">
        <v>2</v>
      </c>
      <c r="N36" s="145">
        <v>2</v>
      </c>
      <c r="O36" s="146">
        <f t="shared" si="5"/>
        <v>4</v>
      </c>
      <c r="P36" s="146" t="str">
        <f t="shared" si="1"/>
        <v>Bajo</v>
      </c>
      <c r="Q36" s="145">
        <v>25</v>
      </c>
      <c r="R36" s="146">
        <f t="shared" si="2"/>
        <v>100</v>
      </c>
      <c r="S36" s="146" t="str">
        <f t="shared" si="3"/>
        <v>III</v>
      </c>
      <c r="T36" s="146" t="s">
        <v>142</v>
      </c>
      <c r="U36" s="289">
        <v>40</v>
      </c>
      <c r="V36" s="289">
        <v>0</v>
      </c>
      <c r="W36" s="289">
        <v>0</v>
      </c>
      <c r="X36" s="289">
        <v>40</v>
      </c>
      <c r="Y36" s="118" t="s">
        <v>240</v>
      </c>
      <c r="Z36" s="118" t="s">
        <v>676</v>
      </c>
      <c r="AA36" s="118" t="s">
        <v>223</v>
      </c>
      <c r="AB36" s="118" t="s">
        <v>223</v>
      </c>
      <c r="AC36" s="118" t="s">
        <v>242</v>
      </c>
      <c r="AD36" s="118" t="s">
        <v>243</v>
      </c>
      <c r="AE36" s="148" t="s">
        <v>223</v>
      </c>
    </row>
    <row r="37" spans="1:31" ht="114" customHeight="1">
      <c r="A37" s="382"/>
      <c r="B37" s="323"/>
      <c r="C37" s="323"/>
      <c r="D37" s="335"/>
      <c r="E37" s="154" t="s">
        <v>264</v>
      </c>
      <c r="F37" s="118" t="s">
        <v>271</v>
      </c>
      <c r="G37" s="118" t="s">
        <v>234</v>
      </c>
      <c r="H37" s="118" t="s">
        <v>235</v>
      </c>
      <c r="I37" s="118" t="s">
        <v>236</v>
      </c>
      <c r="J37" s="118" t="s">
        <v>237</v>
      </c>
      <c r="K37" s="118" t="s">
        <v>233</v>
      </c>
      <c r="L37" s="118" t="s">
        <v>220</v>
      </c>
      <c r="M37" s="145">
        <v>2</v>
      </c>
      <c r="N37" s="145">
        <v>2</v>
      </c>
      <c r="O37" s="146">
        <f t="shared" si="5"/>
        <v>4</v>
      </c>
      <c r="P37" s="146" t="str">
        <f t="shared" si="1"/>
        <v>Bajo</v>
      </c>
      <c r="Q37" s="145">
        <v>25</v>
      </c>
      <c r="R37" s="146">
        <f t="shared" si="2"/>
        <v>100</v>
      </c>
      <c r="S37" s="146" t="str">
        <f t="shared" si="3"/>
        <v>III</v>
      </c>
      <c r="T37" s="146" t="s">
        <v>142</v>
      </c>
      <c r="U37" s="289">
        <v>40</v>
      </c>
      <c r="V37" s="289">
        <v>0</v>
      </c>
      <c r="W37" s="289">
        <v>0</v>
      </c>
      <c r="X37" s="289">
        <v>40</v>
      </c>
      <c r="Y37" s="118" t="s">
        <v>244</v>
      </c>
      <c r="Z37" s="118" t="s">
        <v>676</v>
      </c>
      <c r="AA37" s="118" t="s">
        <v>223</v>
      </c>
      <c r="AB37" s="118" t="s">
        <v>223</v>
      </c>
      <c r="AC37" s="118" t="s">
        <v>242</v>
      </c>
      <c r="AD37" s="118" t="s">
        <v>245</v>
      </c>
      <c r="AE37" s="148" t="s">
        <v>223</v>
      </c>
    </row>
    <row r="38" spans="1:31" ht="114" customHeight="1" thickBot="1">
      <c r="A38" s="382"/>
      <c r="B38" s="323"/>
      <c r="C38" s="324"/>
      <c r="D38" s="337"/>
      <c r="E38" s="296" t="s">
        <v>264</v>
      </c>
      <c r="F38" s="157" t="s">
        <v>274</v>
      </c>
      <c r="G38" s="157" t="s">
        <v>284</v>
      </c>
      <c r="H38" s="157" t="s">
        <v>285</v>
      </c>
      <c r="I38" s="157" t="s">
        <v>217</v>
      </c>
      <c r="J38" s="157" t="s">
        <v>210</v>
      </c>
      <c r="K38" s="157" t="s">
        <v>260</v>
      </c>
      <c r="L38" s="157" t="s">
        <v>262</v>
      </c>
      <c r="M38" s="158">
        <v>6</v>
      </c>
      <c r="N38" s="158">
        <v>3</v>
      </c>
      <c r="O38" s="159">
        <f t="shared" si="5"/>
        <v>18</v>
      </c>
      <c r="P38" s="159" t="str">
        <f t="shared" si="1"/>
        <v>Alto</v>
      </c>
      <c r="Q38" s="158">
        <v>25</v>
      </c>
      <c r="R38" s="159">
        <f t="shared" si="2"/>
        <v>450</v>
      </c>
      <c r="S38" s="159" t="str">
        <f t="shared" si="3"/>
        <v>II</v>
      </c>
      <c r="T38" s="159" t="str">
        <f t="shared" ref="T38" si="7">IF(S38="","",IF(OR(S38="IV",S38="III"),"Aceptable",IF(S38="II","No Aceptable o Aceptable con controles",IF(S38="I","No Aceptable","Error"))))</f>
        <v>No Aceptable o Aceptable con controles</v>
      </c>
      <c r="U38" s="289">
        <v>40</v>
      </c>
      <c r="V38" s="289">
        <v>0</v>
      </c>
      <c r="W38" s="289">
        <v>0</v>
      </c>
      <c r="X38" s="289">
        <v>40</v>
      </c>
      <c r="Y38" s="157" t="s">
        <v>290</v>
      </c>
      <c r="Z38" s="157" t="s">
        <v>291</v>
      </c>
      <c r="AA38" s="157" t="s">
        <v>223</v>
      </c>
      <c r="AB38" s="157" t="s">
        <v>223</v>
      </c>
      <c r="AC38" s="157" t="s">
        <v>292</v>
      </c>
      <c r="AD38" s="157" t="s">
        <v>293</v>
      </c>
      <c r="AE38" s="161" t="s">
        <v>223</v>
      </c>
    </row>
    <row r="39" spans="1:31" ht="111.75" customHeight="1" thickBot="1">
      <c r="A39" s="382"/>
      <c r="B39" s="323"/>
      <c r="C39" s="322" t="s">
        <v>310</v>
      </c>
      <c r="D39" s="334" t="s">
        <v>650</v>
      </c>
      <c r="E39" s="187" t="s">
        <v>264</v>
      </c>
      <c r="F39" s="125" t="s">
        <v>150</v>
      </c>
      <c r="G39" s="125" t="s">
        <v>269</v>
      </c>
      <c r="H39" s="125" t="s">
        <v>270</v>
      </c>
      <c r="I39" s="125" t="s">
        <v>252</v>
      </c>
      <c r="J39" s="125" t="s">
        <v>210</v>
      </c>
      <c r="K39" s="125" t="s">
        <v>218</v>
      </c>
      <c r="L39" s="125" t="s">
        <v>210</v>
      </c>
      <c r="M39" s="142">
        <v>2</v>
      </c>
      <c r="N39" s="142">
        <v>1</v>
      </c>
      <c r="O39" s="143">
        <f t="shared" si="5"/>
        <v>2</v>
      </c>
      <c r="P39" s="143" t="str">
        <f t="shared" si="1"/>
        <v>Bajo</v>
      </c>
      <c r="Q39" s="142">
        <v>10</v>
      </c>
      <c r="R39" s="143">
        <f t="shared" si="2"/>
        <v>20</v>
      </c>
      <c r="S39" s="143" t="str">
        <f t="shared" si="3"/>
        <v>IV</v>
      </c>
      <c r="T39" s="143" t="str">
        <f>IF(S39="","",IF(OR(S39="IV",S39="III"),"Aceptable",IF(S39="II","No Aceptable o Aceptable con controles",IF(S39="I","No Aceptable","Error"))))</f>
        <v>Aceptable</v>
      </c>
      <c r="U39" s="185">
        <v>40</v>
      </c>
      <c r="V39" s="185">
        <v>0</v>
      </c>
      <c r="W39" s="185">
        <v>0</v>
      </c>
      <c r="X39" s="185">
        <f t="shared" ref="X39:X41" si="8">SUM(U39:W39)</f>
        <v>40</v>
      </c>
      <c r="Y39" s="125" t="s">
        <v>312</v>
      </c>
      <c r="Z39" s="125" t="s">
        <v>677</v>
      </c>
      <c r="AA39" s="125" t="s">
        <v>223</v>
      </c>
      <c r="AB39" s="125" t="s">
        <v>314</v>
      </c>
      <c r="AC39" s="125" t="s">
        <v>223</v>
      </c>
      <c r="AD39" s="125" t="s">
        <v>315</v>
      </c>
      <c r="AE39" s="144" t="s">
        <v>223</v>
      </c>
    </row>
    <row r="40" spans="1:31" ht="111.75" customHeight="1">
      <c r="A40" s="382"/>
      <c r="B40" s="323"/>
      <c r="C40" s="323"/>
      <c r="D40" s="335"/>
      <c r="E40" s="132" t="s">
        <v>264</v>
      </c>
      <c r="F40" s="145" t="s">
        <v>265</v>
      </c>
      <c r="G40" s="145" t="s">
        <v>317</v>
      </c>
      <c r="H40" s="121" t="s">
        <v>318</v>
      </c>
      <c r="I40" s="118" t="s">
        <v>319</v>
      </c>
      <c r="J40" s="118" t="s">
        <v>320</v>
      </c>
      <c r="K40" s="121" t="s">
        <v>260</v>
      </c>
      <c r="L40" s="118" t="s">
        <v>268</v>
      </c>
      <c r="M40" s="149">
        <v>2</v>
      </c>
      <c r="N40" s="149">
        <v>1</v>
      </c>
      <c r="O40" s="150">
        <f t="shared" si="5"/>
        <v>2</v>
      </c>
      <c r="P40" s="150" t="str">
        <f t="shared" si="1"/>
        <v>Bajo</v>
      </c>
      <c r="Q40" s="149">
        <v>10</v>
      </c>
      <c r="R40" s="150">
        <f t="shared" si="2"/>
        <v>20</v>
      </c>
      <c r="S40" s="150" t="str">
        <f t="shared" si="3"/>
        <v>IV</v>
      </c>
      <c r="T40" s="150" t="str">
        <f t="shared" ref="T40" si="9">IF(S40="","",IF(OR(S40="IV",S40="III"),"Aceptable",IF(S40="II","No Aceptable o Aceptable con controles",IF(S40="I","No Aceptable","Error"))))</f>
        <v>Aceptable</v>
      </c>
      <c r="U40" s="153">
        <v>40</v>
      </c>
      <c r="V40" s="153">
        <v>0</v>
      </c>
      <c r="W40" s="153">
        <v>0</v>
      </c>
      <c r="X40" s="153">
        <f t="shared" si="8"/>
        <v>40</v>
      </c>
      <c r="Y40" s="118" t="s">
        <v>287</v>
      </c>
      <c r="Z40" s="118" t="s">
        <v>288</v>
      </c>
      <c r="AA40" s="118" t="s">
        <v>223</v>
      </c>
      <c r="AB40" s="118" t="s">
        <v>223</v>
      </c>
      <c r="AC40" s="118" t="s">
        <v>223</v>
      </c>
      <c r="AD40" s="118" t="s">
        <v>289</v>
      </c>
      <c r="AE40" s="199" t="s">
        <v>681</v>
      </c>
    </row>
    <row r="41" spans="1:31" ht="111.75" customHeight="1">
      <c r="A41" s="382"/>
      <c r="B41" s="323"/>
      <c r="C41" s="323"/>
      <c r="D41" s="335"/>
      <c r="E41" s="132" t="s">
        <v>264</v>
      </c>
      <c r="F41" s="118" t="s">
        <v>271</v>
      </c>
      <c r="G41" s="118" t="s">
        <v>229</v>
      </c>
      <c r="H41" s="121" t="s">
        <v>230</v>
      </c>
      <c r="I41" s="118" t="s">
        <v>231</v>
      </c>
      <c r="J41" s="118" t="s">
        <v>232</v>
      </c>
      <c r="K41" s="121" t="s">
        <v>233</v>
      </c>
      <c r="L41" s="118" t="s">
        <v>220</v>
      </c>
      <c r="M41" s="149">
        <v>2</v>
      </c>
      <c r="N41" s="149">
        <v>2</v>
      </c>
      <c r="O41" s="150">
        <f t="shared" si="5"/>
        <v>4</v>
      </c>
      <c r="P41" s="150" t="str">
        <f t="shared" si="1"/>
        <v>Bajo</v>
      </c>
      <c r="Q41" s="149">
        <v>25</v>
      </c>
      <c r="R41" s="150">
        <f t="shared" si="2"/>
        <v>100</v>
      </c>
      <c r="S41" s="150" t="str">
        <f t="shared" si="3"/>
        <v>III</v>
      </c>
      <c r="T41" s="150" t="s">
        <v>142</v>
      </c>
      <c r="U41" s="153">
        <v>40</v>
      </c>
      <c r="V41" s="153">
        <v>0</v>
      </c>
      <c r="W41" s="153">
        <v>0</v>
      </c>
      <c r="X41" s="153">
        <f t="shared" si="8"/>
        <v>40</v>
      </c>
      <c r="Y41" s="121" t="s">
        <v>240</v>
      </c>
      <c r="Z41" s="121" t="s">
        <v>676</v>
      </c>
      <c r="AA41" s="121" t="s">
        <v>223</v>
      </c>
      <c r="AB41" s="121" t="s">
        <v>223</v>
      </c>
      <c r="AC41" s="121" t="s">
        <v>242</v>
      </c>
      <c r="AD41" s="121" t="s">
        <v>243</v>
      </c>
      <c r="AE41" s="152" t="s">
        <v>223</v>
      </c>
    </row>
    <row r="42" spans="1:31" ht="111.75" customHeight="1">
      <c r="A42" s="382"/>
      <c r="B42" s="323"/>
      <c r="C42" s="323"/>
      <c r="D42" s="335"/>
      <c r="E42" s="132" t="s">
        <v>264</v>
      </c>
      <c r="F42" s="118" t="s">
        <v>271</v>
      </c>
      <c r="G42" s="118" t="s">
        <v>234</v>
      </c>
      <c r="H42" s="121" t="s">
        <v>347</v>
      </c>
      <c r="I42" s="118" t="s">
        <v>348</v>
      </c>
      <c r="J42" s="118" t="s">
        <v>237</v>
      </c>
      <c r="K42" s="121" t="s">
        <v>233</v>
      </c>
      <c r="L42" s="118" t="s">
        <v>220</v>
      </c>
      <c r="M42" s="149">
        <v>2</v>
      </c>
      <c r="N42" s="149">
        <v>2</v>
      </c>
      <c r="O42" s="150">
        <f t="shared" si="5"/>
        <v>4</v>
      </c>
      <c r="P42" s="150" t="str">
        <f t="shared" si="1"/>
        <v>Bajo</v>
      </c>
      <c r="Q42" s="149">
        <v>25</v>
      </c>
      <c r="R42" s="150">
        <f t="shared" si="2"/>
        <v>100</v>
      </c>
      <c r="S42" s="150" t="str">
        <f t="shared" si="3"/>
        <v>III</v>
      </c>
      <c r="T42" s="150" t="s">
        <v>142</v>
      </c>
      <c r="U42" s="153">
        <v>40</v>
      </c>
      <c r="V42" s="153">
        <v>0</v>
      </c>
      <c r="W42" s="153">
        <v>0</v>
      </c>
      <c r="X42" s="153">
        <f t="shared" ref="X42:X46" si="10">SUM(U42:W42)</f>
        <v>40</v>
      </c>
      <c r="Y42" s="121" t="s">
        <v>244</v>
      </c>
      <c r="Z42" s="121" t="s">
        <v>676</v>
      </c>
      <c r="AA42" s="121" t="s">
        <v>223</v>
      </c>
      <c r="AB42" s="121" t="s">
        <v>223</v>
      </c>
      <c r="AC42" s="121" t="s">
        <v>242</v>
      </c>
      <c r="AD42" s="121" t="s">
        <v>350</v>
      </c>
      <c r="AE42" s="152" t="s">
        <v>223</v>
      </c>
    </row>
    <row r="43" spans="1:31" ht="111.75" customHeight="1">
      <c r="A43" s="382"/>
      <c r="B43" s="323"/>
      <c r="C43" s="323"/>
      <c r="D43" s="335"/>
      <c r="E43" s="188" t="s">
        <v>264</v>
      </c>
      <c r="F43" s="118" t="s">
        <v>274</v>
      </c>
      <c r="G43" s="118" t="s">
        <v>275</v>
      </c>
      <c r="H43" s="118" t="s">
        <v>326</v>
      </c>
      <c r="I43" s="118" t="s">
        <v>327</v>
      </c>
      <c r="J43" s="118" t="s">
        <v>277</v>
      </c>
      <c r="K43" s="121" t="s">
        <v>278</v>
      </c>
      <c r="L43" s="118" t="s">
        <v>279</v>
      </c>
      <c r="M43" s="149">
        <v>2</v>
      </c>
      <c r="N43" s="149">
        <v>4</v>
      </c>
      <c r="O43" s="150">
        <f t="shared" si="5"/>
        <v>8</v>
      </c>
      <c r="P43" s="150" t="str">
        <f t="shared" si="1"/>
        <v>Medio</v>
      </c>
      <c r="Q43" s="149">
        <v>60</v>
      </c>
      <c r="R43" s="150">
        <f t="shared" si="2"/>
        <v>480</v>
      </c>
      <c r="S43" s="150" t="str">
        <f t="shared" si="3"/>
        <v>II</v>
      </c>
      <c r="T43" s="150" t="str">
        <f>IF(S43="","",IF(OR(S43="IV",S43="III"),"Aceptable",IF(S43="II","No Aceptable o Aceptable con controles",IF(S43="I","No Aceptable","Error"))))</f>
        <v>No Aceptable o Aceptable con controles</v>
      </c>
      <c r="U43" s="153">
        <v>40</v>
      </c>
      <c r="V43" s="153">
        <v>0</v>
      </c>
      <c r="W43" s="153">
        <v>0</v>
      </c>
      <c r="X43" s="153">
        <f t="shared" si="10"/>
        <v>40</v>
      </c>
      <c r="Y43" s="121" t="s">
        <v>334</v>
      </c>
      <c r="Z43" s="121" t="s">
        <v>299</v>
      </c>
      <c r="AA43" s="121" t="s">
        <v>296</v>
      </c>
      <c r="AB43" s="121" t="s">
        <v>223</v>
      </c>
      <c r="AC43" s="121" t="s">
        <v>335</v>
      </c>
      <c r="AD43" s="151" t="s">
        <v>336</v>
      </c>
      <c r="AE43" s="152" t="s">
        <v>223</v>
      </c>
    </row>
    <row r="44" spans="1:31" ht="111.75" customHeight="1">
      <c r="A44" s="382"/>
      <c r="B44" s="323"/>
      <c r="C44" s="323"/>
      <c r="D44" s="335"/>
      <c r="E44" s="188" t="s">
        <v>264</v>
      </c>
      <c r="F44" s="118" t="s">
        <v>274</v>
      </c>
      <c r="G44" s="118" t="s">
        <v>280</v>
      </c>
      <c r="H44" s="121" t="s">
        <v>328</v>
      </c>
      <c r="I44" s="118" t="s">
        <v>263</v>
      </c>
      <c r="J44" s="118" t="s">
        <v>210</v>
      </c>
      <c r="K44" s="121" t="s">
        <v>210</v>
      </c>
      <c r="L44" s="118" t="s">
        <v>262</v>
      </c>
      <c r="M44" s="149">
        <v>2</v>
      </c>
      <c r="N44" s="149">
        <v>4</v>
      </c>
      <c r="O44" s="150">
        <f t="shared" si="5"/>
        <v>8</v>
      </c>
      <c r="P44" s="150" t="str">
        <f t="shared" si="1"/>
        <v>Medio</v>
      </c>
      <c r="Q44" s="149">
        <v>60</v>
      </c>
      <c r="R44" s="150">
        <f t="shared" si="2"/>
        <v>480</v>
      </c>
      <c r="S44" s="150" t="str">
        <f t="shared" si="3"/>
        <v>II</v>
      </c>
      <c r="T44" s="150" t="str">
        <f>IF(S44="","",IF(OR(S44="IV",S44="III"),"Aceptable",IF(S44="II","No Aceptable o Aceptable con controles",IF(S44="I","No Aceptable","Error"))))</f>
        <v>No Aceptable o Aceptable con controles</v>
      </c>
      <c r="U44" s="153">
        <v>40</v>
      </c>
      <c r="V44" s="153">
        <v>0</v>
      </c>
      <c r="W44" s="153">
        <v>0</v>
      </c>
      <c r="X44" s="153">
        <f t="shared" si="10"/>
        <v>40</v>
      </c>
      <c r="Y44" s="121" t="s">
        <v>337</v>
      </c>
      <c r="Z44" s="121" t="s">
        <v>303</v>
      </c>
      <c r="AA44" s="121" t="s">
        <v>296</v>
      </c>
      <c r="AB44" s="118" t="s">
        <v>296</v>
      </c>
      <c r="AC44" s="118" t="s">
        <v>223</v>
      </c>
      <c r="AD44" s="189" t="s">
        <v>305</v>
      </c>
      <c r="AE44" s="152" t="s">
        <v>223</v>
      </c>
    </row>
    <row r="45" spans="1:31" ht="111.75" customHeight="1">
      <c r="A45" s="382"/>
      <c r="B45" s="323"/>
      <c r="C45" s="323"/>
      <c r="D45" s="335"/>
      <c r="E45" s="188" t="s">
        <v>264</v>
      </c>
      <c r="F45" s="118" t="s">
        <v>329</v>
      </c>
      <c r="G45" s="118" t="s">
        <v>330</v>
      </c>
      <c r="H45" s="121" t="s">
        <v>331</v>
      </c>
      <c r="I45" s="118" t="s">
        <v>332</v>
      </c>
      <c r="J45" s="118" t="s">
        <v>333</v>
      </c>
      <c r="K45" s="121" t="s">
        <v>210</v>
      </c>
      <c r="L45" s="118" t="s">
        <v>210</v>
      </c>
      <c r="M45" s="149">
        <v>2</v>
      </c>
      <c r="N45" s="149">
        <v>1</v>
      </c>
      <c r="O45" s="150">
        <f t="shared" si="5"/>
        <v>2</v>
      </c>
      <c r="P45" s="150" t="str">
        <f t="shared" si="1"/>
        <v>Bajo</v>
      </c>
      <c r="Q45" s="149">
        <v>10</v>
      </c>
      <c r="R45" s="150">
        <f t="shared" si="2"/>
        <v>20</v>
      </c>
      <c r="S45" s="150" t="str">
        <f t="shared" si="3"/>
        <v>IV</v>
      </c>
      <c r="T45" s="150" t="str">
        <f t="shared" ref="T45" si="11">IF(S45="","",IF(OR(S45="IV",S45="III"),"Aceptable",IF(S45="II","No Aceptable o Aceptable con controles",IF(S45="I","No Aceptable","Error"))))</f>
        <v>Aceptable</v>
      </c>
      <c r="U45" s="153">
        <v>40</v>
      </c>
      <c r="V45" s="153">
        <v>0</v>
      </c>
      <c r="W45" s="153">
        <v>0</v>
      </c>
      <c r="X45" s="153">
        <f t="shared" si="10"/>
        <v>40</v>
      </c>
      <c r="Y45" s="121" t="s">
        <v>338</v>
      </c>
      <c r="Z45" s="121" t="s">
        <v>313</v>
      </c>
      <c r="AA45" s="121" t="s">
        <v>296</v>
      </c>
      <c r="AB45" s="121" t="s">
        <v>296</v>
      </c>
      <c r="AC45" s="121" t="s">
        <v>339</v>
      </c>
      <c r="AD45" s="151" t="s">
        <v>340</v>
      </c>
      <c r="AE45" s="152" t="s">
        <v>223</v>
      </c>
    </row>
    <row r="46" spans="1:31" ht="111.75" customHeight="1" thickBot="1">
      <c r="A46" s="382"/>
      <c r="B46" s="324"/>
      <c r="C46" s="324"/>
      <c r="D46" s="337"/>
      <c r="E46" s="277" t="s">
        <v>255</v>
      </c>
      <c r="F46" s="157" t="s">
        <v>152</v>
      </c>
      <c r="G46" s="157" t="s">
        <v>341</v>
      </c>
      <c r="H46" s="178" t="s">
        <v>342</v>
      </c>
      <c r="I46" s="157" t="s">
        <v>343</v>
      </c>
      <c r="J46" s="157" t="s">
        <v>210</v>
      </c>
      <c r="K46" s="178" t="s">
        <v>211</v>
      </c>
      <c r="L46" s="157" t="s">
        <v>219</v>
      </c>
      <c r="M46" s="179">
        <v>2</v>
      </c>
      <c r="N46" s="179">
        <v>3</v>
      </c>
      <c r="O46" s="180">
        <f t="shared" si="5"/>
        <v>6</v>
      </c>
      <c r="P46" s="180" t="str">
        <f t="shared" si="1"/>
        <v>Medio</v>
      </c>
      <c r="Q46" s="179">
        <v>10</v>
      </c>
      <c r="R46" s="180">
        <f t="shared" si="2"/>
        <v>60</v>
      </c>
      <c r="S46" s="180" t="str">
        <f t="shared" si="3"/>
        <v>III</v>
      </c>
      <c r="T46" s="180" t="s">
        <v>142</v>
      </c>
      <c r="U46" s="160">
        <v>40</v>
      </c>
      <c r="V46" s="160">
        <v>0</v>
      </c>
      <c r="W46" s="160">
        <v>0</v>
      </c>
      <c r="X46" s="160">
        <f t="shared" si="10"/>
        <v>40</v>
      </c>
      <c r="Y46" s="178" t="s">
        <v>221</v>
      </c>
      <c r="Z46" s="222" t="s">
        <v>672</v>
      </c>
      <c r="AA46" s="178" t="s">
        <v>223</v>
      </c>
      <c r="AB46" s="178" t="s">
        <v>223</v>
      </c>
      <c r="AC46" s="178" t="s">
        <v>223</v>
      </c>
      <c r="AD46" s="178" t="s">
        <v>224</v>
      </c>
      <c r="AE46" s="200" t="s">
        <v>223</v>
      </c>
    </row>
    <row r="47" spans="1:31" ht="120" customHeight="1">
      <c r="A47" s="382"/>
      <c r="B47" s="322" t="s">
        <v>651</v>
      </c>
      <c r="C47" s="322" t="s">
        <v>536</v>
      </c>
      <c r="D47" s="414" t="s">
        <v>652</v>
      </c>
      <c r="E47" s="126" t="s">
        <v>264</v>
      </c>
      <c r="F47" s="197" t="s">
        <v>265</v>
      </c>
      <c r="G47" s="197" t="s">
        <v>317</v>
      </c>
      <c r="H47" s="196" t="s">
        <v>318</v>
      </c>
      <c r="I47" s="196" t="s">
        <v>319</v>
      </c>
      <c r="J47" s="196" t="s">
        <v>320</v>
      </c>
      <c r="K47" s="196" t="s">
        <v>260</v>
      </c>
      <c r="L47" s="196" t="s">
        <v>268</v>
      </c>
      <c r="M47" s="197">
        <v>2</v>
      </c>
      <c r="N47" s="197">
        <v>1</v>
      </c>
      <c r="O47" s="198">
        <f t="shared" si="5"/>
        <v>2</v>
      </c>
      <c r="P47" s="198" t="str">
        <f t="shared" si="1"/>
        <v>Bajo</v>
      </c>
      <c r="Q47" s="197">
        <v>10</v>
      </c>
      <c r="R47" s="198">
        <f t="shared" si="2"/>
        <v>20</v>
      </c>
      <c r="S47" s="198" t="str">
        <f t="shared" si="3"/>
        <v>IV</v>
      </c>
      <c r="T47" s="198" t="str">
        <f t="shared" ref="T47" si="12">IF(S47="","",IF(OR(S47="IV",S47="III"),"Aceptable",IF(S47="II","No Aceptable o Aceptable con controles",IF(S47="I","No Aceptable","Error"))))</f>
        <v>Aceptable</v>
      </c>
      <c r="U47" s="288">
        <v>4</v>
      </c>
      <c r="V47" s="288">
        <v>0</v>
      </c>
      <c r="W47" s="288">
        <v>0</v>
      </c>
      <c r="X47" s="288">
        <v>4</v>
      </c>
      <c r="Y47" s="196" t="s">
        <v>369</v>
      </c>
      <c r="Z47" s="196" t="s">
        <v>288</v>
      </c>
      <c r="AA47" s="196" t="s">
        <v>223</v>
      </c>
      <c r="AB47" s="196" t="s">
        <v>223</v>
      </c>
      <c r="AC47" s="196" t="s">
        <v>223</v>
      </c>
      <c r="AD47" s="196" t="s">
        <v>370</v>
      </c>
      <c r="AE47" s="199" t="s">
        <v>706</v>
      </c>
    </row>
    <row r="48" spans="1:31" ht="120" customHeight="1">
      <c r="A48" s="382"/>
      <c r="B48" s="323"/>
      <c r="C48" s="323"/>
      <c r="D48" s="415"/>
      <c r="E48" s="154" t="s">
        <v>264</v>
      </c>
      <c r="F48" s="118" t="s">
        <v>152</v>
      </c>
      <c r="G48" s="118" t="s">
        <v>207</v>
      </c>
      <c r="H48" s="118" t="s">
        <v>208</v>
      </c>
      <c r="I48" s="118" t="s">
        <v>209</v>
      </c>
      <c r="J48" s="118" t="s">
        <v>210</v>
      </c>
      <c r="K48" s="118" t="s">
        <v>211</v>
      </c>
      <c r="L48" s="118" t="s">
        <v>219</v>
      </c>
      <c r="M48" s="145">
        <v>2</v>
      </c>
      <c r="N48" s="145">
        <v>3</v>
      </c>
      <c r="O48" s="146">
        <f t="shared" si="5"/>
        <v>6</v>
      </c>
      <c r="P48" s="146" t="str">
        <f t="shared" si="1"/>
        <v>Medio</v>
      </c>
      <c r="Q48" s="145">
        <v>10</v>
      </c>
      <c r="R48" s="146">
        <f t="shared" si="2"/>
        <v>60</v>
      </c>
      <c r="S48" s="146" t="str">
        <f t="shared" si="3"/>
        <v>III</v>
      </c>
      <c r="T48" s="146" t="s">
        <v>142</v>
      </c>
      <c r="U48" s="289">
        <v>4</v>
      </c>
      <c r="V48" s="289">
        <v>0</v>
      </c>
      <c r="W48" s="289">
        <v>0</v>
      </c>
      <c r="X48" s="289">
        <v>4</v>
      </c>
      <c r="Y48" s="247" t="s">
        <v>221</v>
      </c>
      <c r="Z48" s="222" t="s">
        <v>672</v>
      </c>
      <c r="AA48" s="118" t="s">
        <v>223</v>
      </c>
      <c r="AB48" s="118" t="s">
        <v>223</v>
      </c>
      <c r="AC48" s="118" t="s">
        <v>223</v>
      </c>
      <c r="AD48" s="118" t="s">
        <v>224</v>
      </c>
      <c r="AE48" s="148" t="s">
        <v>223</v>
      </c>
    </row>
    <row r="49" spans="1:31" ht="120" customHeight="1">
      <c r="A49" s="382"/>
      <c r="B49" s="323"/>
      <c r="C49" s="323"/>
      <c r="D49" s="415"/>
      <c r="E49" s="154" t="s">
        <v>264</v>
      </c>
      <c r="F49" s="118" t="s">
        <v>152</v>
      </c>
      <c r="G49" s="118" t="s">
        <v>212</v>
      </c>
      <c r="H49" s="118" t="s">
        <v>213</v>
      </c>
      <c r="I49" s="118" t="s">
        <v>214</v>
      </c>
      <c r="J49" s="118" t="s">
        <v>210</v>
      </c>
      <c r="K49" s="118" t="s">
        <v>211</v>
      </c>
      <c r="L49" s="118" t="s">
        <v>219</v>
      </c>
      <c r="M49" s="145">
        <v>2</v>
      </c>
      <c r="N49" s="145">
        <v>3</v>
      </c>
      <c r="O49" s="146">
        <f t="shared" si="5"/>
        <v>6</v>
      </c>
      <c r="P49" s="146" t="str">
        <f t="shared" si="1"/>
        <v>Medio</v>
      </c>
      <c r="Q49" s="145">
        <v>10</v>
      </c>
      <c r="R49" s="146">
        <f t="shared" si="2"/>
        <v>60</v>
      </c>
      <c r="S49" s="146" t="str">
        <f t="shared" si="3"/>
        <v>III</v>
      </c>
      <c r="T49" s="146" t="s">
        <v>142</v>
      </c>
      <c r="U49" s="289">
        <v>4</v>
      </c>
      <c r="V49" s="289">
        <v>0</v>
      </c>
      <c r="W49" s="289">
        <v>0</v>
      </c>
      <c r="X49" s="289">
        <v>4</v>
      </c>
      <c r="Y49" s="118" t="s">
        <v>221</v>
      </c>
      <c r="Z49" s="222" t="s">
        <v>672</v>
      </c>
      <c r="AA49" s="118" t="s">
        <v>223</v>
      </c>
      <c r="AB49" s="118" t="s">
        <v>223</v>
      </c>
      <c r="AC49" s="118" t="s">
        <v>223</v>
      </c>
      <c r="AD49" s="118" t="s">
        <v>224</v>
      </c>
      <c r="AE49" s="148" t="s">
        <v>223</v>
      </c>
    </row>
    <row r="50" spans="1:31" ht="120" customHeight="1">
      <c r="A50" s="382"/>
      <c r="B50" s="323"/>
      <c r="C50" s="323"/>
      <c r="D50" s="415"/>
      <c r="E50" s="154" t="s">
        <v>264</v>
      </c>
      <c r="F50" s="118" t="s">
        <v>150</v>
      </c>
      <c r="G50" s="118" t="s">
        <v>215</v>
      </c>
      <c r="H50" s="118" t="s">
        <v>216</v>
      </c>
      <c r="I50" s="118" t="s">
        <v>217</v>
      </c>
      <c r="J50" s="118" t="s">
        <v>210</v>
      </c>
      <c r="K50" s="118" t="s">
        <v>218</v>
      </c>
      <c r="L50" s="118" t="s">
        <v>220</v>
      </c>
      <c r="M50" s="145">
        <v>2</v>
      </c>
      <c r="N50" s="145">
        <v>2</v>
      </c>
      <c r="O50" s="146">
        <f t="shared" si="5"/>
        <v>4</v>
      </c>
      <c r="P50" s="146" t="str">
        <f t="shared" si="1"/>
        <v>Bajo</v>
      </c>
      <c r="Q50" s="145">
        <v>25</v>
      </c>
      <c r="R50" s="146">
        <f t="shared" si="2"/>
        <v>100</v>
      </c>
      <c r="S50" s="146" t="str">
        <f t="shared" si="3"/>
        <v>III</v>
      </c>
      <c r="T50" s="146" t="s">
        <v>142</v>
      </c>
      <c r="U50" s="289">
        <v>4</v>
      </c>
      <c r="V50" s="289">
        <v>0</v>
      </c>
      <c r="W50" s="289">
        <v>0</v>
      </c>
      <c r="X50" s="289">
        <v>4</v>
      </c>
      <c r="Y50" s="118" t="s">
        <v>225</v>
      </c>
      <c r="Z50" s="118" t="s">
        <v>693</v>
      </c>
      <c r="AA50" s="118" t="s">
        <v>223</v>
      </c>
      <c r="AB50" s="118" t="s">
        <v>223</v>
      </c>
      <c r="AC50" s="118" t="s">
        <v>227</v>
      </c>
      <c r="AD50" s="118" t="s">
        <v>228</v>
      </c>
      <c r="AE50" s="148" t="s">
        <v>223</v>
      </c>
    </row>
    <row r="51" spans="1:31" ht="120" customHeight="1">
      <c r="A51" s="382"/>
      <c r="B51" s="323"/>
      <c r="C51" s="323"/>
      <c r="D51" s="415"/>
      <c r="E51" s="154" t="s">
        <v>264</v>
      </c>
      <c r="F51" s="118" t="s">
        <v>150</v>
      </c>
      <c r="G51" s="118" t="s">
        <v>269</v>
      </c>
      <c r="H51" s="118" t="s">
        <v>309</v>
      </c>
      <c r="I51" s="118" t="s">
        <v>250</v>
      </c>
      <c r="J51" s="118" t="s">
        <v>251</v>
      </c>
      <c r="K51" s="118" t="s">
        <v>218</v>
      </c>
      <c r="L51" s="118" t="s">
        <v>220</v>
      </c>
      <c r="M51" s="145">
        <v>2</v>
      </c>
      <c r="N51" s="145">
        <v>1</v>
      </c>
      <c r="O51" s="146">
        <f t="shared" si="5"/>
        <v>2</v>
      </c>
      <c r="P51" s="146" t="str">
        <f t="shared" si="1"/>
        <v>Bajo</v>
      </c>
      <c r="Q51" s="145">
        <v>10</v>
      </c>
      <c r="R51" s="146">
        <f t="shared" si="2"/>
        <v>20</v>
      </c>
      <c r="S51" s="146" t="str">
        <f t="shared" si="3"/>
        <v>IV</v>
      </c>
      <c r="T51" s="146" t="str">
        <f>IF(S51="","",IF(OR(S51="IV",S51="III"),"Aceptable",IF(S51="II","No Aceptable o Aceptable con controles",IF(S51="I","No Aceptable","Error"))))</f>
        <v>Aceptable</v>
      </c>
      <c r="U51" s="289">
        <v>4</v>
      </c>
      <c r="V51" s="289">
        <v>0</v>
      </c>
      <c r="W51" s="289">
        <v>0</v>
      </c>
      <c r="X51" s="289">
        <v>4</v>
      </c>
      <c r="Y51" s="118" t="s">
        <v>225</v>
      </c>
      <c r="Z51" s="118" t="s">
        <v>692</v>
      </c>
      <c r="AA51" s="118" t="s">
        <v>223</v>
      </c>
      <c r="AB51" s="118" t="s">
        <v>223</v>
      </c>
      <c r="AC51" s="118" t="s">
        <v>227</v>
      </c>
      <c r="AD51" s="118" t="s">
        <v>228</v>
      </c>
      <c r="AE51" s="148" t="s">
        <v>223</v>
      </c>
    </row>
    <row r="52" spans="1:31" ht="120" customHeight="1">
      <c r="A52" s="382"/>
      <c r="B52" s="323"/>
      <c r="C52" s="323"/>
      <c r="D52" s="415"/>
      <c r="E52" s="154" t="s">
        <v>264</v>
      </c>
      <c r="F52" s="118" t="s">
        <v>271</v>
      </c>
      <c r="G52" s="118" t="s">
        <v>229</v>
      </c>
      <c r="H52" s="118" t="s">
        <v>230</v>
      </c>
      <c r="I52" s="118" t="s">
        <v>231</v>
      </c>
      <c r="J52" s="118" t="s">
        <v>232</v>
      </c>
      <c r="K52" s="118" t="s">
        <v>233</v>
      </c>
      <c r="L52" s="118" t="s">
        <v>220</v>
      </c>
      <c r="M52" s="145">
        <v>2</v>
      </c>
      <c r="N52" s="145">
        <v>2</v>
      </c>
      <c r="O52" s="146">
        <f t="shared" si="5"/>
        <v>4</v>
      </c>
      <c r="P52" s="146" t="str">
        <f t="shared" si="1"/>
        <v>Bajo</v>
      </c>
      <c r="Q52" s="145">
        <v>25</v>
      </c>
      <c r="R52" s="146">
        <f t="shared" si="2"/>
        <v>100</v>
      </c>
      <c r="S52" s="146" t="str">
        <f t="shared" si="3"/>
        <v>III</v>
      </c>
      <c r="T52" s="146" t="s">
        <v>142</v>
      </c>
      <c r="U52" s="289">
        <v>4</v>
      </c>
      <c r="V52" s="289">
        <v>0</v>
      </c>
      <c r="W52" s="289">
        <v>0</v>
      </c>
      <c r="X52" s="289">
        <v>4</v>
      </c>
      <c r="Y52" s="118" t="s">
        <v>240</v>
      </c>
      <c r="Z52" s="118" t="s">
        <v>676</v>
      </c>
      <c r="AA52" s="118" t="s">
        <v>223</v>
      </c>
      <c r="AB52" s="118" t="s">
        <v>223</v>
      </c>
      <c r="AC52" s="118" t="s">
        <v>242</v>
      </c>
      <c r="AD52" s="118" t="s">
        <v>243</v>
      </c>
      <c r="AE52" s="148" t="s">
        <v>223</v>
      </c>
    </row>
    <row r="53" spans="1:31" ht="120" customHeight="1">
      <c r="A53" s="382"/>
      <c r="B53" s="323"/>
      <c r="C53" s="323"/>
      <c r="D53" s="415"/>
      <c r="E53" s="154" t="s">
        <v>264</v>
      </c>
      <c r="F53" s="118" t="s">
        <v>271</v>
      </c>
      <c r="G53" s="118" t="s">
        <v>234</v>
      </c>
      <c r="H53" s="118" t="s">
        <v>235</v>
      </c>
      <c r="I53" s="118" t="s">
        <v>236</v>
      </c>
      <c r="J53" s="118" t="s">
        <v>237</v>
      </c>
      <c r="K53" s="118" t="s">
        <v>233</v>
      </c>
      <c r="L53" s="118" t="s">
        <v>220</v>
      </c>
      <c r="M53" s="145">
        <v>2</v>
      </c>
      <c r="N53" s="145">
        <v>2</v>
      </c>
      <c r="O53" s="146">
        <f t="shared" si="5"/>
        <v>4</v>
      </c>
      <c r="P53" s="146" t="str">
        <f t="shared" si="1"/>
        <v>Bajo</v>
      </c>
      <c r="Q53" s="145">
        <v>25</v>
      </c>
      <c r="R53" s="146">
        <f t="shared" si="2"/>
        <v>100</v>
      </c>
      <c r="S53" s="146" t="str">
        <f t="shared" si="3"/>
        <v>III</v>
      </c>
      <c r="T53" s="146" t="s">
        <v>142</v>
      </c>
      <c r="U53" s="289">
        <v>4</v>
      </c>
      <c r="V53" s="289">
        <v>0</v>
      </c>
      <c r="W53" s="289">
        <v>0</v>
      </c>
      <c r="X53" s="289">
        <v>4</v>
      </c>
      <c r="Y53" s="118" t="s">
        <v>244</v>
      </c>
      <c r="Z53" s="118" t="s">
        <v>676</v>
      </c>
      <c r="AA53" s="118" t="s">
        <v>223</v>
      </c>
      <c r="AB53" s="118" t="s">
        <v>223</v>
      </c>
      <c r="AC53" s="118" t="s">
        <v>242</v>
      </c>
      <c r="AD53" s="118" t="s">
        <v>245</v>
      </c>
      <c r="AE53" s="148" t="s">
        <v>223</v>
      </c>
    </row>
    <row r="54" spans="1:31" ht="120" customHeight="1" thickBot="1">
      <c r="A54" s="382"/>
      <c r="B54" s="323"/>
      <c r="C54" s="324"/>
      <c r="D54" s="416"/>
      <c r="E54" s="296" t="s">
        <v>264</v>
      </c>
      <c r="F54" s="157" t="s">
        <v>274</v>
      </c>
      <c r="G54" s="157" t="s">
        <v>284</v>
      </c>
      <c r="H54" s="157" t="s">
        <v>285</v>
      </c>
      <c r="I54" s="157" t="s">
        <v>217</v>
      </c>
      <c r="J54" s="157" t="s">
        <v>210</v>
      </c>
      <c r="K54" s="157" t="s">
        <v>260</v>
      </c>
      <c r="L54" s="157" t="s">
        <v>262</v>
      </c>
      <c r="M54" s="158">
        <v>6</v>
      </c>
      <c r="N54" s="158">
        <v>3</v>
      </c>
      <c r="O54" s="159">
        <f t="shared" si="5"/>
        <v>18</v>
      </c>
      <c r="P54" s="159" t="str">
        <f t="shared" si="1"/>
        <v>Alto</v>
      </c>
      <c r="Q54" s="158">
        <v>25</v>
      </c>
      <c r="R54" s="159">
        <f t="shared" si="2"/>
        <v>450</v>
      </c>
      <c r="S54" s="159" t="str">
        <f t="shared" si="3"/>
        <v>II</v>
      </c>
      <c r="T54" s="159" t="str">
        <f t="shared" ref="T54:T64" si="13">IF(S54="","",IF(OR(S54="IV",S54="III"),"Aceptable",IF(S54="II","No Aceptable o Aceptable con controles",IF(S54="I","No Aceptable","Error"))))</f>
        <v>No Aceptable o Aceptable con controles</v>
      </c>
      <c r="U54" s="290">
        <v>4</v>
      </c>
      <c r="V54" s="290">
        <v>0</v>
      </c>
      <c r="W54" s="290">
        <v>0</v>
      </c>
      <c r="X54" s="290">
        <v>4</v>
      </c>
      <c r="Y54" s="157" t="s">
        <v>290</v>
      </c>
      <c r="Z54" s="157" t="s">
        <v>699</v>
      </c>
      <c r="AA54" s="157" t="s">
        <v>223</v>
      </c>
      <c r="AB54" s="157" t="s">
        <v>223</v>
      </c>
      <c r="AC54" s="157" t="s">
        <v>292</v>
      </c>
      <c r="AD54" s="157" t="s">
        <v>293</v>
      </c>
      <c r="AE54" s="161" t="s">
        <v>223</v>
      </c>
    </row>
    <row r="55" spans="1:31" ht="115.5" customHeight="1" thickBot="1">
      <c r="A55" s="382"/>
      <c r="B55" s="323"/>
      <c r="C55" s="322" t="s">
        <v>537</v>
      </c>
      <c r="D55" s="334" t="s">
        <v>654</v>
      </c>
      <c r="E55" s="126" t="s">
        <v>264</v>
      </c>
      <c r="F55" s="197" t="s">
        <v>265</v>
      </c>
      <c r="G55" s="197" t="s">
        <v>367</v>
      </c>
      <c r="H55" s="196" t="s">
        <v>318</v>
      </c>
      <c r="I55" s="196" t="s">
        <v>368</v>
      </c>
      <c r="J55" s="196" t="s">
        <v>210</v>
      </c>
      <c r="K55" s="196" t="s">
        <v>260</v>
      </c>
      <c r="L55" s="196" t="s">
        <v>268</v>
      </c>
      <c r="M55" s="197">
        <v>2</v>
      </c>
      <c r="N55" s="197">
        <v>1</v>
      </c>
      <c r="O55" s="198">
        <f t="shared" si="5"/>
        <v>2</v>
      </c>
      <c r="P55" s="198" t="str">
        <f t="shared" si="1"/>
        <v>Bajo</v>
      </c>
      <c r="Q55" s="197">
        <v>10</v>
      </c>
      <c r="R55" s="198">
        <f t="shared" si="2"/>
        <v>20</v>
      </c>
      <c r="S55" s="198" t="str">
        <f t="shared" si="3"/>
        <v>IV</v>
      </c>
      <c r="T55" s="198" t="str">
        <f t="shared" si="13"/>
        <v>Aceptable</v>
      </c>
      <c r="U55" s="288">
        <v>4</v>
      </c>
      <c r="V55" s="288">
        <v>0</v>
      </c>
      <c r="W55" s="288">
        <v>0</v>
      </c>
      <c r="X55" s="288">
        <v>4</v>
      </c>
      <c r="Y55" s="196" t="s">
        <v>369</v>
      </c>
      <c r="Z55" s="196" t="s">
        <v>288</v>
      </c>
      <c r="AA55" s="196" t="s">
        <v>223</v>
      </c>
      <c r="AB55" s="196" t="s">
        <v>223</v>
      </c>
      <c r="AC55" s="196" t="s">
        <v>223</v>
      </c>
      <c r="AD55" s="196" t="s">
        <v>370</v>
      </c>
      <c r="AE55" s="199" t="s">
        <v>681</v>
      </c>
    </row>
    <row r="56" spans="1:31" ht="115.5" customHeight="1">
      <c r="A56" s="382"/>
      <c r="B56" s="323"/>
      <c r="C56" s="323"/>
      <c r="D56" s="335"/>
      <c r="E56" s="122" t="s">
        <v>264</v>
      </c>
      <c r="F56" s="121" t="s">
        <v>265</v>
      </c>
      <c r="G56" s="121" t="s">
        <v>266</v>
      </c>
      <c r="H56" s="121" t="s">
        <v>267</v>
      </c>
      <c r="I56" s="121" t="s">
        <v>257</v>
      </c>
      <c r="J56" s="121" t="s">
        <v>210</v>
      </c>
      <c r="K56" s="121" t="s">
        <v>210</v>
      </c>
      <c r="L56" s="121" t="s">
        <v>268</v>
      </c>
      <c r="M56" s="149">
        <v>2</v>
      </c>
      <c r="N56" s="149">
        <v>1</v>
      </c>
      <c r="O56" s="150">
        <f t="shared" si="5"/>
        <v>2</v>
      </c>
      <c r="P56" s="150" t="str">
        <f t="shared" si="1"/>
        <v>Bajo</v>
      </c>
      <c r="Q56" s="149">
        <v>10</v>
      </c>
      <c r="R56" s="150">
        <f t="shared" si="2"/>
        <v>20</v>
      </c>
      <c r="S56" s="150" t="str">
        <f t="shared" si="3"/>
        <v>IV</v>
      </c>
      <c r="T56" s="150" t="str">
        <f t="shared" si="13"/>
        <v>Aceptable</v>
      </c>
      <c r="U56" s="289">
        <v>4</v>
      </c>
      <c r="V56" s="289">
        <v>0</v>
      </c>
      <c r="W56" s="289">
        <v>0</v>
      </c>
      <c r="X56" s="289">
        <v>4</v>
      </c>
      <c r="Y56" s="121" t="s">
        <v>287</v>
      </c>
      <c r="Z56" s="121" t="s">
        <v>288</v>
      </c>
      <c r="AA56" s="121" t="s">
        <v>223</v>
      </c>
      <c r="AB56" s="121" t="s">
        <v>223</v>
      </c>
      <c r="AC56" s="121" t="s">
        <v>223</v>
      </c>
      <c r="AD56" s="121" t="s">
        <v>289</v>
      </c>
      <c r="AE56" s="199" t="s">
        <v>681</v>
      </c>
    </row>
    <row r="57" spans="1:31" ht="115.5" customHeight="1">
      <c r="A57" s="382"/>
      <c r="B57" s="323"/>
      <c r="C57" s="323"/>
      <c r="D57" s="335"/>
      <c r="E57" s="122" t="s">
        <v>264</v>
      </c>
      <c r="F57" s="121" t="s">
        <v>150</v>
      </c>
      <c r="G57" s="121" t="s">
        <v>269</v>
      </c>
      <c r="H57" s="121" t="s">
        <v>270</v>
      </c>
      <c r="I57" s="121" t="s">
        <v>252</v>
      </c>
      <c r="J57" s="121" t="s">
        <v>210</v>
      </c>
      <c r="K57" s="121" t="s">
        <v>218</v>
      </c>
      <c r="L57" s="121" t="s">
        <v>210</v>
      </c>
      <c r="M57" s="149">
        <v>2</v>
      </c>
      <c r="N57" s="149">
        <v>1</v>
      </c>
      <c r="O57" s="150">
        <f t="shared" si="5"/>
        <v>2</v>
      </c>
      <c r="P57" s="150" t="str">
        <f t="shared" si="1"/>
        <v>Bajo</v>
      </c>
      <c r="Q57" s="149">
        <v>10</v>
      </c>
      <c r="R57" s="150">
        <f t="shared" si="2"/>
        <v>20</v>
      </c>
      <c r="S57" s="150" t="str">
        <f t="shared" si="3"/>
        <v>IV</v>
      </c>
      <c r="T57" s="150" t="str">
        <f t="shared" si="13"/>
        <v>Aceptable</v>
      </c>
      <c r="U57" s="289">
        <v>4</v>
      </c>
      <c r="V57" s="289">
        <v>0</v>
      </c>
      <c r="W57" s="289">
        <v>0</v>
      </c>
      <c r="X57" s="289">
        <v>4</v>
      </c>
      <c r="Y57" s="121" t="s">
        <v>312</v>
      </c>
      <c r="Z57" s="121" t="s">
        <v>677</v>
      </c>
      <c r="AA57" s="121" t="s">
        <v>223</v>
      </c>
      <c r="AB57" s="121" t="s">
        <v>314</v>
      </c>
      <c r="AC57" s="121" t="s">
        <v>223</v>
      </c>
      <c r="AD57" s="121" t="s">
        <v>315</v>
      </c>
      <c r="AE57" s="152" t="s">
        <v>223</v>
      </c>
    </row>
    <row r="58" spans="1:31" ht="115.5" customHeight="1">
      <c r="A58" s="382"/>
      <c r="B58" s="323"/>
      <c r="C58" s="323"/>
      <c r="D58" s="335"/>
      <c r="E58" s="122" t="s">
        <v>264</v>
      </c>
      <c r="F58" s="121" t="s">
        <v>271</v>
      </c>
      <c r="G58" s="121" t="s">
        <v>229</v>
      </c>
      <c r="H58" s="121" t="s">
        <v>272</v>
      </c>
      <c r="I58" s="121" t="s">
        <v>273</v>
      </c>
      <c r="J58" s="121" t="s">
        <v>210</v>
      </c>
      <c r="K58" s="121" t="s">
        <v>233</v>
      </c>
      <c r="L58" s="121" t="s">
        <v>220</v>
      </c>
      <c r="M58" s="149">
        <v>2</v>
      </c>
      <c r="N58" s="149">
        <v>1</v>
      </c>
      <c r="O58" s="150">
        <f t="shared" si="5"/>
        <v>2</v>
      </c>
      <c r="P58" s="150" t="str">
        <f t="shared" si="1"/>
        <v>Bajo</v>
      </c>
      <c r="Q58" s="149">
        <v>10</v>
      </c>
      <c r="R58" s="150">
        <f t="shared" si="2"/>
        <v>20</v>
      </c>
      <c r="S58" s="150" t="str">
        <f t="shared" si="3"/>
        <v>IV</v>
      </c>
      <c r="T58" s="150" t="str">
        <f t="shared" si="13"/>
        <v>Aceptable</v>
      </c>
      <c r="U58" s="289">
        <v>4</v>
      </c>
      <c r="V58" s="289">
        <v>0</v>
      </c>
      <c r="W58" s="289">
        <v>0</v>
      </c>
      <c r="X58" s="289">
        <v>4</v>
      </c>
      <c r="Y58" s="121" t="s">
        <v>378</v>
      </c>
      <c r="Z58" s="121" t="s">
        <v>676</v>
      </c>
      <c r="AA58" s="121" t="s">
        <v>223</v>
      </c>
      <c r="AB58" s="121" t="s">
        <v>223</v>
      </c>
      <c r="AC58" s="121" t="s">
        <v>242</v>
      </c>
      <c r="AD58" s="121" t="s">
        <v>350</v>
      </c>
      <c r="AE58" s="152" t="s">
        <v>223</v>
      </c>
    </row>
    <row r="59" spans="1:31" ht="115.5" customHeight="1">
      <c r="A59" s="382"/>
      <c r="B59" s="323"/>
      <c r="C59" s="323"/>
      <c r="D59" s="335"/>
      <c r="E59" s="122" t="s">
        <v>371</v>
      </c>
      <c r="F59" s="121" t="s">
        <v>271</v>
      </c>
      <c r="G59" s="121" t="s">
        <v>372</v>
      </c>
      <c r="H59" s="121" t="s">
        <v>373</v>
      </c>
      <c r="I59" s="121" t="s">
        <v>374</v>
      </c>
      <c r="J59" s="121" t="s">
        <v>375</v>
      </c>
      <c r="K59" s="121" t="s">
        <v>233</v>
      </c>
      <c r="L59" s="121" t="s">
        <v>220</v>
      </c>
      <c r="M59" s="149">
        <v>2</v>
      </c>
      <c r="N59" s="149">
        <v>1</v>
      </c>
      <c r="O59" s="150">
        <v>2</v>
      </c>
      <c r="P59" s="150" t="str">
        <f t="shared" si="1"/>
        <v>Bajo</v>
      </c>
      <c r="Q59" s="149">
        <v>10</v>
      </c>
      <c r="R59" s="150">
        <f t="shared" si="2"/>
        <v>20</v>
      </c>
      <c r="S59" s="150" t="str">
        <f t="shared" si="3"/>
        <v>IV</v>
      </c>
      <c r="T59" s="150" t="str">
        <f t="shared" si="13"/>
        <v>Aceptable</v>
      </c>
      <c r="U59" s="289">
        <v>4</v>
      </c>
      <c r="V59" s="289">
        <v>0</v>
      </c>
      <c r="W59" s="289">
        <v>0</v>
      </c>
      <c r="X59" s="289">
        <v>4</v>
      </c>
      <c r="Y59" s="121" t="s">
        <v>240</v>
      </c>
      <c r="Z59" s="121" t="s">
        <v>676</v>
      </c>
      <c r="AA59" s="121" t="s">
        <v>223</v>
      </c>
      <c r="AB59" s="121" t="s">
        <v>223</v>
      </c>
      <c r="AC59" s="121" t="s">
        <v>379</v>
      </c>
      <c r="AD59" s="121" t="s">
        <v>380</v>
      </c>
      <c r="AE59" s="152" t="s">
        <v>223</v>
      </c>
    </row>
    <row r="60" spans="1:31" ht="115.5" customHeight="1">
      <c r="A60" s="382"/>
      <c r="B60" s="323"/>
      <c r="C60" s="323"/>
      <c r="D60" s="335"/>
      <c r="E60" s="122" t="s">
        <v>264</v>
      </c>
      <c r="F60" s="121" t="s">
        <v>271</v>
      </c>
      <c r="G60" s="121" t="s">
        <v>234</v>
      </c>
      <c r="H60" s="121" t="s">
        <v>376</v>
      </c>
      <c r="I60" s="121" t="s">
        <v>377</v>
      </c>
      <c r="J60" s="121" t="s">
        <v>210</v>
      </c>
      <c r="K60" s="121" t="s">
        <v>233</v>
      </c>
      <c r="L60" s="121" t="s">
        <v>220</v>
      </c>
      <c r="M60" s="149">
        <v>2</v>
      </c>
      <c r="N60" s="149">
        <v>1</v>
      </c>
      <c r="O60" s="150">
        <f t="shared" si="5"/>
        <v>2</v>
      </c>
      <c r="P60" s="150" t="str">
        <f t="shared" si="1"/>
        <v>Bajo</v>
      </c>
      <c r="Q60" s="149">
        <v>10</v>
      </c>
      <c r="R60" s="150">
        <f t="shared" si="2"/>
        <v>20</v>
      </c>
      <c r="S60" s="150" t="str">
        <f t="shared" si="3"/>
        <v>IV</v>
      </c>
      <c r="T60" s="150" t="str">
        <f t="shared" si="13"/>
        <v>Aceptable</v>
      </c>
      <c r="U60" s="289">
        <v>4</v>
      </c>
      <c r="V60" s="289">
        <v>0</v>
      </c>
      <c r="W60" s="289">
        <v>0</v>
      </c>
      <c r="X60" s="289">
        <v>4</v>
      </c>
      <c r="Y60" s="121" t="s">
        <v>240</v>
      </c>
      <c r="Z60" s="121" t="s">
        <v>676</v>
      </c>
      <c r="AA60" s="121" t="s">
        <v>223</v>
      </c>
      <c r="AB60" s="121" t="s">
        <v>223</v>
      </c>
      <c r="AC60" s="121" t="s">
        <v>242</v>
      </c>
      <c r="AD60" s="121" t="s">
        <v>349</v>
      </c>
      <c r="AE60" s="152" t="s">
        <v>223</v>
      </c>
    </row>
    <row r="61" spans="1:31" ht="115.5" customHeight="1">
      <c r="A61" s="382"/>
      <c r="B61" s="323"/>
      <c r="C61" s="323"/>
      <c r="D61" s="335"/>
      <c r="E61" s="122" t="s">
        <v>264</v>
      </c>
      <c r="F61" s="121" t="s">
        <v>274</v>
      </c>
      <c r="G61" s="121" t="s">
        <v>381</v>
      </c>
      <c r="H61" s="121" t="s">
        <v>382</v>
      </c>
      <c r="I61" s="121" t="s">
        <v>383</v>
      </c>
      <c r="J61" s="121" t="s">
        <v>210</v>
      </c>
      <c r="K61" s="121" t="s">
        <v>210</v>
      </c>
      <c r="L61" s="121" t="s">
        <v>210</v>
      </c>
      <c r="M61" s="149">
        <v>2</v>
      </c>
      <c r="N61" s="149">
        <v>1</v>
      </c>
      <c r="O61" s="150">
        <f t="shared" si="5"/>
        <v>2</v>
      </c>
      <c r="P61" s="150" t="str">
        <f t="shared" si="1"/>
        <v>Bajo</v>
      </c>
      <c r="Q61" s="149">
        <v>10</v>
      </c>
      <c r="R61" s="150">
        <f t="shared" si="2"/>
        <v>20</v>
      </c>
      <c r="S61" s="150" t="str">
        <f t="shared" si="3"/>
        <v>IV</v>
      </c>
      <c r="T61" s="150" t="str">
        <f t="shared" si="13"/>
        <v>Aceptable</v>
      </c>
      <c r="U61" s="289">
        <v>4</v>
      </c>
      <c r="V61" s="289">
        <v>0</v>
      </c>
      <c r="W61" s="289">
        <v>0</v>
      </c>
      <c r="X61" s="289">
        <v>4</v>
      </c>
      <c r="Y61" s="121" t="s">
        <v>384</v>
      </c>
      <c r="Z61" s="121" t="s">
        <v>385</v>
      </c>
      <c r="AA61" s="121" t="s">
        <v>223</v>
      </c>
      <c r="AB61" s="121" t="s">
        <v>223</v>
      </c>
      <c r="AC61" s="121" t="s">
        <v>223</v>
      </c>
      <c r="AD61" s="121" t="s">
        <v>386</v>
      </c>
      <c r="AE61" s="152" t="s">
        <v>223</v>
      </c>
    </row>
    <row r="62" spans="1:31" ht="115.5" customHeight="1">
      <c r="A62" s="382"/>
      <c r="B62" s="323"/>
      <c r="C62" s="323"/>
      <c r="D62" s="335"/>
      <c r="E62" s="122" t="s">
        <v>264</v>
      </c>
      <c r="F62" s="121" t="s">
        <v>274</v>
      </c>
      <c r="G62" s="121" t="s">
        <v>275</v>
      </c>
      <c r="H62" s="121" t="s">
        <v>276</v>
      </c>
      <c r="I62" s="121" t="s">
        <v>263</v>
      </c>
      <c r="J62" s="121" t="s">
        <v>277</v>
      </c>
      <c r="K62" s="121" t="s">
        <v>278</v>
      </c>
      <c r="L62" s="121" t="s">
        <v>279</v>
      </c>
      <c r="M62" s="149">
        <v>2</v>
      </c>
      <c r="N62" s="149">
        <v>3</v>
      </c>
      <c r="O62" s="150">
        <f t="shared" si="5"/>
        <v>6</v>
      </c>
      <c r="P62" s="150" t="str">
        <f t="shared" si="1"/>
        <v>Medio</v>
      </c>
      <c r="Q62" s="149">
        <v>60</v>
      </c>
      <c r="R62" s="150">
        <f t="shared" si="2"/>
        <v>360</v>
      </c>
      <c r="S62" s="150" t="str">
        <f t="shared" si="3"/>
        <v>II</v>
      </c>
      <c r="T62" s="150" t="str">
        <f t="shared" si="13"/>
        <v>No Aceptable o Aceptable con controles</v>
      </c>
      <c r="U62" s="289">
        <v>4</v>
      </c>
      <c r="V62" s="289">
        <v>0</v>
      </c>
      <c r="W62" s="289">
        <v>0</v>
      </c>
      <c r="X62" s="289">
        <v>4</v>
      </c>
      <c r="Y62" s="121" t="s">
        <v>387</v>
      </c>
      <c r="Z62" s="121" t="s">
        <v>299</v>
      </c>
      <c r="AA62" s="121" t="s">
        <v>223</v>
      </c>
      <c r="AB62" s="121" t="s">
        <v>223</v>
      </c>
      <c r="AC62" s="121" t="s">
        <v>300</v>
      </c>
      <c r="AD62" s="121" t="s">
        <v>301</v>
      </c>
      <c r="AE62" s="152" t="s">
        <v>223</v>
      </c>
    </row>
    <row r="63" spans="1:31" ht="115.5" customHeight="1">
      <c r="A63" s="382"/>
      <c r="B63" s="323"/>
      <c r="C63" s="323"/>
      <c r="D63" s="335"/>
      <c r="E63" s="122" t="s">
        <v>264</v>
      </c>
      <c r="F63" s="118" t="s">
        <v>274</v>
      </c>
      <c r="G63" s="121" t="s">
        <v>280</v>
      </c>
      <c r="H63" s="121" t="s">
        <v>281</v>
      </c>
      <c r="I63" s="121" t="s">
        <v>263</v>
      </c>
      <c r="J63" s="121" t="s">
        <v>210</v>
      </c>
      <c r="K63" s="121" t="s">
        <v>210</v>
      </c>
      <c r="L63" s="121" t="s">
        <v>262</v>
      </c>
      <c r="M63" s="149">
        <v>2</v>
      </c>
      <c r="N63" s="149">
        <v>3</v>
      </c>
      <c r="O63" s="150">
        <f t="shared" si="5"/>
        <v>6</v>
      </c>
      <c r="P63" s="150" t="str">
        <f t="shared" si="1"/>
        <v>Medio</v>
      </c>
      <c r="Q63" s="149">
        <v>60</v>
      </c>
      <c r="R63" s="150">
        <f t="shared" si="2"/>
        <v>360</v>
      </c>
      <c r="S63" s="150" t="str">
        <f t="shared" si="3"/>
        <v>II</v>
      </c>
      <c r="T63" s="150" t="str">
        <f t="shared" si="13"/>
        <v>No Aceptable o Aceptable con controles</v>
      </c>
      <c r="U63" s="289">
        <v>4</v>
      </c>
      <c r="V63" s="289">
        <v>0</v>
      </c>
      <c r="W63" s="289">
        <v>0</v>
      </c>
      <c r="X63" s="289">
        <v>4</v>
      </c>
      <c r="Y63" s="121" t="s">
        <v>388</v>
      </c>
      <c r="Z63" s="121" t="s">
        <v>303</v>
      </c>
      <c r="AA63" s="121" t="s">
        <v>223</v>
      </c>
      <c r="AB63" s="121" t="s">
        <v>223</v>
      </c>
      <c r="AC63" s="121" t="s">
        <v>223</v>
      </c>
      <c r="AD63" s="121" t="s">
        <v>305</v>
      </c>
      <c r="AE63" s="152" t="s">
        <v>223</v>
      </c>
    </row>
    <row r="64" spans="1:31" ht="115.5" customHeight="1">
      <c r="A64" s="382"/>
      <c r="B64" s="323"/>
      <c r="C64" s="323"/>
      <c r="D64" s="335"/>
      <c r="E64" s="122" t="s">
        <v>420</v>
      </c>
      <c r="F64" s="121" t="s">
        <v>274</v>
      </c>
      <c r="G64" s="121" t="s">
        <v>358</v>
      </c>
      <c r="H64" s="121" t="s">
        <v>502</v>
      </c>
      <c r="I64" s="121" t="s">
        <v>490</v>
      </c>
      <c r="J64" s="121" t="s">
        <v>491</v>
      </c>
      <c r="K64" s="121" t="s">
        <v>492</v>
      </c>
      <c r="L64" s="121" t="s">
        <v>259</v>
      </c>
      <c r="M64" s="149">
        <v>2</v>
      </c>
      <c r="N64" s="149">
        <v>1</v>
      </c>
      <c r="O64" s="150">
        <f t="shared" si="5"/>
        <v>2</v>
      </c>
      <c r="P64" s="150" t="str">
        <f t="shared" si="1"/>
        <v>Bajo</v>
      </c>
      <c r="Q64" s="149">
        <v>10</v>
      </c>
      <c r="R64" s="150">
        <f t="shared" si="2"/>
        <v>20</v>
      </c>
      <c r="S64" s="150" t="str">
        <f t="shared" si="3"/>
        <v>IV</v>
      </c>
      <c r="T64" s="150" t="str">
        <f t="shared" si="13"/>
        <v>Aceptable</v>
      </c>
      <c r="U64" s="289">
        <v>4</v>
      </c>
      <c r="V64" s="289">
        <v>0</v>
      </c>
      <c r="W64" s="289">
        <v>0</v>
      </c>
      <c r="X64" s="289">
        <v>4</v>
      </c>
      <c r="Y64" s="202" t="s">
        <v>221</v>
      </c>
      <c r="Z64" s="121" t="s">
        <v>222</v>
      </c>
      <c r="AA64" s="202" t="s">
        <v>223</v>
      </c>
      <c r="AB64" s="202" t="s">
        <v>223</v>
      </c>
      <c r="AC64" s="121" t="s">
        <v>223</v>
      </c>
      <c r="AD64" s="121" t="s">
        <v>224</v>
      </c>
      <c r="AE64" s="152" t="s">
        <v>707</v>
      </c>
    </row>
    <row r="65" spans="1:31" ht="115.5" customHeight="1">
      <c r="A65" s="382"/>
      <c r="B65" s="323"/>
      <c r="C65" s="323"/>
      <c r="D65" s="335"/>
      <c r="E65" s="122" t="s">
        <v>264</v>
      </c>
      <c r="F65" s="121" t="s">
        <v>152</v>
      </c>
      <c r="G65" s="121" t="s">
        <v>207</v>
      </c>
      <c r="H65" s="121" t="s">
        <v>389</v>
      </c>
      <c r="I65" s="121" t="s">
        <v>390</v>
      </c>
      <c r="J65" s="121" t="s">
        <v>210</v>
      </c>
      <c r="K65" s="121" t="s">
        <v>211</v>
      </c>
      <c r="L65" s="121" t="s">
        <v>219</v>
      </c>
      <c r="M65" s="149">
        <v>2</v>
      </c>
      <c r="N65" s="149">
        <v>3</v>
      </c>
      <c r="O65" s="150">
        <f t="shared" si="5"/>
        <v>6</v>
      </c>
      <c r="P65" s="150" t="str">
        <f t="shared" si="1"/>
        <v>Medio</v>
      </c>
      <c r="Q65" s="149">
        <v>10</v>
      </c>
      <c r="R65" s="150">
        <f t="shared" si="2"/>
        <v>60</v>
      </c>
      <c r="S65" s="150" t="str">
        <f t="shared" si="3"/>
        <v>III</v>
      </c>
      <c r="T65" s="150" t="s">
        <v>142</v>
      </c>
      <c r="U65" s="289">
        <v>4</v>
      </c>
      <c r="V65" s="289">
        <v>0</v>
      </c>
      <c r="W65" s="289">
        <v>0</v>
      </c>
      <c r="X65" s="289">
        <v>4</v>
      </c>
      <c r="Y65" s="121" t="s">
        <v>391</v>
      </c>
      <c r="Z65" s="222" t="s">
        <v>672</v>
      </c>
      <c r="AA65" s="121" t="s">
        <v>223</v>
      </c>
      <c r="AB65" s="121" t="s">
        <v>223</v>
      </c>
      <c r="AC65" s="121" t="s">
        <v>223</v>
      </c>
      <c r="AD65" s="121" t="s">
        <v>224</v>
      </c>
      <c r="AE65" s="152" t="s">
        <v>223</v>
      </c>
    </row>
    <row r="66" spans="1:31" ht="115.5" customHeight="1">
      <c r="A66" s="382"/>
      <c r="B66" s="323"/>
      <c r="C66" s="323"/>
      <c r="D66" s="335"/>
      <c r="E66" s="122" t="s">
        <v>264</v>
      </c>
      <c r="F66" s="121" t="s">
        <v>152</v>
      </c>
      <c r="G66" s="121" t="s">
        <v>212</v>
      </c>
      <c r="H66" s="121" t="s">
        <v>213</v>
      </c>
      <c r="I66" s="121" t="s">
        <v>286</v>
      </c>
      <c r="J66" s="121" t="s">
        <v>210</v>
      </c>
      <c r="K66" s="121" t="s">
        <v>211</v>
      </c>
      <c r="L66" s="121" t="s">
        <v>219</v>
      </c>
      <c r="M66" s="149">
        <v>2</v>
      </c>
      <c r="N66" s="149">
        <v>3</v>
      </c>
      <c r="O66" s="150">
        <f t="shared" si="5"/>
        <v>6</v>
      </c>
      <c r="P66" s="150" t="str">
        <f t="shared" si="1"/>
        <v>Medio</v>
      </c>
      <c r="Q66" s="149">
        <v>10</v>
      </c>
      <c r="R66" s="150">
        <f t="shared" si="2"/>
        <v>60</v>
      </c>
      <c r="S66" s="150" t="str">
        <f t="shared" si="3"/>
        <v>III</v>
      </c>
      <c r="T66" s="150" t="s">
        <v>142</v>
      </c>
      <c r="U66" s="289">
        <v>4</v>
      </c>
      <c r="V66" s="289">
        <v>0</v>
      </c>
      <c r="W66" s="289">
        <v>0</v>
      </c>
      <c r="X66" s="289">
        <v>4</v>
      </c>
      <c r="Y66" s="121" t="s">
        <v>391</v>
      </c>
      <c r="Z66" s="222" t="s">
        <v>672</v>
      </c>
      <c r="AA66" s="121" t="s">
        <v>223</v>
      </c>
      <c r="AB66" s="121" t="s">
        <v>223</v>
      </c>
      <c r="AC66" s="121" t="s">
        <v>223</v>
      </c>
      <c r="AD66" s="121" t="s">
        <v>224</v>
      </c>
      <c r="AE66" s="152" t="s">
        <v>223</v>
      </c>
    </row>
    <row r="67" spans="1:31" ht="115.5" customHeight="1">
      <c r="A67" s="382"/>
      <c r="B67" s="323"/>
      <c r="C67" s="323"/>
      <c r="D67" s="335"/>
      <c r="E67" s="122" t="s">
        <v>264</v>
      </c>
      <c r="F67" s="121" t="s">
        <v>152</v>
      </c>
      <c r="G67" s="121" t="s">
        <v>341</v>
      </c>
      <c r="H67" s="121" t="s">
        <v>342</v>
      </c>
      <c r="I67" s="121" t="s">
        <v>343</v>
      </c>
      <c r="J67" s="121" t="s">
        <v>210</v>
      </c>
      <c r="K67" s="121" t="s">
        <v>211</v>
      </c>
      <c r="L67" s="121" t="s">
        <v>219</v>
      </c>
      <c r="M67" s="149">
        <v>2</v>
      </c>
      <c r="N67" s="149">
        <v>3</v>
      </c>
      <c r="O67" s="150">
        <f t="shared" si="5"/>
        <v>6</v>
      </c>
      <c r="P67" s="150" t="str">
        <f t="shared" si="1"/>
        <v>Medio</v>
      </c>
      <c r="Q67" s="149">
        <v>10</v>
      </c>
      <c r="R67" s="150">
        <f t="shared" si="2"/>
        <v>60</v>
      </c>
      <c r="S67" s="150" t="str">
        <f t="shared" si="3"/>
        <v>III</v>
      </c>
      <c r="T67" s="150" t="s">
        <v>142</v>
      </c>
      <c r="U67" s="289">
        <v>4</v>
      </c>
      <c r="V67" s="289">
        <v>0</v>
      </c>
      <c r="W67" s="289">
        <v>0</v>
      </c>
      <c r="X67" s="289">
        <v>4</v>
      </c>
      <c r="Y67" s="121" t="s">
        <v>391</v>
      </c>
      <c r="Z67" s="222" t="s">
        <v>672</v>
      </c>
      <c r="AA67" s="121" t="s">
        <v>223</v>
      </c>
      <c r="AB67" s="121" t="s">
        <v>223</v>
      </c>
      <c r="AC67" s="121" t="s">
        <v>223</v>
      </c>
      <c r="AD67" s="121" t="s">
        <v>224</v>
      </c>
      <c r="AE67" s="152" t="s">
        <v>223</v>
      </c>
    </row>
    <row r="68" spans="1:31" ht="115.5" customHeight="1">
      <c r="A68" s="382"/>
      <c r="B68" s="323"/>
      <c r="C68" s="323"/>
      <c r="D68" s="335"/>
      <c r="E68" s="122" t="s">
        <v>264</v>
      </c>
      <c r="F68" s="121" t="s">
        <v>152</v>
      </c>
      <c r="G68" s="121" t="s">
        <v>416</v>
      </c>
      <c r="H68" s="121" t="s">
        <v>417</v>
      </c>
      <c r="I68" s="121" t="s">
        <v>433</v>
      </c>
      <c r="J68" s="121" t="s">
        <v>210</v>
      </c>
      <c r="K68" s="121" t="s">
        <v>211</v>
      </c>
      <c r="L68" s="121" t="s">
        <v>219</v>
      </c>
      <c r="M68" s="149">
        <v>2</v>
      </c>
      <c r="N68" s="149">
        <v>3</v>
      </c>
      <c r="O68" s="150">
        <f t="shared" si="5"/>
        <v>6</v>
      </c>
      <c r="P68" s="150" t="str">
        <f t="shared" si="1"/>
        <v>Medio</v>
      </c>
      <c r="Q68" s="149">
        <v>10</v>
      </c>
      <c r="R68" s="150">
        <f t="shared" si="2"/>
        <v>60</v>
      </c>
      <c r="S68" s="150" t="str">
        <f t="shared" si="3"/>
        <v>III</v>
      </c>
      <c r="T68" s="150" t="s">
        <v>142</v>
      </c>
      <c r="U68" s="289">
        <v>4</v>
      </c>
      <c r="V68" s="289">
        <v>0</v>
      </c>
      <c r="W68" s="289">
        <v>0</v>
      </c>
      <c r="X68" s="289">
        <v>4</v>
      </c>
      <c r="Y68" s="118" t="s">
        <v>221</v>
      </c>
      <c r="Z68" s="222" t="s">
        <v>672</v>
      </c>
      <c r="AA68" s="118" t="s">
        <v>223</v>
      </c>
      <c r="AB68" s="118" t="s">
        <v>223</v>
      </c>
      <c r="AC68" s="118" t="s">
        <v>223</v>
      </c>
      <c r="AD68" s="118" t="s">
        <v>224</v>
      </c>
      <c r="AE68" s="148" t="s">
        <v>223</v>
      </c>
    </row>
    <row r="69" spans="1:31" ht="115.5" customHeight="1">
      <c r="A69" s="382"/>
      <c r="B69" s="323"/>
      <c r="C69" s="323"/>
      <c r="D69" s="335"/>
      <c r="E69" s="114" t="s">
        <v>264</v>
      </c>
      <c r="F69" s="121" t="s">
        <v>151</v>
      </c>
      <c r="G69" s="121" t="s">
        <v>179</v>
      </c>
      <c r="H69" s="121" t="s">
        <v>321</v>
      </c>
      <c r="I69" s="121" t="s">
        <v>322</v>
      </c>
      <c r="J69" s="121" t="s">
        <v>210</v>
      </c>
      <c r="K69" s="121" t="s">
        <v>210</v>
      </c>
      <c r="L69" s="121" t="s">
        <v>210</v>
      </c>
      <c r="M69" s="149">
        <v>2</v>
      </c>
      <c r="N69" s="149">
        <v>1</v>
      </c>
      <c r="O69" s="150">
        <f t="shared" si="5"/>
        <v>2</v>
      </c>
      <c r="P69" s="150" t="str">
        <f t="shared" si="1"/>
        <v>Bajo</v>
      </c>
      <c r="Q69" s="149">
        <v>10</v>
      </c>
      <c r="R69" s="150">
        <f t="shared" si="2"/>
        <v>20</v>
      </c>
      <c r="S69" s="150" t="str">
        <f t="shared" si="3"/>
        <v>IV</v>
      </c>
      <c r="T69" s="150" t="str">
        <f t="shared" ref="T69:T71" si="14">IF(S69="","",IF(OR(S69="IV",S69="III"),"Aceptable",IF(S69="II","No Aceptable o Aceptable con controles",IF(S69="I","No Aceptable","Error"))))</f>
        <v>Aceptable</v>
      </c>
      <c r="U69" s="289">
        <v>4</v>
      </c>
      <c r="V69" s="289">
        <v>0</v>
      </c>
      <c r="W69" s="289">
        <v>0</v>
      </c>
      <c r="X69" s="289">
        <v>4</v>
      </c>
      <c r="Y69" s="121" t="s">
        <v>323</v>
      </c>
      <c r="Z69" s="121" t="s">
        <v>295</v>
      </c>
      <c r="AA69" s="121" t="s">
        <v>296</v>
      </c>
      <c r="AB69" s="121" t="s">
        <v>296</v>
      </c>
      <c r="AC69" s="121" t="s">
        <v>324</v>
      </c>
      <c r="AD69" s="121" t="s">
        <v>325</v>
      </c>
      <c r="AE69" s="152" t="s">
        <v>708</v>
      </c>
    </row>
    <row r="70" spans="1:31" ht="115.5" customHeight="1" thickBot="1">
      <c r="A70" s="382"/>
      <c r="B70" s="324"/>
      <c r="C70" s="324"/>
      <c r="D70" s="337"/>
      <c r="E70" s="182" t="s">
        <v>255</v>
      </c>
      <c r="F70" s="157" t="s">
        <v>151</v>
      </c>
      <c r="G70" s="157" t="s">
        <v>282</v>
      </c>
      <c r="H70" s="157" t="s">
        <v>283</v>
      </c>
      <c r="I70" s="157" t="s">
        <v>258</v>
      </c>
      <c r="J70" s="157" t="s">
        <v>259</v>
      </c>
      <c r="K70" s="157" t="s">
        <v>260</v>
      </c>
      <c r="L70" s="157" t="s">
        <v>239</v>
      </c>
      <c r="M70" s="158">
        <v>2</v>
      </c>
      <c r="N70" s="158">
        <v>1</v>
      </c>
      <c r="O70" s="159">
        <f t="shared" si="5"/>
        <v>2</v>
      </c>
      <c r="P70" s="159" t="str">
        <f t="shared" si="1"/>
        <v>Bajo</v>
      </c>
      <c r="Q70" s="158">
        <v>10</v>
      </c>
      <c r="R70" s="159">
        <f t="shared" si="2"/>
        <v>20</v>
      </c>
      <c r="S70" s="159" t="str">
        <f t="shared" si="3"/>
        <v>IV</v>
      </c>
      <c r="T70" s="159" t="str">
        <f t="shared" si="14"/>
        <v>Aceptable</v>
      </c>
      <c r="U70" s="290">
        <v>4</v>
      </c>
      <c r="V70" s="290">
        <v>0</v>
      </c>
      <c r="W70" s="290">
        <v>0</v>
      </c>
      <c r="X70" s="290">
        <v>4</v>
      </c>
      <c r="Y70" s="157" t="s">
        <v>294</v>
      </c>
      <c r="Z70" s="157" t="s">
        <v>295</v>
      </c>
      <c r="AA70" s="157" t="s">
        <v>296</v>
      </c>
      <c r="AB70" s="157" t="s">
        <v>296</v>
      </c>
      <c r="AC70" s="157" t="s">
        <v>296</v>
      </c>
      <c r="AD70" s="157" t="s">
        <v>297</v>
      </c>
      <c r="AE70" s="200" t="s">
        <v>709</v>
      </c>
    </row>
    <row r="71" spans="1:31" ht="120.75" customHeight="1">
      <c r="A71" s="382"/>
      <c r="B71" s="322" t="s">
        <v>653</v>
      </c>
      <c r="C71" s="322" t="s">
        <v>536</v>
      </c>
      <c r="D71" s="334" t="s">
        <v>655</v>
      </c>
      <c r="E71" s="126" t="s">
        <v>264</v>
      </c>
      <c r="F71" s="197" t="s">
        <v>265</v>
      </c>
      <c r="G71" s="197" t="s">
        <v>317</v>
      </c>
      <c r="H71" s="196" t="s">
        <v>318</v>
      </c>
      <c r="I71" s="196" t="s">
        <v>319</v>
      </c>
      <c r="J71" s="196" t="s">
        <v>320</v>
      </c>
      <c r="K71" s="196" t="s">
        <v>260</v>
      </c>
      <c r="L71" s="196" t="s">
        <v>268</v>
      </c>
      <c r="M71" s="197">
        <v>2</v>
      </c>
      <c r="N71" s="197">
        <v>1</v>
      </c>
      <c r="O71" s="198">
        <f t="shared" si="5"/>
        <v>2</v>
      </c>
      <c r="P71" s="198" t="str">
        <f t="shared" si="1"/>
        <v>Bajo</v>
      </c>
      <c r="Q71" s="197">
        <v>10</v>
      </c>
      <c r="R71" s="198">
        <f t="shared" si="2"/>
        <v>20</v>
      </c>
      <c r="S71" s="198" t="str">
        <f t="shared" si="3"/>
        <v>IV</v>
      </c>
      <c r="T71" s="198" t="str">
        <f t="shared" si="14"/>
        <v>Aceptable</v>
      </c>
      <c r="U71" s="288">
        <v>52</v>
      </c>
      <c r="V71" s="288">
        <v>0</v>
      </c>
      <c r="W71" s="288">
        <v>0</v>
      </c>
      <c r="X71" s="288">
        <v>52</v>
      </c>
      <c r="Y71" s="196" t="s">
        <v>369</v>
      </c>
      <c r="Z71" s="196" t="s">
        <v>288</v>
      </c>
      <c r="AA71" s="196" t="s">
        <v>223</v>
      </c>
      <c r="AB71" s="196" t="s">
        <v>223</v>
      </c>
      <c r="AC71" s="196" t="s">
        <v>223</v>
      </c>
      <c r="AD71" s="196" t="s">
        <v>370</v>
      </c>
      <c r="AE71" s="199" t="s">
        <v>702</v>
      </c>
    </row>
    <row r="72" spans="1:31" ht="120.75" customHeight="1">
      <c r="A72" s="382"/>
      <c r="B72" s="323"/>
      <c r="C72" s="323"/>
      <c r="D72" s="335"/>
      <c r="E72" s="154" t="s">
        <v>264</v>
      </c>
      <c r="F72" s="118" t="s">
        <v>152</v>
      </c>
      <c r="G72" s="118" t="s">
        <v>207</v>
      </c>
      <c r="H72" s="118" t="s">
        <v>208</v>
      </c>
      <c r="I72" s="118" t="s">
        <v>209</v>
      </c>
      <c r="J72" s="118" t="s">
        <v>210</v>
      </c>
      <c r="K72" s="118" t="s">
        <v>211</v>
      </c>
      <c r="L72" s="118" t="s">
        <v>219</v>
      </c>
      <c r="M72" s="145">
        <v>2</v>
      </c>
      <c r="N72" s="145">
        <v>3</v>
      </c>
      <c r="O72" s="146">
        <f t="shared" si="5"/>
        <v>6</v>
      </c>
      <c r="P72" s="146" t="str">
        <f t="shared" si="1"/>
        <v>Medio</v>
      </c>
      <c r="Q72" s="145">
        <v>10</v>
      </c>
      <c r="R72" s="146">
        <f t="shared" si="2"/>
        <v>60</v>
      </c>
      <c r="S72" s="146" t="str">
        <f t="shared" si="3"/>
        <v>III</v>
      </c>
      <c r="T72" s="146" t="s">
        <v>142</v>
      </c>
      <c r="U72" s="289">
        <v>52</v>
      </c>
      <c r="V72" s="289">
        <v>0</v>
      </c>
      <c r="W72" s="289">
        <v>0</v>
      </c>
      <c r="X72" s="289">
        <v>52</v>
      </c>
      <c r="Y72" s="247" t="s">
        <v>221</v>
      </c>
      <c r="Z72" s="222" t="s">
        <v>672</v>
      </c>
      <c r="AA72" s="118" t="s">
        <v>223</v>
      </c>
      <c r="AB72" s="118" t="s">
        <v>223</v>
      </c>
      <c r="AC72" s="118" t="s">
        <v>223</v>
      </c>
      <c r="AD72" s="118" t="s">
        <v>224</v>
      </c>
      <c r="AE72" s="148" t="s">
        <v>223</v>
      </c>
    </row>
    <row r="73" spans="1:31" ht="120.75" customHeight="1">
      <c r="A73" s="382"/>
      <c r="B73" s="323"/>
      <c r="C73" s="323"/>
      <c r="D73" s="335"/>
      <c r="E73" s="154" t="s">
        <v>264</v>
      </c>
      <c r="F73" s="118" t="s">
        <v>152</v>
      </c>
      <c r="G73" s="118" t="s">
        <v>212</v>
      </c>
      <c r="H73" s="118" t="s">
        <v>213</v>
      </c>
      <c r="I73" s="118" t="s">
        <v>214</v>
      </c>
      <c r="J73" s="118" t="s">
        <v>210</v>
      </c>
      <c r="K73" s="118" t="s">
        <v>211</v>
      </c>
      <c r="L73" s="118" t="s">
        <v>219</v>
      </c>
      <c r="M73" s="145">
        <v>2</v>
      </c>
      <c r="N73" s="145">
        <v>3</v>
      </c>
      <c r="O73" s="146">
        <f t="shared" si="5"/>
        <v>6</v>
      </c>
      <c r="P73" s="146" t="str">
        <f t="shared" ref="P73:P92" si="15">IF(O73="","",IF(ISTEXT(O73),"N/A",IF(OR(O73=2,O73=4),"Bajo",IF(OR(O73=6,O73=8),"Medio",IF(OR(O73=10,O73=12,O73=18,O73=20),"Alto",IF(OR(O73=24,O73=30,O73=40),"Muy Alto","Error"))))))</f>
        <v>Medio</v>
      </c>
      <c r="Q73" s="145">
        <v>10</v>
      </c>
      <c r="R73" s="146">
        <f t="shared" ref="R73:R92" si="16">IF(OR(Q73="",O73=""),"",IF(ISTEXT(O73),"N/A",O73*Q73))</f>
        <v>60</v>
      </c>
      <c r="S73" s="146" t="str">
        <f t="shared" ref="S73:S92" si="17">IF(R73="","",IF(ISTEXT(R73),"IV",IF(R73=20,"IV",IF(AND(R73&gt;=40,R73&lt;=120),"III",IF(AND(R73&gt;=150,R73&lt;=500),"II",IF(AND(R73&gt;=600,R73&lt;=4000),"I","Error"))))))</f>
        <v>III</v>
      </c>
      <c r="T73" s="146" t="s">
        <v>142</v>
      </c>
      <c r="U73" s="289">
        <v>52</v>
      </c>
      <c r="V73" s="289">
        <v>0</v>
      </c>
      <c r="W73" s="289">
        <v>0</v>
      </c>
      <c r="X73" s="289">
        <v>52</v>
      </c>
      <c r="Y73" s="118" t="s">
        <v>221</v>
      </c>
      <c r="Z73" s="222" t="s">
        <v>672</v>
      </c>
      <c r="AA73" s="118" t="s">
        <v>223</v>
      </c>
      <c r="AB73" s="118" t="s">
        <v>223</v>
      </c>
      <c r="AC73" s="118" t="s">
        <v>223</v>
      </c>
      <c r="AD73" s="118" t="s">
        <v>224</v>
      </c>
      <c r="AE73" s="148" t="s">
        <v>223</v>
      </c>
    </row>
    <row r="74" spans="1:31" ht="120.75" customHeight="1">
      <c r="A74" s="382"/>
      <c r="B74" s="323"/>
      <c r="C74" s="323"/>
      <c r="D74" s="335"/>
      <c r="E74" s="154" t="s">
        <v>264</v>
      </c>
      <c r="F74" s="118" t="s">
        <v>150</v>
      </c>
      <c r="G74" s="118" t="s">
        <v>215</v>
      </c>
      <c r="H74" s="118" t="s">
        <v>216</v>
      </c>
      <c r="I74" s="118" t="s">
        <v>217</v>
      </c>
      <c r="J74" s="118" t="s">
        <v>210</v>
      </c>
      <c r="K74" s="118" t="s">
        <v>218</v>
      </c>
      <c r="L74" s="118" t="s">
        <v>220</v>
      </c>
      <c r="M74" s="145">
        <v>2</v>
      </c>
      <c r="N74" s="145">
        <v>2</v>
      </c>
      <c r="O74" s="146">
        <f t="shared" si="5"/>
        <v>4</v>
      </c>
      <c r="P74" s="146" t="str">
        <f t="shared" si="15"/>
        <v>Bajo</v>
      </c>
      <c r="Q74" s="145">
        <v>25</v>
      </c>
      <c r="R74" s="146">
        <f t="shared" si="16"/>
        <v>100</v>
      </c>
      <c r="S74" s="146" t="str">
        <f t="shared" si="17"/>
        <v>III</v>
      </c>
      <c r="T74" s="146" t="s">
        <v>142</v>
      </c>
      <c r="U74" s="289">
        <v>52</v>
      </c>
      <c r="V74" s="289">
        <v>0</v>
      </c>
      <c r="W74" s="289">
        <v>0</v>
      </c>
      <c r="X74" s="289">
        <v>52</v>
      </c>
      <c r="Y74" s="118" t="s">
        <v>225</v>
      </c>
      <c r="Z74" s="118" t="s">
        <v>701</v>
      </c>
      <c r="AA74" s="118" t="s">
        <v>223</v>
      </c>
      <c r="AB74" s="118" t="s">
        <v>223</v>
      </c>
      <c r="AC74" s="118" t="s">
        <v>227</v>
      </c>
      <c r="AD74" s="118" t="s">
        <v>228</v>
      </c>
      <c r="AE74" s="148" t="s">
        <v>223</v>
      </c>
    </row>
    <row r="75" spans="1:31" ht="120.75" customHeight="1">
      <c r="A75" s="382"/>
      <c r="B75" s="323"/>
      <c r="C75" s="323"/>
      <c r="D75" s="335"/>
      <c r="E75" s="154" t="s">
        <v>264</v>
      </c>
      <c r="F75" s="118" t="s">
        <v>150</v>
      </c>
      <c r="G75" s="118" t="s">
        <v>269</v>
      </c>
      <c r="H75" s="118" t="s">
        <v>309</v>
      </c>
      <c r="I75" s="118" t="s">
        <v>250</v>
      </c>
      <c r="J75" s="118" t="s">
        <v>251</v>
      </c>
      <c r="K75" s="118" t="s">
        <v>218</v>
      </c>
      <c r="L75" s="118" t="s">
        <v>220</v>
      </c>
      <c r="M75" s="145">
        <v>2</v>
      </c>
      <c r="N75" s="145">
        <v>1</v>
      </c>
      <c r="O75" s="146">
        <f t="shared" si="5"/>
        <v>2</v>
      </c>
      <c r="P75" s="146" t="str">
        <f t="shared" si="15"/>
        <v>Bajo</v>
      </c>
      <c r="Q75" s="145">
        <v>10</v>
      </c>
      <c r="R75" s="146">
        <f t="shared" si="16"/>
        <v>20</v>
      </c>
      <c r="S75" s="146" t="str">
        <f t="shared" si="17"/>
        <v>IV</v>
      </c>
      <c r="T75" s="146" t="str">
        <f>IF(S75="","",IF(OR(S75="IV",S75="III"),"Aceptable",IF(S75="II","No Aceptable o Aceptable con controles",IF(S75="I","No Aceptable","Error"))))</f>
        <v>Aceptable</v>
      </c>
      <c r="U75" s="289">
        <v>52</v>
      </c>
      <c r="V75" s="289">
        <v>0</v>
      </c>
      <c r="W75" s="289">
        <v>0</v>
      </c>
      <c r="X75" s="289">
        <v>52</v>
      </c>
      <c r="Y75" s="118" t="s">
        <v>225</v>
      </c>
      <c r="Z75" s="118" t="s">
        <v>253</v>
      </c>
      <c r="AA75" s="118" t="s">
        <v>223</v>
      </c>
      <c r="AB75" s="118" t="s">
        <v>223</v>
      </c>
      <c r="AC75" s="118" t="s">
        <v>227</v>
      </c>
      <c r="AD75" s="118" t="s">
        <v>228</v>
      </c>
      <c r="AE75" s="148" t="s">
        <v>223</v>
      </c>
    </row>
    <row r="76" spans="1:31" ht="120.75" customHeight="1">
      <c r="A76" s="382"/>
      <c r="B76" s="323"/>
      <c r="C76" s="323"/>
      <c r="D76" s="335"/>
      <c r="E76" s="154" t="s">
        <v>264</v>
      </c>
      <c r="F76" s="118" t="s">
        <v>271</v>
      </c>
      <c r="G76" s="118" t="s">
        <v>229</v>
      </c>
      <c r="H76" s="118" t="s">
        <v>230</v>
      </c>
      <c r="I76" s="118" t="s">
        <v>231</v>
      </c>
      <c r="J76" s="118" t="s">
        <v>232</v>
      </c>
      <c r="K76" s="118" t="s">
        <v>233</v>
      </c>
      <c r="L76" s="118" t="s">
        <v>220</v>
      </c>
      <c r="M76" s="145">
        <v>2</v>
      </c>
      <c r="N76" s="145">
        <v>2</v>
      </c>
      <c r="O76" s="146">
        <f t="shared" si="5"/>
        <v>4</v>
      </c>
      <c r="P76" s="146" t="str">
        <f t="shared" si="15"/>
        <v>Bajo</v>
      </c>
      <c r="Q76" s="145">
        <v>25</v>
      </c>
      <c r="R76" s="146">
        <f t="shared" si="16"/>
        <v>100</v>
      </c>
      <c r="S76" s="146" t="str">
        <f t="shared" si="17"/>
        <v>III</v>
      </c>
      <c r="T76" s="146" t="s">
        <v>142</v>
      </c>
      <c r="U76" s="289">
        <v>52</v>
      </c>
      <c r="V76" s="289">
        <v>0</v>
      </c>
      <c r="W76" s="289">
        <v>0</v>
      </c>
      <c r="X76" s="289">
        <v>52</v>
      </c>
      <c r="Y76" s="118" t="s">
        <v>240</v>
      </c>
      <c r="Z76" s="118" t="s">
        <v>676</v>
      </c>
      <c r="AA76" s="118" t="s">
        <v>223</v>
      </c>
      <c r="AB76" s="118" t="s">
        <v>223</v>
      </c>
      <c r="AC76" s="118" t="s">
        <v>242</v>
      </c>
      <c r="AD76" s="118" t="s">
        <v>243</v>
      </c>
      <c r="AE76" s="148" t="s">
        <v>223</v>
      </c>
    </row>
    <row r="77" spans="1:31" ht="120.75" customHeight="1">
      <c r="A77" s="382"/>
      <c r="B77" s="323"/>
      <c r="C77" s="323"/>
      <c r="D77" s="335"/>
      <c r="E77" s="154" t="s">
        <v>264</v>
      </c>
      <c r="F77" s="118" t="s">
        <v>271</v>
      </c>
      <c r="G77" s="118" t="s">
        <v>234</v>
      </c>
      <c r="H77" s="118" t="s">
        <v>235</v>
      </c>
      <c r="I77" s="118" t="s">
        <v>236</v>
      </c>
      <c r="J77" s="118" t="s">
        <v>237</v>
      </c>
      <c r="K77" s="118" t="s">
        <v>233</v>
      </c>
      <c r="L77" s="118" t="s">
        <v>220</v>
      </c>
      <c r="M77" s="145">
        <v>2</v>
      </c>
      <c r="N77" s="145">
        <v>2</v>
      </c>
      <c r="O77" s="146">
        <f t="shared" si="5"/>
        <v>4</v>
      </c>
      <c r="P77" s="146" t="str">
        <f t="shared" si="15"/>
        <v>Bajo</v>
      </c>
      <c r="Q77" s="145">
        <v>25</v>
      </c>
      <c r="R77" s="146">
        <f t="shared" si="16"/>
        <v>100</v>
      </c>
      <c r="S77" s="146" t="str">
        <f t="shared" si="17"/>
        <v>III</v>
      </c>
      <c r="T77" s="146" t="s">
        <v>142</v>
      </c>
      <c r="U77" s="289">
        <v>52</v>
      </c>
      <c r="V77" s="289">
        <v>0</v>
      </c>
      <c r="W77" s="289">
        <v>0</v>
      </c>
      <c r="X77" s="289">
        <v>52</v>
      </c>
      <c r="Y77" s="118" t="s">
        <v>244</v>
      </c>
      <c r="Z77" s="118" t="s">
        <v>676</v>
      </c>
      <c r="AA77" s="118" t="s">
        <v>223</v>
      </c>
      <c r="AB77" s="118" t="s">
        <v>223</v>
      </c>
      <c r="AC77" s="118" t="s">
        <v>242</v>
      </c>
      <c r="AD77" s="118" t="s">
        <v>245</v>
      </c>
      <c r="AE77" s="148" t="s">
        <v>223</v>
      </c>
    </row>
    <row r="78" spans="1:31" ht="120.75" customHeight="1" thickBot="1">
      <c r="A78" s="382"/>
      <c r="B78" s="323"/>
      <c r="C78" s="324"/>
      <c r="D78" s="335"/>
      <c r="E78" s="291" t="s">
        <v>264</v>
      </c>
      <c r="F78" s="171" t="s">
        <v>274</v>
      </c>
      <c r="G78" s="171" t="s">
        <v>284</v>
      </c>
      <c r="H78" s="171" t="s">
        <v>285</v>
      </c>
      <c r="I78" s="171" t="s">
        <v>217</v>
      </c>
      <c r="J78" s="171" t="s">
        <v>210</v>
      </c>
      <c r="K78" s="171" t="s">
        <v>260</v>
      </c>
      <c r="L78" s="171" t="s">
        <v>262</v>
      </c>
      <c r="M78" s="172">
        <v>6</v>
      </c>
      <c r="N78" s="172">
        <v>3</v>
      </c>
      <c r="O78" s="173">
        <f t="shared" si="5"/>
        <v>18</v>
      </c>
      <c r="P78" s="173" t="str">
        <f t="shared" si="15"/>
        <v>Alto</v>
      </c>
      <c r="Q78" s="172">
        <v>25</v>
      </c>
      <c r="R78" s="173">
        <f t="shared" si="16"/>
        <v>450</v>
      </c>
      <c r="S78" s="173" t="str">
        <f t="shared" si="17"/>
        <v>II</v>
      </c>
      <c r="T78" s="173" t="str">
        <f t="shared" ref="T78:T87" si="18">IF(S78="","",IF(OR(S78="IV",S78="III"),"Aceptable",IF(S78="II","No Aceptable o Aceptable con controles",IF(S78="I","No Aceptable","Error"))))</f>
        <v>No Aceptable o Aceptable con controles</v>
      </c>
      <c r="U78" s="292">
        <v>52</v>
      </c>
      <c r="V78" s="292">
        <v>0</v>
      </c>
      <c r="W78" s="292">
        <v>0</v>
      </c>
      <c r="X78" s="292">
        <v>52</v>
      </c>
      <c r="Y78" s="171" t="s">
        <v>290</v>
      </c>
      <c r="Z78" s="171" t="s">
        <v>291</v>
      </c>
      <c r="AA78" s="171" t="s">
        <v>223</v>
      </c>
      <c r="AB78" s="171" t="s">
        <v>223</v>
      </c>
      <c r="AC78" s="171" t="s">
        <v>292</v>
      </c>
      <c r="AD78" s="171" t="s">
        <v>293</v>
      </c>
      <c r="AE78" s="175" t="s">
        <v>223</v>
      </c>
    </row>
    <row r="79" spans="1:31" ht="114" customHeight="1">
      <c r="A79" s="382"/>
      <c r="B79" s="323"/>
      <c r="C79" s="326" t="s">
        <v>537</v>
      </c>
      <c r="D79" s="325" t="s">
        <v>656</v>
      </c>
      <c r="E79" s="126" t="s">
        <v>264</v>
      </c>
      <c r="F79" s="197" t="s">
        <v>265</v>
      </c>
      <c r="G79" s="197" t="s">
        <v>367</v>
      </c>
      <c r="H79" s="196" t="s">
        <v>318</v>
      </c>
      <c r="I79" s="196" t="s">
        <v>368</v>
      </c>
      <c r="J79" s="196" t="s">
        <v>210</v>
      </c>
      <c r="K79" s="196" t="s">
        <v>260</v>
      </c>
      <c r="L79" s="196" t="s">
        <v>268</v>
      </c>
      <c r="M79" s="197">
        <v>2</v>
      </c>
      <c r="N79" s="197">
        <v>1</v>
      </c>
      <c r="O79" s="198">
        <f t="shared" si="5"/>
        <v>2</v>
      </c>
      <c r="P79" s="198" t="str">
        <f t="shared" si="15"/>
        <v>Bajo</v>
      </c>
      <c r="Q79" s="197">
        <v>10</v>
      </c>
      <c r="R79" s="198">
        <f t="shared" si="16"/>
        <v>20</v>
      </c>
      <c r="S79" s="198" t="str">
        <f t="shared" si="17"/>
        <v>IV</v>
      </c>
      <c r="T79" s="198" t="str">
        <f t="shared" si="18"/>
        <v>Aceptable</v>
      </c>
      <c r="U79" s="288">
        <v>52</v>
      </c>
      <c r="V79" s="288">
        <v>0</v>
      </c>
      <c r="W79" s="288">
        <v>0</v>
      </c>
      <c r="X79" s="288">
        <v>52</v>
      </c>
      <c r="Y79" s="196" t="s">
        <v>369</v>
      </c>
      <c r="Z79" s="196" t="s">
        <v>288</v>
      </c>
      <c r="AA79" s="196" t="s">
        <v>223</v>
      </c>
      <c r="AB79" s="196" t="s">
        <v>223</v>
      </c>
      <c r="AC79" s="196" t="s">
        <v>223</v>
      </c>
      <c r="AD79" s="196" t="s">
        <v>370</v>
      </c>
      <c r="AE79" s="144" t="s">
        <v>703</v>
      </c>
    </row>
    <row r="80" spans="1:31" ht="114" customHeight="1">
      <c r="A80" s="382"/>
      <c r="B80" s="323"/>
      <c r="C80" s="327"/>
      <c r="D80" s="320"/>
      <c r="E80" s="122" t="s">
        <v>264</v>
      </c>
      <c r="F80" s="121" t="s">
        <v>265</v>
      </c>
      <c r="G80" s="121" t="s">
        <v>266</v>
      </c>
      <c r="H80" s="121" t="s">
        <v>267</v>
      </c>
      <c r="I80" s="121" t="s">
        <v>257</v>
      </c>
      <c r="J80" s="121" t="s">
        <v>210</v>
      </c>
      <c r="K80" s="121" t="s">
        <v>210</v>
      </c>
      <c r="L80" s="121" t="s">
        <v>268</v>
      </c>
      <c r="M80" s="149">
        <v>2</v>
      </c>
      <c r="N80" s="149">
        <v>4</v>
      </c>
      <c r="O80" s="150">
        <f t="shared" si="5"/>
        <v>8</v>
      </c>
      <c r="P80" s="150" t="str">
        <f t="shared" si="15"/>
        <v>Medio</v>
      </c>
      <c r="Q80" s="149">
        <v>10</v>
      </c>
      <c r="R80" s="150">
        <f t="shared" si="16"/>
        <v>80</v>
      </c>
      <c r="S80" s="150" t="str">
        <f t="shared" si="17"/>
        <v>III</v>
      </c>
      <c r="T80" s="150" t="str">
        <f t="shared" si="18"/>
        <v>Aceptable</v>
      </c>
      <c r="U80" s="289">
        <v>52</v>
      </c>
      <c r="V80" s="289">
        <v>0</v>
      </c>
      <c r="W80" s="289">
        <v>0</v>
      </c>
      <c r="X80" s="289">
        <v>52</v>
      </c>
      <c r="Y80" s="121" t="s">
        <v>287</v>
      </c>
      <c r="Z80" s="121" t="s">
        <v>288</v>
      </c>
      <c r="AA80" s="121" t="s">
        <v>223</v>
      </c>
      <c r="AB80" s="121" t="s">
        <v>223</v>
      </c>
      <c r="AC80" s="121" t="s">
        <v>223</v>
      </c>
      <c r="AD80" s="121" t="s">
        <v>289</v>
      </c>
      <c r="AE80" s="148" t="s">
        <v>223</v>
      </c>
    </row>
    <row r="81" spans="1:31" ht="114" customHeight="1">
      <c r="A81" s="382"/>
      <c r="B81" s="323"/>
      <c r="C81" s="327"/>
      <c r="D81" s="320"/>
      <c r="E81" s="122" t="s">
        <v>264</v>
      </c>
      <c r="F81" s="121" t="s">
        <v>150</v>
      </c>
      <c r="G81" s="121" t="s">
        <v>269</v>
      </c>
      <c r="H81" s="121" t="s">
        <v>270</v>
      </c>
      <c r="I81" s="121" t="s">
        <v>252</v>
      </c>
      <c r="J81" s="121" t="s">
        <v>210</v>
      </c>
      <c r="K81" s="121" t="s">
        <v>218</v>
      </c>
      <c r="L81" s="121" t="s">
        <v>210</v>
      </c>
      <c r="M81" s="149">
        <v>2</v>
      </c>
      <c r="N81" s="149">
        <v>2</v>
      </c>
      <c r="O81" s="150">
        <f t="shared" si="5"/>
        <v>4</v>
      </c>
      <c r="P81" s="150" t="str">
        <f t="shared" si="15"/>
        <v>Bajo</v>
      </c>
      <c r="Q81" s="149">
        <v>10</v>
      </c>
      <c r="R81" s="150">
        <f t="shared" si="16"/>
        <v>40</v>
      </c>
      <c r="S81" s="150" t="str">
        <f t="shared" si="17"/>
        <v>III</v>
      </c>
      <c r="T81" s="150" t="str">
        <f t="shared" si="18"/>
        <v>Aceptable</v>
      </c>
      <c r="U81" s="289">
        <v>52</v>
      </c>
      <c r="V81" s="289">
        <v>0</v>
      </c>
      <c r="W81" s="289">
        <v>0</v>
      </c>
      <c r="X81" s="289">
        <v>52</v>
      </c>
      <c r="Y81" s="121" t="s">
        <v>312</v>
      </c>
      <c r="Z81" s="121" t="s">
        <v>677</v>
      </c>
      <c r="AA81" s="121" t="s">
        <v>223</v>
      </c>
      <c r="AB81" s="121" t="s">
        <v>314</v>
      </c>
      <c r="AC81" s="121" t="s">
        <v>223</v>
      </c>
      <c r="AD81" s="121" t="s">
        <v>315</v>
      </c>
      <c r="AE81" s="152" t="s">
        <v>223</v>
      </c>
    </row>
    <row r="82" spans="1:31" ht="114" customHeight="1">
      <c r="A82" s="382"/>
      <c r="B82" s="323"/>
      <c r="C82" s="327"/>
      <c r="D82" s="320"/>
      <c r="E82" s="122" t="s">
        <v>264</v>
      </c>
      <c r="F82" s="121" t="s">
        <v>271</v>
      </c>
      <c r="G82" s="121" t="s">
        <v>229</v>
      </c>
      <c r="H82" s="121" t="s">
        <v>272</v>
      </c>
      <c r="I82" s="121" t="s">
        <v>273</v>
      </c>
      <c r="J82" s="121" t="s">
        <v>210</v>
      </c>
      <c r="K82" s="121" t="s">
        <v>233</v>
      </c>
      <c r="L82" s="121" t="s">
        <v>220</v>
      </c>
      <c r="M82" s="149">
        <v>2</v>
      </c>
      <c r="N82" s="149">
        <v>2</v>
      </c>
      <c r="O82" s="150">
        <f t="shared" si="5"/>
        <v>4</v>
      </c>
      <c r="P82" s="150" t="str">
        <f t="shared" si="15"/>
        <v>Bajo</v>
      </c>
      <c r="Q82" s="149">
        <v>10</v>
      </c>
      <c r="R82" s="150">
        <f t="shared" si="16"/>
        <v>40</v>
      </c>
      <c r="S82" s="150" t="str">
        <f t="shared" si="17"/>
        <v>III</v>
      </c>
      <c r="T82" s="150" t="str">
        <f t="shared" si="18"/>
        <v>Aceptable</v>
      </c>
      <c r="U82" s="289">
        <v>52</v>
      </c>
      <c r="V82" s="289">
        <v>0</v>
      </c>
      <c r="W82" s="289">
        <v>0</v>
      </c>
      <c r="X82" s="289">
        <v>52</v>
      </c>
      <c r="Y82" s="121" t="s">
        <v>378</v>
      </c>
      <c r="Z82" s="121" t="s">
        <v>676</v>
      </c>
      <c r="AA82" s="121" t="s">
        <v>223</v>
      </c>
      <c r="AB82" s="121" t="s">
        <v>223</v>
      </c>
      <c r="AC82" s="121" t="s">
        <v>242</v>
      </c>
      <c r="AD82" s="121" t="s">
        <v>350</v>
      </c>
      <c r="AE82" s="152" t="s">
        <v>223</v>
      </c>
    </row>
    <row r="83" spans="1:31" ht="114" customHeight="1">
      <c r="A83" s="382"/>
      <c r="B83" s="323"/>
      <c r="C83" s="327"/>
      <c r="D83" s="320"/>
      <c r="E83" s="122" t="s">
        <v>371</v>
      </c>
      <c r="F83" s="121" t="s">
        <v>271</v>
      </c>
      <c r="G83" s="121" t="s">
        <v>372</v>
      </c>
      <c r="H83" s="121" t="s">
        <v>373</v>
      </c>
      <c r="I83" s="121" t="s">
        <v>374</v>
      </c>
      <c r="J83" s="121" t="s">
        <v>375</v>
      </c>
      <c r="K83" s="121" t="s">
        <v>233</v>
      </c>
      <c r="L83" s="121" t="s">
        <v>220</v>
      </c>
      <c r="M83" s="149">
        <v>2</v>
      </c>
      <c r="N83" s="149">
        <v>2</v>
      </c>
      <c r="O83" s="150">
        <v>4</v>
      </c>
      <c r="P83" s="150" t="str">
        <f t="shared" si="15"/>
        <v>Bajo</v>
      </c>
      <c r="Q83" s="149">
        <v>10</v>
      </c>
      <c r="R83" s="150">
        <f t="shared" si="16"/>
        <v>40</v>
      </c>
      <c r="S83" s="150" t="str">
        <f t="shared" si="17"/>
        <v>III</v>
      </c>
      <c r="T83" s="150" t="str">
        <f t="shared" si="18"/>
        <v>Aceptable</v>
      </c>
      <c r="U83" s="289">
        <v>52</v>
      </c>
      <c r="V83" s="289">
        <v>0</v>
      </c>
      <c r="W83" s="289">
        <v>0</v>
      </c>
      <c r="X83" s="289">
        <v>52</v>
      </c>
      <c r="Y83" s="121" t="s">
        <v>240</v>
      </c>
      <c r="Z83" s="121" t="s">
        <v>676</v>
      </c>
      <c r="AA83" s="121" t="s">
        <v>223</v>
      </c>
      <c r="AB83" s="121" t="s">
        <v>223</v>
      </c>
      <c r="AC83" s="121" t="s">
        <v>379</v>
      </c>
      <c r="AD83" s="121" t="s">
        <v>380</v>
      </c>
      <c r="AE83" s="152" t="s">
        <v>223</v>
      </c>
    </row>
    <row r="84" spans="1:31" ht="114" customHeight="1">
      <c r="A84" s="382"/>
      <c r="B84" s="323"/>
      <c r="C84" s="327"/>
      <c r="D84" s="320"/>
      <c r="E84" s="122" t="s">
        <v>264</v>
      </c>
      <c r="F84" s="121" t="s">
        <v>271</v>
      </c>
      <c r="G84" s="121" t="s">
        <v>234</v>
      </c>
      <c r="H84" s="121" t="s">
        <v>376</v>
      </c>
      <c r="I84" s="121" t="s">
        <v>377</v>
      </c>
      <c r="J84" s="121" t="s">
        <v>210</v>
      </c>
      <c r="K84" s="121" t="s">
        <v>233</v>
      </c>
      <c r="L84" s="121" t="s">
        <v>220</v>
      </c>
      <c r="M84" s="149">
        <v>2</v>
      </c>
      <c r="N84" s="149">
        <v>2</v>
      </c>
      <c r="O84" s="150">
        <f t="shared" ref="O84:O92" si="19">IF(OR(M84="",N84=""),"",IF((M84*N84=0),"N/A",M84*N84))</f>
        <v>4</v>
      </c>
      <c r="P84" s="150" t="str">
        <f t="shared" si="15"/>
        <v>Bajo</v>
      </c>
      <c r="Q84" s="149">
        <v>10</v>
      </c>
      <c r="R84" s="150">
        <f t="shared" si="16"/>
        <v>40</v>
      </c>
      <c r="S84" s="150" t="str">
        <f t="shared" si="17"/>
        <v>III</v>
      </c>
      <c r="T84" s="150" t="str">
        <f t="shared" si="18"/>
        <v>Aceptable</v>
      </c>
      <c r="U84" s="289">
        <v>52</v>
      </c>
      <c r="V84" s="289">
        <v>0</v>
      </c>
      <c r="W84" s="289">
        <v>0</v>
      </c>
      <c r="X84" s="289">
        <v>52</v>
      </c>
      <c r="Y84" s="121" t="s">
        <v>240</v>
      </c>
      <c r="Z84" s="121" t="s">
        <v>676</v>
      </c>
      <c r="AA84" s="121" t="s">
        <v>223</v>
      </c>
      <c r="AB84" s="121" t="s">
        <v>223</v>
      </c>
      <c r="AC84" s="121" t="s">
        <v>242</v>
      </c>
      <c r="AD84" s="121" t="s">
        <v>349</v>
      </c>
      <c r="AE84" s="152" t="s">
        <v>223</v>
      </c>
    </row>
    <row r="85" spans="1:31" ht="114" customHeight="1">
      <c r="A85" s="382"/>
      <c r="B85" s="323"/>
      <c r="C85" s="327"/>
      <c r="D85" s="320"/>
      <c r="E85" s="122" t="s">
        <v>264</v>
      </c>
      <c r="F85" s="121" t="s">
        <v>274</v>
      </c>
      <c r="G85" s="121" t="s">
        <v>381</v>
      </c>
      <c r="H85" s="121" t="s">
        <v>382</v>
      </c>
      <c r="I85" s="121" t="s">
        <v>383</v>
      </c>
      <c r="J85" s="121" t="s">
        <v>210</v>
      </c>
      <c r="K85" s="121" t="s">
        <v>210</v>
      </c>
      <c r="L85" s="121" t="s">
        <v>210</v>
      </c>
      <c r="M85" s="149">
        <v>2</v>
      </c>
      <c r="N85" s="149">
        <v>1</v>
      </c>
      <c r="O85" s="150">
        <f t="shared" si="19"/>
        <v>2</v>
      </c>
      <c r="P85" s="150" t="str">
        <f t="shared" si="15"/>
        <v>Bajo</v>
      </c>
      <c r="Q85" s="149">
        <v>10</v>
      </c>
      <c r="R85" s="150">
        <f t="shared" si="16"/>
        <v>20</v>
      </c>
      <c r="S85" s="150" t="str">
        <f t="shared" si="17"/>
        <v>IV</v>
      </c>
      <c r="T85" s="150" t="str">
        <f t="shared" si="18"/>
        <v>Aceptable</v>
      </c>
      <c r="U85" s="289">
        <v>52</v>
      </c>
      <c r="V85" s="289">
        <v>0</v>
      </c>
      <c r="W85" s="289">
        <v>0</v>
      </c>
      <c r="X85" s="289">
        <v>52</v>
      </c>
      <c r="Y85" s="121" t="s">
        <v>384</v>
      </c>
      <c r="Z85" s="121" t="s">
        <v>385</v>
      </c>
      <c r="AA85" s="121" t="s">
        <v>223</v>
      </c>
      <c r="AB85" s="121" t="s">
        <v>223</v>
      </c>
      <c r="AC85" s="121" t="s">
        <v>223</v>
      </c>
      <c r="AD85" s="121" t="s">
        <v>386</v>
      </c>
      <c r="AE85" s="152" t="s">
        <v>223</v>
      </c>
    </row>
    <row r="86" spans="1:31" ht="114" customHeight="1">
      <c r="A86" s="382"/>
      <c r="B86" s="323"/>
      <c r="C86" s="327"/>
      <c r="D86" s="320"/>
      <c r="E86" s="122" t="s">
        <v>264</v>
      </c>
      <c r="F86" s="121" t="s">
        <v>274</v>
      </c>
      <c r="G86" s="121" t="s">
        <v>275</v>
      </c>
      <c r="H86" s="121" t="s">
        <v>276</v>
      </c>
      <c r="I86" s="121" t="s">
        <v>263</v>
      </c>
      <c r="J86" s="121" t="s">
        <v>277</v>
      </c>
      <c r="K86" s="121" t="s">
        <v>278</v>
      </c>
      <c r="L86" s="121" t="s">
        <v>279</v>
      </c>
      <c r="M86" s="149">
        <v>2</v>
      </c>
      <c r="N86" s="149">
        <v>3</v>
      </c>
      <c r="O86" s="150">
        <f t="shared" si="19"/>
        <v>6</v>
      </c>
      <c r="P86" s="150" t="str">
        <f t="shared" si="15"/>
        <v>Medio</v>
      </c>
      <c r="Q86" s="149">
        <v>60</v>
      </c>
      <c r="R86" s="150">
        <f t="shared" si="16"/>
        <v>360</v>
      </c>
      <c r="S86" s="150" t="str">
        <f t="shared" si="17"/>
        <v>II</v>
      </c>
      <c r="T86" s="150" t="str">
        <f t="shared" si="18"/>
        <v>No Aceptable o Aceptable con controles</v>
      </c>
      <c r="U86" s="289">
        <v>52</v>
      </c>
      <c r="V86" s="289">
        <v>0</v>
      </c>
      <c r="W86" s="289">
        <v>0</v>
      </c>
      <c r="X86" s="289">
        <v>52</v>
      </c>
      <c r="Y86" s="121" t="s">
        <v>387</v>
      </c>
      <c r="Z86" s="121" t="s">
        <v>299</v>
      </c>
      <c r="AA86" s="121" t="s">
        <v>223</v>
      </c>
      <c r="AB86" s="121" t="s">
        <v>223</v>
      </c>
      <c r="AC86" s="121" t="s">
        <v>300</v>
      </c>
      <c r="AD86" s="121" t="s">
        <v>301</v>
      </c>
      <c r="AE86" s="152" t="s">
        <v>223</v>
      </c>
    </row>
    <row r="87" spans="1:31" ht="114" customHeight="1">
      <c r="A87" s="382"/>
      <c r="B87" s="323"/>
      <c r="C87" s="327"/>
      <c r="D87" s="320"/>
      <c r="E87" s="122" t="s">
        <v>264</v>
      </c>
      <c r="F87" s="118" t="s">
        <v>274</v>
      </c>
      <c r="G87" s="121" t="s">
        <v>280</v>
      </c>
      <c r="H87" s="121" t="s">
        <v>281</v>
      </c>
      <c r="I87" s="121" t="s">
        <v>263</v>
      </c>
      <c r="J87" s="121" t="s">
        <v>210</v>
      </c>
      <c r="K87" s="121" t="s">
        <v>210</v>
      </c>
      <c r="L87" s="121" t="s">
        <v>262</v>
      </c>
      <c r="M87" s="149">
        <v>2</v>
      </c>
      <c r="N87" s="149">
        <v>3</v>
      </c>
      <c r="O87" s="150">
        <f t="shared" si="19"/>
        <v>6</v>
      </c>
      <c r="P87" s="150" t="str">
        <f t="shared" si="15"/>
        <v>Medio</v>
      </c>
      <c r="Q87" s="149">
        <v>60</v>
      </c>
      <c r="R87" s="150">
        <f t="shared" si="16"/>
        <v>360</v>
      </c>
      <c r="S87" s="150" t="str">
        <f t="shared" si="17"/>
        <v>II</v>
      </c>
      <c r="T87" s="150" t="str">
        <f t="shared" si="18"/>
        <v>No Aceptable o Aceptable con controles</v>
      </c>
      <c r="U87" s="289">
        <v>52</v>
      </c>
      <c r="V87" s="289">
        <v>0</v>
      </c>
      <c r="W87" s="289">
        <v>0</v>
      </c>
      <c r="X87" s="289">
        <v>52</v>
      </c>
      <c r="Y87" s="121" t="s">
        <v>388</v>
      </c>
      <c r="Z87" s="121" t="s">
        <v>303</v>
      </c>
      <c r="AA87" s="121" t="s">
        <v>223</v>
      </c>
      <c r="AB87" s="121" t="s">
        <v>223</v>
      </c>
      <c r="AC87" s="121" t="s">
        <v>223</v>
      </c>
      <c r="AD87" s="121" t="s">
        <v>305</v>
      </c>
      <c r="AE87" s="152" t="s">
        <v>223</v>
      </c>
    </row>
    <row r="88" spans="1:31" ht="114" customHeight="1">
      <c r="A88" s="382"/>
      <c r="B88" s="323"/>
      <c r="C88" s="327"/>
      <c r="D88" s="320"/>
      <c r="E88" s="122" t="s">
        <v>264</v>
      </c>
      <c r="F88" s="121" t="s">
        <v>152</v>
      </c>
      <c r="G88" s="121" t="s">
        <v>207</v>
      </c>
      <c r="H88" s="121" t="s">
        <v>389</v>
      </c>
      <c r="I88" s="121" t="s">
        <v>390</v>
      </c>
      <c r="J88" s="121" t="s">
        <v>210</v>
      </c>
      <c r="K88" s="121" t="s">
        <v>211</v>
      </c>
      <c r="L88" s="121" t="s">
        <v>219</v>
      </c>
      <c r="M88" s="149">
        <v>2</v>
      </c>
      <c r="N88" s="149">
        <v>3</v>
      </c>
      <c r="O88" s="150">
        <f t="shared" si="19"/>
        <v>6</v>
      </c>
      <c r="P88" s="150" t="str">
        <f t="shared" si="15"/>
        <v>Medio</v>
      </c>
      <c r="Q88" s="149">
        <v>10</v>
      </c>
      <c r="R88" s="150">
        <f t="shared" si="16"/>
        <v>60</v>
      </c>
      <c r="S88" s="150" t="str">
        <f t="shared" si="17"/>
        <v>III</v>
      </c>
      <c r="T88" s="150" t="s">
        <v>142</v>
      </c>
      <c r="U88" s="289">
        <v>52</v>
      </c>
      <c r="V88" s="289">
        <v>0</v>
      </c>
      <c r="W88" s="289">
        <v>0</v>
      </c>
      <c r="X88" s="289">
        <v>52</v>
      </c>
      <c r="Y88" s="202" t="s">
        <v>221</v>
      </c>
      <c r="Z88" s="222" t="s">
        <v>672</v>
      </c>
      <c r="AA88" s="202" t="s">
        <v>223</v>
      </c>
      <c r="AB88" s="202" t="s">
        <v>223</v>
      </c>
      <c r="AC88" s="121" t="s">
        <v>223</v>
      </c>
      <c r="AD88" s="121" t="s">
        <v>224</v>
      </c>
      <c r="AE88" s="152" t="s">
        <v>223</v>
      </c>
    </row>
    <row r="89" spans="1:31" ht="114" customHeight="1">
      <c r="A89" s="382"/>
      <c r="B89" s="323"/>
      <c r="C89" s="327"/>
      <c r="D89" s="320"/>
      <c r="E89" s="122" t="s">
        <v>264</v>
      </c>
      <c r="F89" s="121" t="s">
        <v>152</v>
      </c>
      <c r="G89" s="121" t="s">
        <v>212</v>
      </c>
      <c r="H89" s="121" t="s">
        <v>213</v>
      </c>
      <c r="I89" s="121" t="s">
        <v>286</v>
      </c>
      <c r="J89" s="121" t="s">
        <v>210</v>
      </c>
      <c r="K89" s="121" t="s">
        <v>211</v>
      </c>
      <c r="L89" s="121" t="s">
        <v>219</v>
      </c>
      <c r="M89" s="149">
        <v>2</v>
      </c>
      <c r="N89" s="149">
        <v>3</v>
      </c>
      <c r="O89" s="150">
        <f t="shared" si="19"/>
        <v>6</v>
      </c>
      <c r="P89" s="150" t="str">
        <f t="shared" si="15"/>
        <v>Medio</v>
      </c>
      <c r="Q89" s="149">
        <v>10</v>
      </c>
      <c r="R89" s="150">
        <f t="shared" si="16"/>
        <v>60</v>
      </c>
      <c r="S89" s="150" t="str">
        <f t="shared" si="17"/>
        <v>III</v>
      </c>
      <c r="T89" s="150" t="s">
        <v>142</v>
      </c>
      <c r="U89" s="289">
        <v>52</v>
      </c>
      <c r="V89" s="289">
        <v>0</v>
      </c>
      <c r="W89" s="289">
        <v>0</v>
      </c>
      <c r="X89" s="289">
        <v>52</v>
      </c>
      <c r="Y89" s="121" t="s">
        <v>391</v>
      </c>
      <c r="Z89" s="222" t="s">
        <v>672</v>
      </c>
      <c r="AA89" s="121" t="s">
        <v>223</v>
      </c>
      <c r="AB89" s="121" t="s">
        <v>223</v>
      </c>
      <c r="AC89" s="121" t="s">
        <v>223</v>
      </c>
      <c r="AD89" s="121" t="s">
        <v>224</v>
      </c>
      <c r="AE89" s="152" t="s">
        <v>223</v>
      </c>
    </row>
    <row r="90" spans="1:31" ht="114" customHeight="1">
      <c r="A90" s="382"/>
      <c r="B90" s="323"/>
      <c r="C90" s="327"/>
      <c r="D90" s="320"/>
      <c r="E90" s="122" t="s">
        <v>264</v>
      </c>
      <c r="F90" s="121" t="s">
        <v>152</v>
      </c>
      <c r="G90" s="121" t="s">
        <v>341</v>
      </c>
      <c r="H90" s="121" t="s">
        <v>342</v>
      </c>
      <c r="I90" s="121" t="s">
        <v>343</v>
      </c>
      <c r="J90" s="121" t="s">
        <v>210</v>
      </c>
      <c r="K90" s="121" t="s">
        <v>211</v>
      </c>
      <c r="L90" s="121" t="s">
        <v>219</v>
      </c>
      <c r="M90" s="149">
        <v>2</v>
      </c>
      <c r="N90" s="149">
        <v>3</v>
      </c>
      <c r="O90" s="150">
        <f t="shared" si="19"/>
        <v>6</v>
      </c>
      <c r="P90" s="150" t="str">
        <f t="shared" si="15"/>
        <v>Medio</v>
      </c>
      <c r="Q90" s="149">
        <v>10</v>
      </c>
      <c r="R90" s="150">
        <f t="shared" si="16"/>
        <v>60</v>
      </c>
      <c r="S90" s="150" t="str">
        <f t="shared" si="17"/>
        <v>III</v>
      </c>
      <c r="T90" s="150" t="s">
        <v>142</v>
      </c>
      <c r="U90" s="289">
        <v>52</v>
      </c>
      <c r="V90" s="289">
        <v>0</v>
      </c>
      <c r="W90" s="289">
        <v>0</v>
      </c>
      <c r="X90" s="289">
        <v>52</v>
      </c>
      <c r="Y90" s="121" t="s">
        <v>391</v>
      </c>
      <c r="Z90" s="222" t="s">
        <v>672</v>
      </c>
      <c r="AA90" s="121" t="s">
        <v>223</v>
      </c>
      <c r="AB90" s="121" t="s">
        <v>223</v>
      </c>
      <c r="AC90" s="121" t="s">
        <v>223</v>
      </c>
      <c r="AD90" s="121" t="s">
        <v>224</v>
      </c>
      <c r="AE90" s="152" t="s">
        <v>223</v>
      </c>
    </row>
    <row r="91" spans="1:31" ht="114" customHeight="1">
      <c r="A91" s="382"/>
      <c r="B91" s="323"/>
      <c r="C91" s="327"/>
      <c r="D91" s="320"/>
      <c r="E91" s="122" t="s">
        <v>264</v>
      </c>
      <c r="F91" s="121" t="s">
        <v>152</v>
      </c>
      <c r="G91" s="121" t="s">
        <v>416</v>
      </c>
      <c r="H91" s="121" t="s">
        <v>417</v>
      </c>
      <c r="I91" s="121" t="s">
        <v>433</v>
      </c>
      <c r="J91" s="121" t="s">
        <v>210</v>
      </c>
      <c r="K91" s="121" t="s">
        <v>211</v>
      </c>
      <c r="L91" s="121" t="s">
        <v>219</v>
      </c>
      <c r="M91" s="149">
        <v>2</v>
      </c>
      <c r="N91" s="149">
        <v>3</v>
      </c>
      <c r="O91" s="150">
        <f t="shared" si="19"/>
        <v>6</v>
      </c>
      <c r="P91" s="150" t="str">
        <f t="shared" si="15"/>
        <v>Medio</v>
      </c>
      <c r="Q91" s="149">
        <v>10</v>
      </c>
      <c r="R91" s="150">
        <f t="shared" si="16"/>
        <v>60</v>
      </c>
      <c r="S91" s="150" t="str">
        <f t="shared" si="17"/>
        <v>III</v>
      </c>
      <c r="T91" s="150" t="s">
        <v>142</v>
      </c>
      <c r="U91" s="289">
        <v>52</v>
      </c>
      <c r="V91" s="289">
        <v>0</v>
      </c>
      <c r="W91" s="289">
        <v>0</v>
      </c>
      <c r="X91" s="289">
        <v>52</v>
      </c>
      <c r="Y91" s="121" t="s">
        <v>391</v>
      </c>
      <c r="Z91" s="222" t="s">
        <v>672</v>
      </c>
      <c r="AA91" s="121" t="s">
        <v>223</v>
      </c>
      <c r="AB91" s="121" t="s">
        <v>223</v>
      </c>
      <c r="AC91" s="121" t="s">
        <v>223</v>
      </c>
      <c r="AD91" s="121" t="s">
        <v>224</v>
      </c>
      <c r="AE91" s="152" t="s">
        <v>223</v>
      </c>
    </row>
    <row r="92" spans="1:31" ht="116.25" customHeight="1">
      <c r="A92" s="382"/>
      <c r="B92" s="323"/>
      <c r="C92" s="327"/>
      <c r="D92" s="320"/>
      <c r="E92" s="114" t="s">
        <v>264</v>
      </c>
      <c r="F92" s="118" t="s">
        <v>329</v>
      </c>
      <c r="G92" s="118" t="s">
        <v>330</v>
      </c>
      <c r="H92" s="121" t="s">
        <v>331</v>
      </c>
      <c r="I92" s="118" t="s">
        <v>332</v>
      </c>
      <c r="J92" s="118" t="s">
        <v>333</v>
      </c>
      <c r="K92" s="121" t="s">
        <v>210</v>
      </c>
      <c r="L92" s="118" t="s">
        <v>210</v>
      </c>
      <c r="M92" s="149">
        <v>2</v>
      </c>
      <c r="N92" s="149">
        <v>1</v>
      </c>
      <c r="O92" s="150">
        <f t="shared" si="19"/>
        <v>2</v>
      </c>
      <c r="P92" s="150" t="str">
        <f t="shared" si="15"/>
        <v>Bajo</v>
      </c>
      <c r="Q92" s="149">
        <v>10</v>
      </c>
      <c r="R92" s="150">
        <f t="shared" si="16"/>
        <v>20</v>
      </c>
      <c r="S92" s="150" t="str">
        <f t="shared" si="17"/>
        <v>IV</v>
      </c>
      <c r="T92" s="150" t="str">
        <f t="shared" ref="T92" si="20">IF(S92="","",IF(OR(S92="IV",S92="III"),"Aceptable",IF(S92="II","No Aceptable o Aceptable con controles",IF(S92="I","No Aceptable","Error"))))</f>
        <v>Aceptable</v>
      </c>
      <c r="U92" s="289">
        <v>52</v>
      </c>
      <c r="V92" s="289">
        <v>0</v>
      </c>
      <c r="W92" s="289">
        <v>0</v>
      </c>
      <c r="X92" s="289">
        <v>52</v>
      </c>
      <c r="Y92" s="121" t="s">
        <v>338</v>
      </c>
      <c r="Z92" s="121" t="s">
        <v>313</v>
      </c>
      <c r="AA92" s="121" t="s">
        <v>296</v>
      </c>
      <c r="AB92" s="121" t="s">
        <v>296</v>
      </c>
      <c r="AC92" s="121" t="s">
        <v>339</v>
      </c>
      <c r="AD92" s="151" t="s">
        <v>340</v>
      </c>
      <c r="AE92" s="152" t="s">
        <v>223</v>
      </c>
    </row>
    <row r="93" spans="1:31" ht="116.25" customHeight="1">
      <c r="A93" s="382"/>
      <c r="B93" s="323"/>
      <c r="C93" s="327"/>
      <c r="D93" s="320"/>
      <c r="E93" s="114" t="s">
        <v>264</v>
      </c>
      <c r="F93" s="118" t="s">
        <v>274</v>
      </c>
      <c r="G93" s="118" t="s">
        <v>275</v>
      </c>
      <c r="H93" s="118" t="s">
        <v>326</v>
      </c>
      <c r="I93" s="118" t="s">
        <v>327</v>
      </c>
      <c r="J93" s="118" t="s">
        <v>277</v>
      </c>
      <c r="K93" s="121" t="s">
        <v>278</v>
      </c>
      <c r="L93" s="118" t="s">
        <v>279</v>
      </c>
      <c r="M93" s="149">
        <v>2</v>
      </c>
      <c r="N93" s="149">
        <v>4</v>
      </c>
      <c r="O93" s="150">
        <f t="shared" ref="O93:O94" si="21">IF(OR(M93="",N93=""),"",IF((M93*N93=0),"N/A",M93*N93))</f>
        <v>8</v>
      </c>
      <c r="P93" s="150" t="str">
        <f t="shared" ref="P93:P94" si="22">IF(O93="","",IF(ISTEXT(O93),"N/A",IF(OR(O93=2,O93=4),"Bajo",IF(OR(O93=6,O93=8),"Medio",IF(OR(O93=10,O93=12,O93=18,O93=20),"Alto",IF(OR(O93=24,O93=30,O93=40),"Muy Alto","Error"))))))</f>
        <v>Medio</v>
      </c>
      <c r="Q93" s="149">
        <v>60</v>
      </c>
      <c r="R93" s="150">
        <f t="shared" ref="R93:R94" si="23">IF(OR(Q93="",O93=""),"",IF(ISTEXT(O93),"N/A",O93*Q93))</f>
        <v>480</v>
      </c>
      <c r="S93" s="150" t="str">
        <f t="shared" ref="S93:S94" si="24">IF(R93="","",IF(ISTEXT(R93),"IV",IF(R93=20,"IV",IF(AND(R93&gt;=40,R93&lt;=120),"III",IF(AND(R93&gt;=150,R93&lt;=500),"II",IF(AND(R93&gt;=600,R93&lt;=4000),"I","Error"))))))</f>
        <v>II</v>
      </c>
      <c r="T93" s="150" t="str">
        <f>IF(S93="","",IF(OR(S93="IV",S93="III"),"Aceptable",IF(S93="II","No Aceptable o Aceptable con controles",IF(S93="I","No Aceptable","Error"))))</f>
        <v>No Aceptable o Aceptable con controles</v>
      </c>
      <c r="U93" s="289">
        <v>52</v>
      </c>
      <c r="V93" s="289">
        <v>0</v>
      </c>
      <c r="W93" s="289">
        <v>0</v>
      </c>
      <c r="X93" s="289">
        <v>52</v>
      </c>
      <c r="Y93" s="121" t="s">
        <v>334</v>
      </c>
      <c r="Z93" s="121" t="s">
        <v>299</v>
      </c>
      <c r="AA93" s="121" t="s">
        <v>296</v>
      </c>
      <c r="AB93" s="121" t="s">
        <v>223</v>
      </c>
      <c r="AC93" s="121" t="s">
        <v>335</v>
      </c>
      <c r="AD93" s="151" t="s">
        <v>336</v>
      </c>
      <c r="AE93" s="152" t="s">
        <v>223</v>
      </c>
    </row>
    <row r="94" spans="1:31" ht="116.25" customHeight="1">
      <c r="A94" s="382"/>
      <c r="B94" s="323"/>
      <c r="C94" s="327"/>
      <c r="D94" s="320"/>
      <c r="E94" s="114" t="s">
        <v>264</v>
      </c>
      <c r="F94" s="118" t="s">
        <v>274</v>
      </c>
      <c r="G94" s="118" t="s">
        <v>280</v>
      </c>
      <c r="H94" s="121" t="s">
        <v>328</v>
      </c>
      <c r="I94" s="118" t="s">
        <v>263</v>
      </c>
      <c r="J94" s="118" t="s">
        <v>210</v>
      </c>
      <c r="K94" s="121" t="s">
        <v>210</v>
      </c>
      <c r="L94" s="118" t="s">
        <v>262</v>
      </c>
      <c r="M94" s="149">
        <v>2</v>
      </c>
      <c r="N94" s="149">
        <v>4</v>
      </c>
      <c r="O94" s="150">
        <f t="shared" si="21"/>
        <v>8</v>
      </c>
      <c r="P94" s="150" t="str">
        <f t="shared" si="22"/>
        <v>Medio</v>
      </c>
      <c r="Q94" s="149">
        <v>60</v>
      </c>
      <c r="R94" s="150">
        <f t="shared" si="23"/>
        <v>480</v>
      </c>
      <c r="S94" s="150" t="str">
        <f t="shared" si="24"/>
        <v>II</v>
      </c>
      <c r="T94" s="150" t="str">
        <f>IF(S94="","",IF(OR(S94="IV",S94="III"),"Aceptable",IF(S94="II","No Aceptable o Aceptable con controles",IF(S94="I","No Aceptable","Error"))))</f>
        <v>No Aceptable o Aceptable con controles</v>
      </c>
      <c r="U94" s="289">
        <v>52</v>
      </c>
      <c r="V94" s="289">
        <v>0</v>
      </c>
      <c r="W94" s="289">
        <v>0</v>
      </c>
      <c r="X94" s="289">
        <v>52</v>
      </c>
      <c r="Y94" s="121" t="s">
        <v>337</v>
      </c>
      <c r="Z94" s="121" t="s">
        <v>303</v>
      </c>
      <c r="AA94" s="121" t="s">
        <v>296</v>
      </c>
      <c r="AB94" s="118" t="s">
        <v>296</v>
      </c>
      <c r="AC94" s="118" t="s">
        <v>223</v>
      </c>
      <c r="AD94" s="189" t="s">
        <v>305</v>
      </c>
      <c r="AE94" s="152" t="s">
        <v>223</v>
      </c>
    </row>
    <row r="95" spans="1:31" ht="116.25" customHeight="1" thickBot="1">
      <c r="A95" s="382"/>
      <c r="B95" s="324"/>
      <c r="C95" s="336"/>
      <c r="D95" s="328"/>
      <c r="E95" s="182" t="s">
        <v>255</v>
      </c>
      <c r="F95" s="157" t="s">
        <v>151</v>
      </c>
      <c r="G95" s="157" t="s">
        <v>282</v>
      </c>
      <c r="H95" s="157" t="s">
        <v>283</v>
      </c>
      <c r="I95" s="157" t="s">
        <v>258</v>
      </c>
      <c r="J95" s="157" t="s">
        <v>259</v>
      </c>
      <c r="K95" s="157" t="s">
        <v>260</v>
      </c>
      <c r="L95" s="157" t="s">
        <v>239</v>
      </c>
      <c r="M95" s="158">
        <v>2</v>
      </c>
      <c r="N95" s="158">
        <v>1</v>
      </c>
      <c r="O95" s="159">
        <f t="shared" ref="O95:O99" si="25">IF(OR(M95="",N95=""),"",IF((M95*N95=0),"N/A",M95*N95))</f>
        <v>2</v>
      </c>
      <c r="P95" s="159" t="str">
        <f t="shared" ref="P95:P121" si="26">IF(O95="","",IF(ISTEXT(O95),"N/A",IF(OR(O95=2,O95=4),"Bajo",IF(OR(O95=6,O95=8),"Medio",IF(OR(O95=10,O95=12,O95=18,O95=20),"Alto",IF(OR(O95=24,O95=30,O95=40),"Muy Alto","Error"))))))</f>
        <v>Bajo</v>
      </c>
      <c r="Q95" s="158">
        <v>10</v>
      </c>
      <c r="R95" s="159">
        <f t="shared" ref="R95:R121" si="27">IF(OR(Q95="",O95=""),"",IF(ISTEXT(O95),"N/A",O95*Q95))</f>
        <v>20</v>
      </c>
      <c r="S95" s="159" t="str">
        <f t="shared" ref="S95:S126" si="28">IF(R95="","",IF(ISTEXT(R95),"IV",IF(R95=20,"IV",IF(AND(R95&gt;=40,R95&lt;=120),"III",IF(AND(R95&gt;=150,R95&lt;=500),"II",IF(AND(R95&gt;=600,R95&lt;=4000),"I","Error"))))))</f>
        <v>IV</v>
      </c>
      <c r="T95" s="159" t="str">
        <f t="shared" ref="T95" si="29">IF(S95="","",IF(OR(S95="IV",S95="III"),"Aceptable",IF(S95="II","No Aceptable o Aceptable con controles",IF(S95="I","No Aceptable","Error"))))</f>
        <v>Aceptable</v>
      </c>
      <c r="U95" s="290">
        <v>52</v>
      </c>
      <c r="V95" s="290">
        <v>0</v>
      </c>
      <c r="W95" s="290">
        <v>0</v>
      </c>
      <c r="X95" s="290">
        <v>52</v>
      </c>
      <c r="Y95" s="157" t="s">
        <v>294</v>
      </c>
      <c r="Z95" s="157" t="s">
        <v>295</v>
      </c>
      <c r="AA95" s="157" t="s">
        <v>296</v>
      </c>
      <c r="AB95" s="157" t="s">
        <v>296</v>
      </c>
      <c r="AC95" s="157" t="s">
        <v>296</v>
      </c>
      <c r="AD95" s="157" t="s">
        <v>297</v>
      </c>
      <c r="AE95" s="161" t="s">
        <v>704</v>
      </c>
    </row>
    <row r="96" spans="1:31" ht="98.25" customHeight="1">
      <c r="A96" s="382"/>
      <c r="B96" s="381" t="s">
        <v>657</v>
      </c>
      <c r="C96" s="417" t="s">
        <v>536</v>
      </c>
      <c r="D96" s="334" t="s">
        <v>658</v>
      </c>
      <c r="E96" s="126" t="s">
        <v>264</v>
      </c>
      <c r="F96" s="196" t="s">
        <v>152</v>
      </c>
      <c r="G96" s="196" t="s">
        <v>341</v>
      </c>
      <c r="H96" s="196" t="s">
        <v>342</v>
      </c>
      <c r="I96" s="125" t="s">
        <v>343</v>
      </c>
      <c r="J96" s="125" t="s">
        <v>210</v>
      </c>
      <c r="K96" s="196" t="s">
        <v>211</v>
      </c>
      <c r="L96" s="125" t="s">
        <v>219</v>
      </c>
      <c r="M96" s="197">
        <v>2</v>
      </c>
      <c r="N96" s="197">
        <v>3</v>
      </c>
      <c r="O96" s="198">
        <f t="shared" si="25"/>
        <v>6</v>
      </c>
      <c r="P96" s="198" t="str">
        <f t="shared" si="26"/>
        <v>Medio</v>
      </c>
      <c r="Q96" s="197">
        <v>10</v>
      </c>
      <c r="R96" s="198">
        <f t="shared" si="27"/>
        <v>60</v>
      </c>
      <c r="S96" s="198" t="str">
        <f t="shared" si="28"/>
        <v>III</v>
      </c>
      <c r="T96" s="198" t="s">
        <v>142</v>
      </c>
      <c r="U96" s="100">
        <v>10</v>
      </c>
      <c r="V96" s="100">
        <v>0</v>
      </c>
      <c r="W96" s="100">
        <v>0</v>
      </c>
      <c r="X96" s="100">
        <v>10</v>
      </c>
      <c r="Y96" s="196" t="s">
        <v>221</v>
      </c>
      <c r="Z96" s="222" t="s">
        <v>672</v>
      </c>
      <c r="AA96" s="196" t="s">
        <v>223</v>
      </c>
      <c r="AB96" s="196" t="s">
        <v>223</v>
      </c>
      <c r="AC96" s="196" t="s">
        <v>223</v>
      </c>
      <c r="AD96" s="196" t="s">
        <v>224</v>
      </c>
      <c r="AE96" s="199" t="s">
        <v>223</v>
      </c>
    </row>
    <row r="97" spans="1:31" ht="98.25" customHeight="1">
      <c r="A97" s="382"/>
      <c r="B97" s="382"/>
      <c r="C97" s="418"/>
      <c r="D97" s="335"/>
      <c r="E97" s="154" t="s">
        <v>264</v>
      </c>
      <c r="F97" s="118" t="s">
        <v>152</v>
      </c>
      <c r="G97" s="118" t="s">
        <v>416</v>
      </c>
      <c r="H97" s="118" t="s">
        <v>417</v>
      </c>
      <c r="I97" s="118" t="s">
        <v>433</v>
      </c>
      <c r="J97" s="118" t="s">
        <v>210</v>
      </c>
      <c r="K97" s="118" t="s">
        <v>211</v>
      </c>
      <c r="L97" s="118" t="s">
        <v>219</v>
      </c>
      <c r="M97" s="145">
        <v>2</v>
      </c>
      <c r="N97" s="145">
        <v>3</v>
      </c>
      <c r="O97" s="146">
        <f t="shared" si="25"/>
        <v>6</v>
      </c>
      <c r="P97" s="146" t="str">
        <f t="shared" si="26"/>
        <v>Medio</v>
      </c>
      <c r="Q97" s="145">
        <v>10</v>
      </c>
      <c r="R97" s="146">
        <f t="shared" si="27"/>
        <v>60</v>
      </c>
      <c r="S97" s="146" t="str">
        <f t="shared" si="28"/>
        <v>III</v>
      </c>
      <c r="T97" s="146" t="s">
        <v>142</v>
      </c>
      <c r="U97" s="98">
        <v>10</v>
      </c>
      <c r="V97" s="98">
        <v>0</v>
      </c>
      <c r="W97" s="98">
        <v>0</v>
      </c>
      <c r="X97" s="98">
        <v>10</v>
      </c>
      <c r="Y97" s="121" t="s">
        <v>221</v>
      </c>
      <c r="Z97" s="222" t="s">
        <v>672</v>
      </c>
      <c r="AA97" s="121" t="s">
        <v>223</v>
      </c>
      <c r="AB97" s="121" t="s">
        <v>223</v>
      </c>
      <c r="AC97" s="121" t="s">
        <v>223</v>
      </c>
      <c r="AD97" s="121" t="s">
        <v>224</v>
      </c>
      <c r="AE97" s="152" t="s">
        <v>223</v>
      </c>
    </row>
    <row r="98" spans="1:31" ht="98.25" customHeight="1">
      <c r="A98" s="382"/>
      <c r="B98" s="382"/>
      <c r="C98" s="418"/>
      <c r="D98" s="335"/>
      <c r="E98" s="122" t="s">
        <v>264</v>
      </c>
      <c r="F98" s="121" t="s">
        <v>150</v>
      </c>
      <c r="G98" s="121" t="s">
        <v>269</v>
      </c>
      <c r="H98" s="121" t="s">
        <v>309</v>
      </c>
      <c r="I98" s="118" t="s">
        <v>250</v>
      </c>
      <c r="J98" s="118" t="s">
        <v>251</v>
      </c>
      <c r="K98" s="121" t="s">
        <v>218</v>
      </c>
      <c r="L98" s="118" t="s">
        <v>220</v>
      </c>
      <c r="M98" s="149">
        <v>2</v>
      </c>
      <c r="N98" s="149">
        <v>1</v>
      </c>
      <c r="O98" s="150">
        <f t="shared" si="25"/>
        <v>2</v>
      </c>
      <c r="P98" s="150" t="str">
        <f t="shared" si="26"/>
        <v>Bajo</v>
      </c>
      <c r="Q98" s="149">
        <v>10</v>
      </c>
      <c r="R98" s="150">
        <f t="shared" si="27"/>
        <v>20</v>
      </c>
      <c r="S98" s="150" t="str">
        <f t="shared" si="28"/>
        <v>IV</v>
      </c>
      <c r="T98" s="150" t="str">
        <f>IF(S98="","",IF(OR(S98="IV",S98="III"),"Aceptable",IF(S98="II","No Aceptable o Aceptable con controles",IF(S98="I","No Aceptable","Error"))))</f>
        <v>Aceptable</v>
      </c>
      <c r="U98" s="98">
        <v>10</v>
      </c>
      <c r="V98" s="98">
        <v>0</v>
      </c>
      <c r="W98" s="98">
        <v>0</v>
      </c>
      <c r="X98" s="98">
        <v>10</v>
      </c>
      <c r="Y98" s="121" t="s">
        <v>225</v>
      </c>
      <c r="Z98" s="121" t="s">
        <v>692</v>
      </c>
      <c r="AA98" s="121" t="s">
        <v>223</v>
      </c>
      <c r="AB98" s="121" t="s">
        <v>223</v>
      </c>
      <c r="AC98" s="121" t="s">
        <v>227</v>
      </c>
      <c r="AD98" s="121" t="s">
        <v>228</v>
      </c>
      <c r="AE98" s="152" t="s">
        <v>223</v>
      </c>
    </row>
    <row r="99" spans="1:31" ht="98.25" customHeight="1">
      <c r="A99" s="382"/>
      <c r="B99" s="382"/>
      <c r="C99" s="418"/>
      <c r="D99" s="335"/>
      <c r="E99" s="122" t="s">
        <v>264</v>
      </c>
      <c r="F99" s="121" t="s">
        <v>271</v>
      </c>
      <c r="G99" s="121" t="s">
        <v>229</v>
      </c>
      <c r="H99" s="121" t="s">
        <v>230</v>
      </c>
      <c r="I99" s="118" t="s">
        <v>231</v>
      </c>
      <c r="J99" s="118" t="s">
        <v>232</v>
      </c>
      <c r="K99" s="121" t="s">
        <v>233</v>
      </c>
      <c r="L99" s="118" t="s">
        <v>220</v>
      </c>
      <c r="M99" s="149">
        <v>2</v>
      </c>
      <c r="N99" s="149">
        <v>2</v>
      </c>
      <c r="O99" s="150">
        <f t="shared" si="25"/>
        <v>4</v>
      </c>
      <c r="P99" s="150" t="str">
        <f t="shared" si="26"/>
        <v>Bajo</v>
      </c>
      <c r="Q99" s="149">
        <v>25</v>
      </c>
      <c r="R99" s="150">
        <f t="shared" si="27"/>
        <v>100</v>
      </c>
      <c r="S99" s="150" t="str">
        <f t="shared" si="28"/>
        <v>III</v>
      </c>
      <c r="T99" s="150" t="s">
        <v>142</v>
      </c>
      <c r="U99" s="98">
        <v>10</v>
      </c>
      <c r="V99" s="98">
        <v>0</v>
      </c>
      <c r="W99" s="98">
        <v>0</v>
      </c>
      <c r="X99" s="98">
        <v>10</v>
      </c>
      <c r="Y99" s="121" t="s">
        <v>240</v>
      </c>
      <c r="Z99" s="121" t="s">
        <v>676</v>
      </c>
      <c r="AA99" s="121" t="s">
        <v>223</v>
      </c>
      <c r="AB99" s="121" t="s">
        <v>223</v>
      </c>
      <c r="AC99" s="121" t="s">
        <v>242</v>
      </c>
      <c r="AD99" s="121" t="s">
        <v>243</v>
      </c>
      <c r="AE99" s="152" t="s">
        <v>223</v>
      </c>
    </row>
    <row r="100" spans="1:31" ht="98.25" customHeight="1">
      <c r="A100" s="382"/>
      <c r="B100" s="382"/>
      <c r="C100" s="418"/>
      <c r="D100" s="335"/>
      <c r="E100" s="122" t="s">
        <v>371</v>
      </c>
      <c r="F100" s="121" t="s">
        <v>271</v>
      </c>
      <c r="G100" s="121" t="s">
        <v>372</v>
      </c>
      <c r="H100" s="121" t="s">
        <v>373</v>
      </c>
      <c r="I100" s="118" t="s">
        <v>374</v>
      </c>
      <c r="J100" s="118" t="s">
        <v>375</v>
      </c>
      <c r="K100" s="121" t="s">
        <v>233</v>
      </c>
      <c r="L100" s="118" t="s">
        <v>220</v>
      </c>
      <c r="M100" s="149">
        <v>2</v>
      </c>
      <c r="N100" s="149">
        <v>1</v>
      </c>
      <c r="O100" s="150">
        <v>2</v>
      </c>
      <c r="P100" s="150" t="str">
        <f t="shared" si="26"/>
        <v>Bajo</v>
      </c>
      <c r="Q100" s="149">
        <v>10</v>
      </c>
      <c r="R100" s="150">
        <f t="shared" si="27"/>
        <v>20</v>
      </c>
      <c r="S100" s="150" t="str">
        <f t="shared" si="28"/>
        <v>IV</v>
      </c>
      <c r="T100" s="150" t="str">
        <f t="shared" ref="T100" si="30">IF(S100="","",IF(OR(S100="IV",S100="III"),"Aceptable",IF(S100="II","No Aceptable o Aceptable con controles",IF(S100="I","No Aceptable","Error"))))</f>
        <v>Aceptable</v>
      </c>
      <c r="U100" s="98">
        <v>10</v>
      </c>
      <c r="V100" s="98">
        <v>0</v>
      </c>
      <c r="W100" s="98">
        <v>0</v>
      </c>
      <c r="X100" s="98">
        <v>10</v>
      </c>
      <c r="Y100" s="121" t="s">
        <v>240</v>
      </c>
      <c r="Z100" s="121" t="s">
        <v>676</v>
      </c>
      <c r="AA100" s="121" t="s">
        <v>223</v>
      </c>
      <c r="AB100" s="121" t="s">
        <v>223</v>
      </c>
      <c r="AC100" s="121" t="s">
        <v>379</v>
      </c>
      <c r="AD100" s="121" t="s">
        <v>380</v>
      </c>
      <c r="AE100" s="152" t="s">
        <v>223</v>
      </c>
    </row>
    <row r="101" spans="1:31" ht="98.25" customHeight="1">
      <c r="A101" s="382"/>
      <c r="B101" s="382"/>
      <c r="C101" s="418"/>
      <c r="D101" s="335"/>
      <c r="E101" s="154" t="s">
        <v>264</v>
      </c>
      <c r="F101" s="118" t="s">
        <v>271</v>
      </c>
      <c r="G101" s="118" t="s">
        <v>234</v>
      </c>
      <c r="H101" s="118" t="s">
        <v>235</v>
      </c>
      <c r="I101" s="118" t="s">
        <v>440</v>
      </c>
      <c r="J101" s="118" t="s">
        <v>237</v>
      </c>
      <c r="K101" s="118" t="s">
        <v>233</v>
      </c>
      <c r="L101" s="118" t="s">
        <v>220</v>
      </c>
      <c r="M101" s="145">
        <v>2</v>
      </c>
      <c r="N101" s="145">
        <v>2</v>
      </c>
      <c r="O101" s="146">
        <f t="shared" ref="O101:O116" si="31">IF(OR(M101="",N101=""),"",IF((M101*N101=0),"N/A",M101*N101))</f>
        <v>4</v>
      </c>
      <c r="P101" s="146" t="str">
        <f t="shared" si="26"/>
        <v>Bajo</v>
      </c>
      <c r="Q101" s="145">
        <v>25</v>
      </c>
      <c r="R101" s="150">
        <f t="shared" si="27"/>
        <v>100</v>
      </c>
      <c r="S101" s="150" t="str">
        <f t="shared" si="28"/>
        <v>III</v>
      </c>
      <c r="T101" s="150" t="s">
        <v>142</v>
      </c>
      <c r="U101" s="98">
        <v>10</v>
      </c>
      <c r="V101" s="98">
        <v>0</v>
      </c>
      <c r="W101" s="98">
        <v>0</v>
      </c>
      <c r="X101" s="98">
        <v>10</v>
      </c>
      <c r="Y101" s="121" t="s">
        <v>244</v>
      </c>
      <c r="Z101" s="121" t="s">
        <v>676</v>
      </c>
      <c r="AA101" s="121" t="s">
        <v>223</v>
      </c>
      <c r="AB101" s="121" t="s">
        <v>223</v>
      </c>
      <c r="AC101" s="121" t="s">
        <v>242</v>
      </c>
      <c r="AD101" s="121" t="s">
        <v>245</v>
      </c>
      <c r="AE101" s="152" t="s">
        <v>223</v>
      </c>
    </row>
    <row r="102" spans="1:31" ht="98.25" customHeight="1">
      <c r="A102" s="382"/>
      <c r="B102" s="382"/>
      <c r="C102" s="418"/>
      <c r="D102" s="335"/>
      <c r="E102" s="132" t="s">
        <v>264</v>
      </c>
      <c r="F102" s="118" t="s">
        <v>150</v>
      </c>
      <c r="G102" s="118" t="s">
        <v>215</v>
      </c>
      <c r="H102" s="121" t="s">
        <v>352</v>
      </c>
      <c r="I102" s="118" t="s">
        <v>217</v>
      </c>
      <c r="J102" s="118" t="s">
        <v>210</v>
      </c>
      <c r="K102" s="121" t="s">
        <v>353</v>
      </c>
      <c r="L102" s="118" t="s">
        <v>220</v>
      </c>
      <c r="M102" s="149">
        <v>2</v>
      </c>
      <c r="N102" s="149">
        <v>2</v>
      </c>
      <c r="O102" s="150">
        <f t="shared" si="31"/>
        <v>4</v>
      </c>
      <c r="P102" s="150" t="str">
        <f t="shared" si="26"/>
        <v>Bajo</v>
      </c>
      <c r="Q102" s="149">
        <v>25</v>
      </c>
      <c r="R102" s="150">
        <f t="shared" si="27"/>
        <v>100</v>
      </c>
      <c r="S102" s="150" t="str">
        <f t="shared" si="28"/>
        <v>III</v>
      </c>
      <c r="T102" s="150" t="s">
        <v>142</v>
      </c>
      <c r="U102" s="90">
        <v>10</v>
      </c>
      <c r="V102" s="90">
        <v>0</v>
      </c>
      <c r="W102" s="90">
        <v>0</v>
      </c>
      <c r="X102" s="98">
        <f t="shared" ref="X102:X103" si="32">SUM(U102:W102)</f>
        <v>10</v>
      </c>
      <c r="Y102" s="121" t="s">
        <v>225</v>
      </c>
      <c r="Z102" s="121" t="s">
        <v>693</v>
      </c>
      <c r="AA102" s="121" t="s">
        <v>223</v>
      </c>
      <c r="AB102" s="121" t="s">
        <v>223</v>
      </c>
      <c r="AC102" s="121" t="s">
        <v>227</v>
      </c>
      <c r="AD102" s="121" t="s">
        <v>228</v>
      </c>
      <c r="AE102" s="152" t="s">
        <v>223</v>
      </c>
    </row>
    <row r="103" spans="1:31" ht="98.25" customHeight="1">
      <c r="A103" s="382"/>
      <c r="B103" s="382"/>
      <c r="C103" s="418"/>
      <c r="D103" s="335"/>
      <c r="E103" s="132" t="s">
        <v>264</v>
      </c>
      <c r="F103" s="118" t="s">
        <v>150</v>
      </c>
      <c r="G103" s="118" t="s">
        <v>269</v>
      </c>
      <c r="H103" s="121" t="s">
        <v>309</v>
      </c>
      <c r="I103" s="118" t="s">
        <v>250</v>
      </c>
      <c r="J103" s="118" t="s">
        <v>251</v>
      </c>
      <c r="K103" s="121" t="s">
        <v>218</v>
      </c>
      <c r="L103" s="118" t="s">
        <v>220</v>
      </c>
      <c r="M103" s="149">
        <v>2</v>
      </c>
      <c r="N103" s="149">
        <v>1</v>
      </c>
      <c r="O103" s="150">
        <f t="shared" si="31"/>
        <v>2</v>
      </c>
      <c r="P103" s="150" t="str">
        <f t="shared" si="26"/>
        <v>Bajo</v>
      </c>
      <c r="Q103" s="149">
        <v>10</v>
      </c>
      <c r="R103" s="150">
        <f t="shared" si="27"/>
        <v>20</v>
      </c>
      <c r="S103" s="150" t="str">
        <f t="shared" si="28"/>
        <v>IV</v>
      </c>
      <c r="T103" s="150" t="str">
        <f>IF(S103="","",IF(OR(S103="IV",S103="III"),"Aceptable",IF(S103="II","No Aceptable o Aceptable con controles",IF(S103="I","No Aceptable","Error"))))</f>
        <v>Aceptable</v>
      </c>
      <c r="U103" s="90">
        <v>10</v>
      </c>
      <c r="V103" s="90">
        <v>0</v>
      </c>
      <c r="W103" s="90">
        <v>0</v>
      </c>
      <c r="X103" s="98">
        <f t="shared" si="32"/>
        <v>10</v>
      </c>
      <c r="Y103" s="121" t="s">
        <v>225</v>
      </c>
      <c r="Z103" s="121" t="s">
        <v>692</v>
      </c>
      <c r="AA103" s="121" t="s">
        <v>223</v>
      </c>
      <c r="AB103" s="121" t="s">
        <v>223</v>
      </c>
      <c r="AC103" s="121" t="s">
        <v>227</v>
      </c>
      <c r="AD103" s="121" t="s">
        <v>228</v>
      </c>
      <c r="AE103" s="152" t="s">
        <v>223</v>
      </c>
    </row>
    <row r="104" spans="1:31" ht="98.25" customHeight="1" thickBot="1">
      <c r="A104" s="382"/>
      <c r="B104" s="382"/>
      <c r="C104" s="419"/>
      <c r="D104" s="337"/>
      <c r="E104" s="182" t="s">
        <v>255</v>
      </c>
      <c r="F104" s="157" t="s">
        <v>151</v>
      </c>
      <c r="G104" s="157" t="s">
        <v>282</v>
      </c>
      <c r="H104" s="157" t="s">
        <v>283</v>
      </c>
      <c r="I104" s="157" t="s">
        <v>258</v>
      </c>
      <c r="J104" s="157" t="s">
        <v>259</v>
      </c>
      <c r="K104" s="157" t="s">
        <v>260</v>
      </c>
      <c r="L104" s="157" t="s">
        <v>239</v>
      </c>
      <c r="M104" s="158">
        <v>2</v>
      </c>
      <c r="N104" s="158">
        <v>1</v>
      </c>
      <c r="O104" s="159">
        <f t="shared" si="31"/>
        <v>2</v>
      </c>
      <c r="P104" s="159" t="str">
        <f t="shared" si="26"/>
        <v>Bajo</v>
      </c>
      <c r="Q104" s="158">
        <v>10</v>
      </c>
      <c r="R104" s="159">
        <f t="shared" si="27"/>
        <v>20</v>
      </c>
      <c r="S104" s="159" t="str">
        <f t="shared" si="28"/>
        <v>IV</v>
      </c>
      <c r="T104" s="159" t="str">
        <f t="shared" ref="T104" si="33">IF(S104="","",IF(OR(S104="IV",S104="III"),"Aceptable",IF(S104="II","No Aceptable o Aceptable con controles",IF(S104="I","No Aceptable","Error"))))</f>
        <v>Aceptable</v>
      </c>
      <c r="U104" s="101">
        <v>10</v>
      </c>
      <c r="V104" s="101">
        <v>0</v>
      </c>
      <c r="W104" s="101">
        <v>0</v>
      </c>
      <c r="X104" s="101">
        <v>10</v>
      </c>
      <c r="Y104" s="157" t="s">
        <v>294</v>
      </c>
      <c r="Z104" s="157" t="s">
        <v>295</v>
      </c>
      <c r="AA104" s="157" t="s">
        <v>296</v>
      </c>
      <c r="AB104" s="157" t="s">
        <v>296</v>
      </c>
      <c r="AC104" s="157" t="s">
        <v>296</v>
      </c>
      <c r="AD104" s="157" t="s">
        <v>297</v>
      </c>
      <c r="AE104" s="200" t="s">
        <v>684</v>
      </c>
    </row>
    <row r="105" spans="1:31" ht="106.5" customHeight="1">
      <c r="A105" s="382"/>
      <c r="B105" s="382"/>
      <c r="C105" s="322" t="s">
        <v>481</v>
      </c>
      <c r="D105" s="334" t="s">
        <v>659</v>
      </c>
      <c r="E105" s="126" t="s">
        <v>264</v>
      </c>
      <c r="F105" s="125" t="s">
        <v>274</v>
      </c>
      <c r="G105" s="125" t="s">
        <v>284</v>
      </c>
      <c r="H105" s="196" t="s">
        <v>285</v>
      </c>
      <c r="I105" s="125" t="s">
        <v>261</v>
      </c>
      <c r="J105" s="125" t="s">
        <v>210</v>
      </c>
      <c r="K105" s="196" t="s">
        <v>260</v>
      </c>
      <c r="L105" s="125" t="s">
        <v>262</v>
      </c>
      <c r="M105" s="197">
        <v>2</v>
      </c>
      <c r="N105" s="197">
        <v>2</v>
      </c>
      <c r="O105" s="198">
        <f t="shared" si="31"/>
        <v>4</v>
      </c>
      <c r="P105" s="198" t="str">
        <f t="shared" si="26"/>
        <v>Bajo</v>
      </c>
      <c r="Q105" s="197">
        <v>25</v>
      </c>
      <c r="R105" s="198">
        <f t="shared" si="27"/>
        <v>100</v>
      </c>
      <c r="S105" s="198" t="str">
        <f t="shared" si="28"/>
        <v>III</v>
      </c>
      <c r="T105" s="198" t="str">
        <f>IF(S105="","",IF(OR(S105="IV",S105="III"),"Aceptable",IF(S105="II","No Aceptable o Aceptable con controles",IF(S105="I","No Aceptable","Error"))))</f>
        <v>Aceptable</v>
      </c>
      <c r="U105" s="99">
        <v>10</v>
      </c>
      <c r="V105" s="99">
        <v>0</v>
      </c>
      <c r="W105" s="99">
        <v>0</v>
      </c>
      <c r="X105" s="100">
        <f t="shared" ref="X105" si="34">SUM(U105:W105)</f>
        <v>10</v>
      </c>
      <c r="Y105" s="196" t="s">
        <v>290</v>
      </c>
      <c r="Z105" s="196" t="s">
        <v>291</v>
      </c>
      <c r="AA105" s="196" t="s">
        <v>223</v>
      </c>
      <c r="AB105" s="196" t="s">
        <v>223</v>
      </c>
      <c r="AC105" s="196" t="s">
        <v>292</v>
      </c>
      <c r="AD105" s="196" t="s">
        <v>293</v>
      </c>
      <c r="AE105" s="199" t="s">
        <v>223</v>
      </c>
    </row>
    <row r="106" spans="1:31" ht="106.5" customHeight="1">
      <c r="A106" s="382"/>
      <c r="B106" s="382"/>
      <c r="C106" s="323"/>
      <c r="D106" s="335"/>
      <c r="E106" s="122" t="s">
        <v>264</v>
      </c>
      <c r="F106" s="118" t="s">
        <v>271</v>
      </c>
      <c r="G106" s="118" t="s">
        <v>229</v>
      </c>
      <c r="H106" s="121" t="s">
        <v>230</v>
      </c>
      <c r="I106" s="118" t="s">
        <v>231</v>
      </c>
      <c r="J106" s="118" t="s">
        <v>232</v>
      </c>
      <c r="K106" s="121" t="s">
        <v>233</v>
      </c>
      <c r="L106" s="118" t="s">
        <v>220</v>
      </c>
      <c r="M106" s="149">
        <v>2</v>
      </c>
      <c r="N106" s="149">
        <v>2</v>
      </c>
      <c r="O106" s="150">
        <f t="shared" si="31"/>
        <v>4</v>
      </c>
      <c r="P106" s="150" t="str">
        <f t="shared" si="26"/>
        <v>Bajo</v>
      </c>
      <c r="Q106" s="149">
        <v>25</v>
      </c>
      <c r="R106" s="150">
        <f t="shared" si="27"/>
        <v>100</v>
      </c>
      <c r="S106" s="150" t="str">
        <f t="shared" si="28"/>
        <v>III</v>
      </c>
      <c r="T106" s="150" t="s">
        <v>142</v>
      </c>
      <c r="U106" s="90">
        <v>10</v>
      </c>
      <c r="V106" s="90">
        <v>0</v>
      </c>
      <c r="W106" s="90">
        <v>0</v>
      </c>
      <c r="X106" s="98">
        <v>10</v>
      </c>
      <c r="Y106" s="121" t="s">
        <v>240</v>
      </c>
      <c r="Z106" s="121" t="s">
        <v>676</v>
      </c>
      <c r="AA106" s="121" t="s">
        <v>223</v>
      </c>
      <c r="AB106" s="121" t="s">
        <v>223</v>
      </c>
      <c r="AC106" s="121" t="s">
        <v>242</v>
      </c>
      <c r="AD106" s="121" t="s">
        <v>349</v>
      </c>
      <c r="AE106" s="152" t="s">
        <v>223</v>
      </c>
    </row>
    <row r="107" spans="1:31" ht="106.5" customHeight="1">
      <c r="A107" s="382"/>
      <c r="B107" s="382"/>
      <c r="C107" s="323"/>
      <c r="D107" s="335"/>
      <c r="E107" s="122" t="s">
        <v>264</v>
      </c>
      <c r="F107" s="118" t="s">
        <v>271</v>
      </c>
      <c r="G107" s="118" t="s">
        <v>234</v>
      </c>
      <c r="H107" s="121" t="s">
        <v>347</v>
      </c>
      <c r="I107" s="118" t="s">
        <v>348</v>
      </c>
      <c r="J107" s="118" t="s">
        <v>237</v>
      </c>
      <c r="K107" s="121" t="s">
        <v>233</v>
      </c>
      <c r="L107" s="118" t="s">
        <v>220</v>
      </c>
      <c r="M107" s="149">
        <v>2</v>
      </c>
      <c r="N107" s="149">
        <v>2</v>
      </c>
      <c r="O107" s="150">
        <f t="shared" si="31"/>
        <v>4</v>
      </c>
      <c r="P107" s="150" t="str">
        <f t="shared" si="26"/>
        <v>Bajo</v>
      </c>
      <c r="Q107" s="149">
        <v>25</v>
      </c>
      <c r="R107" s="150">
        <f t="shared" si="27"/>
        <v>100</v>
      </c>
      <c r="S107" s="150" t="str">
        <f t="shared" si="28"/>
        <v>III</v>
      </c>
      <c r="T107" s="150" t="s">
        <v>142</v>
      </c>
      <c r="U107" s="90">
        <v>10</v>
      </c>
      <c r="V107" s="90">
        <v>0</v>
      </c>
      <c r="W107" s="90">
        <v>0</v>
      </c>
      <c r="X107" s="98">
        <v>10</v>
      </c>
      <c r="Y107" s="121" t="s">
        <v>244</v>
      </c>
      <c r="Z107" s="121" t="s">
        <v>676</v>
      </c>
      <c r="AA107" s="121" t="s">
        <v>223</v>
      </c>
      <c r="AB107" s="121" t="s">
        <v>223</v>
      </c>
      <c r="AC107" s="121" t="s">
        <v>242</v>
      </c>
      <c r="AD107" s="121" t="s">
        <v>350</v>
      </c>
      <c r="AE107" s="152" t="s">
        <v>223</v>
      </c>
    </row>
    <row r="108" spans="1:31" ht="106.5" customHeight="1" thickBot="1">
      <c r="A108" s="382"/>
      <c r="B108" s="382"/>
      <c r="C108" s="323"/>
      <c r="D108" s="335"/>
      <c r="E108" s="122" t="s">
        <v>264</v>
      </c>
      <c r="F108" s="118" t="s">
        <v>271</v>
      </c>
      <c r="G108" s="118" t="s">
        <v>229</v>
      </c>
      <c r="H108" s="121" t="s">
        <v>230</v>
      </c>
      <c r="I108" s="118" t="s">
        <v>231</v>
      </c>
      <c r="J108" s="118" t="s">
        <v>232</v>
      </c>
      <c r="K108" s="121" t="s">
        <v>233</v>
      </c>
      <c r="L108" s="118" t="s">
        <v>220</v>
      </c>
      <c r="M108" s="149">
        <v>2</v>
      </c>
      <c r="N108" s="149">
        <v>2</v>
      </c>
      <c r="O108" s="150">
        <f t="shared" si="31"/>
        <v>4</v>
      </c>
      <c r="P108" s="150" t="str">
        <f t="shared" si="26"/>
        <v>Bajo</v>
      </c>
      <c r="Q108" s="149">
        <v>25</v>
      </c>
      <c r="R108" s="150">
        <f t="shared" si="27"/>
        <v>100</v>
      </c>
      <c r="S108" s="150" t="str">
        <f t="shared" si="28"/>
        <v>III</v>
      </c>
      <c r="T108" s="150" t="s">
        <v>142</v>
      </c>
      <c r="U108" s="90">
        <v>10</v>
      </c>
      <c r="V108" s="90">
        <v>0</v>
      </c>
      <c r="W108" s="90">
        <v>0</v>
      </c>
      <c r="X108" s="98">
        <v>10</v>
      </c>
      <c r="Y108" s="121" t="s">
        <v>240</v>
      </c>
      <c r="Z108" s="121" t="s">
        <v>676</v>
      </c>
      <c r="AA108" s="121" t="s">
        <v>223</v>
      </c>
      <c r="AB108" s="121" t="s">
        <v>223</v>
      </c>
      <c r="AC108" s="121" t="s">
        <v>242</v>
      </c>
      <c r="AD108" s="121" t="s">
        <v>349</v>
      </c>
      <c r="AE108" s="152" t="s">
        <v>223</v>
      </c>
    </row>
    <row r="109" spans="1:31" ht="106.5" customHeight="1">
      <c r="A109" s="382"/>
      <c r="B109" s="382"/>
      <c r="C109" s="323"/>
      <c r="D109" s="335"/>
      <c r="E109" s="122" t="s">
        <v>264</v>
      </c>
      <c r="F109" s="145" t="s">
        <v>265</v>
      </c>
      <c r="G109" s="145" t="s">
        <v>367</v>
      </c>
      <c r="H109" s="121" t="s">
        <v>318</v>
      </c>
      <c r="I109" s="118" t="s">
        <v>368</v>
      </c>
      <c r="J109" s="118" t="s">
        <v>210</v>
      </c>
      <c r="K109" s="121" t="s">
        <v>260</v>
      </c>
      <c r="L109" s="118" t="s">
        <v>268</v>
      </c>
      <c r="M109" s="149">
        <v>2</v>
      </c>
      <c r="N109" s="149">
        <v>1</v>
      </c>
      <c r="O109" s="150">
        <f t="shared" si="31"/>
        <v>2</v>
      </c>
      <c r="P109" s="150" t="str">
        <f t="shared" si="26"/>
        <v>Bajo</v>
      </c>
      <c r="Q109" s="149">
        <v>10</v>
      </c>
      <c r="R109" s="150">
        <f t="shared" si="27"/>
        <v>20</v>
      </c>
      <c r="S109" s="150" t="str">
        <f t="shared" si="28"/>
        <v>IV</v>
      </c>
      <c r="T109" s="150" t="str">
        <f t="shared" ref="T109:T111" si="35">IF(S109="","",IF(OR(S109="IV",S109="III"),"Aceptable",IF(S109="II","No Aceptable o Aceptable con controles",IF(S109="I","No Aceptable","Error"))))</f>
        <v>Aceptable</v>
      </c>
      <c r="U109" s="90">
        <v>10</v>
      </c>
      <c r="V109" s="90">
        <v>0</v>
      </c>
      <c r="W109" s="90">
        <v>0</v>
      </c>
      <c r="X109" s="98">
        <v>10</v>
      </c>
      <c r="Y109" s="121" t="s">
        <v>369</v>
      </c>
      <c r="Z109" s="121" t="s">
        <v>288</v>
      </c>
      <c r="AA109" s="121" t="s">
        <v>223</v>
      </c>
      <c r="AB109" s="121" t="s">
        <v>223</v>
      </c>
      <c r="AC109" s="121" t="s">
        <v>223</v>
      </c>
      <c r="AD109" s="121" t="s">
        <v>370</v>
      </c>
      <c r="AE109" s="199" t="s">
        <v>681</v>
      </c>
    </row>
    <row r="110" spans="1:31" ht="101.25" customHeight="1">
      <c r="A110" s="382"/>
      <c r="B110" s="382"/>
      <c r="C110" s="323"/>
      <c r="D110" s="335"/>
      <c r="E110" s="122" t="s">
        <v>264</v>
      </c>
      <c r="F110" s="118" t="s">
        <v>274</v>
      </c>
      <c r="G110" s="118" t="s">
        <v>275</v>
      </c>
      <c r="H110" s="121" t="s">
        <v>276</v>
      </c>
      <c r="I110" s="118" t="s">
        <v>263</v>
      </c>
      <c r="J110" s="118" t="s">
        <v>277</v>
      </c>
      <c r="K110" s="121" t="s">
        <v>278</v>
      </c>
      <c r="L110" s="118" t="s">
        <v>279</v>
      </c>
      <c r="M110" s="149">
        <v>2</v>
      </c>
      <c r="N110" s="149">
        <v>3</v>
      </c>
      <c r="O110" s="150">
        <f t="shared" si="31"/>
        <v>6</v>
      </c>
      <c r="P110" s="150" t="str">
        <f t="shared" si="26"/>
        <v>Medio</v>
      </c>
      <c r="Q110" s="149">
        <v>60</v>
      </c>
      <c r="R110" s="150">
        <f t="shared" si="27"/>
        <v>360</v>
      </c>
      <c r="S110" s="150" t="str">
        <f t="shared" si="28"/>
        <v>II</v>
      </c>
      <c r="T110" s="150" t="str">
        <f t="shared" si="35"/>
        <v>No Aceptable o Aceptable con controles</v>
      </c>
      <c r="U110" s="90">
        <v>10</v>
      </c>
      <c r="V110" s="90">
        <v>0</v>
      </c>
      <c r="W110" s="90">
        <v>0</v>
      </c>
      <c r="X110" s="98">
        <v>10</v>
      </c>
      <c r="Y110" s="121" t="s">
        <v>387</v>
      </c>
      <c r="Z110" s="121" t="s">
        <v>299</v>
      </c>
      <c r="AA110" s="121" t="s">
        <v>223</v>
      </c>
      <c r="AB110" s="121" t="s">
        <v>223</v>
      </c>
      <c r="AC110" s="121" t="s">
        <v>300</v>
      </c>
      <c r="AD110" s="121" t="s">
        <v>301</v>
      </c>
      <c r="AE110" s="152" t="s">
        <v>223</v>
      </c>
    </row>
    <row r="111" spans="1:31" ht="101.25" customHeight="1" thickBot="1">
      <c r="A111" s="382"/>
      <c r="B111" s="383"/>
      <c r="C111" s="324"/>
      <c r="D111" s="337"/>
      <c r="E111" s="156" t="s">
        <v>264</v>
      </c>
      <c r="F111" s="157" t="s">
        <v>274</v>
      </c>
      <c r="G111" s="157" t="s">
        <v>280</v>
      </c>
      <c r="H111" s="178" t="s">
        <v>281</v>
      </c>
      <c r="I111" s="157" t="s">
        <v>263</v>
      </c>
      <c r="J111" s="157" t="s">
        <v>210</v>
      </c>
      <c r="K111" s="178" t="s">
        <v>210</v>
      </c>
      <c r="L111" s="157" t="s">
        <v>262</v>
      </c>
      <c r="M111" s="179">
        <v>2</v>
      </c>
      <c r="N111" s="179">
        <v>3</v>
      </c>
      <c r="O111" s="180">
        <f t="shared" si="31"/>
        <v>6</v>
      </c>
      <c r="P111" s="180" t="str">
        <f t="shared" si="26"/>
        <v>Medio</v>
      </c>
      <c r="Q111" s="179">
        <v>60</v>
      </c>
      <c r="R111" s="180">
        <f t="shared" si="27"/>
        <v>360</v>
      </c>
      <c r="S111" s="180" t="str">
        <f t="shared" si="28"/>
        <v>II</v>
      </c>
      <c r="T111" s="180" t="str">
        <f t="shared" si="35"/>
        <v>No Aceptable o Aceptable con controles</v>
      </c>
      <c r="U111" s="92">
        <v>10</v>
      </c>
      <c r="V111" s="92">
        <v>0</v>
      </c>
      <c r="W111" s="92">
        <v>0</v>
      </c>
      <c r="X111" s="101">
        <v>10</v>
      </c>
      <c r="Y111" s="178" t="s">
        <v>388</v>
      </c>
      <c r="Z111" s="178" t="s">
        <v>303</v>
      </c>
      <c r="AA111" s="178" t="s">
        <v>223</v>
      </c>
      <c r="AB111" s="178" t="s">
        <v>223</v>
      </c>
      <c r="AC111" s="178" t="s">
        <v>223</v>
      </c>
      <c r="AD111" s="178" t="s">
        <v>305</v>
      </c>
      <c r="AE111" s="200" t="s">
        <v>223</v>
      </c>
    </row>
    <row r="112" spans="1:31" ht="111" customHeight="1">
      <c r="A112" s="382"/>
      <c r="B112" s="381" t="s">
        <v>660</v>
      </c>
      <c r="C112" s="322" t="s">
        <v>536</v>
      </c>
      <c r="D112" s="334" t="s">
        <v>661</v>
      </c>
      <c r="E112" s="126" t="s">
        <v>264</v>
      </c>
      <c r="F112" s="196" t="s">
        <v>152</v>
      </c>
      <c r="G112" s="196" t="s">
        <v>341</v>
      </c>
      <c r="H112" s="196" t="s">
        <v>342</v>
      </c>
      <c r="I112" s="125" t="s">
        <v>343</v>
      </c>
      <c r="J112" s="125" t="s">
        <v>210</v>
      </c>
      <c r="K112" s="196" t="s">
        <v>211</v>
      </c>
      <c r="L112" s="125" t="s">
        <v>219</v>
      </c>
      <c r="M112" s="197">
        <v>2</v>
      </c>
      <c r="N112" s="197">
        <v>3</v>
      </c>
      <c r="O112" s="198">
        <f t="shared" si="31"/>
        <v>6</v>
      </c>
      <c r="P112" s="198" t="str">
        <f t="shared" si="26"/>
        <v>Medio</v>
      </c>
      <c r="Q112" s="197">
        <v>10</v>
      </c>
      <c r="R112" s="198">
        <f t="shared" si="27"/>
        <v>60</v>
      </c>
      <c r="S112" s="198" t="str">
        <f t="shared" si="28"/>
        <v>III</v>
      </c>
      <c r="T112" s="198" t="s">
        <v>142</v>
      </c>
      <c r="U112" s="100">
        <v>12</v>
      </c>
      <c r="V112" s="100">
        <v>0</v>
      </c>
      <c r="W112" s="100">
        <v>0</v>
      </c>
      <c r="X112" s="100">
        <v>12</v>
      </c>
      <c r="Y112" s="196" t="s">
        <v>221</v>
      </c>
      <c r="Z112" s="222" t="s">
        <v>672</v>
      </c>
      <c r="AA112" s="196" t="s">
        <v>223</v>
      </c>
      <c r="AB112" s="196" t="s">
        <v>223</v>
      </c>
      <c r="AC112" s="196" t="s">
        <v>223</v>
      </c>
      <c r="AD112" s="196" t="s">
        <v>224</v>
      </c>
      <c r="AE112" s="199" t="s">
        <v>223</v>
      </c>
    </row>
    <row r="113" spans="1:31" ht="111" customHeight="1" thickBot="1">
      <c r="A113" s="382"/>
      <c r="B113" s="382"/>
      <c r="C113" s="323"/>
      <c r="D113" s="335"/>
      <c r="E113" s="154" t="s">
        <v>264</v>
      </c>
      <c r="F113" s="118" t="s">
        <v>152</v>
      </c>
      <c r="G113" s="118" t="s">
        <v>416</v>
      </c>
      <c r="H113" s="118" t="s">
        <v>417</v>
      </c>
      <c r="I113" s="118" t="s">
        <v>433</v>
      </c>
      <c r="J113" s="118" t="s">
        <v>210</v>
      </c>
      <c r="K113" s="118" t="s">
        <v>211</v>
      </c>
      <c r="L113" s="118" t="s">
        <v>219</v>
      </c>
      <c r="M113" s="145">
        <v>2</v>
      </c>
      <c r="N113" s="145">
        <v>3</v>
      </c>
      <c r="O113" s="146">
        <f t="shared" si="31"/>
        <v>6</v>
      </c>
      <c r="P113" s="146" t="str">
        <f t="shared" si="26"/>
        <v>Medio</v>
      </c>
      <c r="Q113" s="145">
        <v>10</v>
      </c>
      <c r="R113" s="146">
        <f t="shared" si="27"/>
        <v>60</v>
      </c>
      <c r="S113" s="146" t="str">
        <f t="shared" si="28"/>
        <v>III</v>
      </c>
      <c r="T113" s="146" t="s">
        <v>142</v>
      </c>
      <c r="U113" s="98">
        <v>12</v>
      </c>
      <c r="V113" s="98">
        <v>0</v>
      </c>
      <c r="W113" s="98">
        <v>0</v>
      </c>
      <c r="X113" s="98">
        <v>12</v>
      </c>
      <c r="Y113" s="121" t="s">
        <v>221</v>
      </c>
      <c r="Z113" s="222" t="s">
        <v>672</v>
      </c>
      <c r="AA113" s="121" t="s">
        <v>223</v>
      </c>
      <c r="AB113" s="121" t="s">
        <v>223</v>
      </c>
      <c r="AC113" s="121" t="s">
        <v>223</v>
      </c>
      <c r="AD113" s="121" t="s">
        <v>224</v>
      </c>
      <c r="AE113" s="152" t="s">
        <v>223</v>
      </c>
    </row>
    <row r="114" spans="1:31" ht="111" customHeight="1">
      <c r="A114" s="382"/>
      <c r="B114" s="382"/>
      <c r="C114" s="323"/>
      <c r="D114" s="335"/>
      <c r="E114" s="126" t="s">
        <v>264</v>
      </c>
      <c r="F114" s="125" t="s">
        <v>274</v>
      </c>
      <c r="G114" s="125" t="s">
        <v>284</v>
      </c>
      <c r="H114" s="196" t="s">
        <v>285</v>
      </c>
      <c r="I114" s="125" t="s">
        <v>261</v>
      </c>
      <c r="J114" s="125" t="s">
        <v>210</v>
      </c>
      <c r="K114" s="196" t="s">
        <v>260</v>
      </c>
      <c r="L114" s="125" t="s">
        <v>262</v>
      </c>
      <c r="M114" s="197">
        <v>2</v>
      </c>
      <c r="N114" s="197">
        <v>2</v>
      </c>
      <c r="O114" s="198">
        <f t="shared" ref="O114" si="36">IF(OR(M114="",N114=""),"",IF((M114*N114=0),"N/A",M114*N114))</f>
        <v>4</v>
      </c>
      <c r="P114" s="198" t="str">
        <f t="shared" ref="P114" si="37">IF(O114="","",IF(ISTEXT(O114),"N/A",IF(OR(O114=2,O114=4),"Bajo",IF(OR(O114=6,O114=8),"Medio",IF(OR(O114=10,O114=12,O114=18,O114=20),"Alto",IF(OR(O114=24,O114=30,O114=40),"Muy Alto","Error"))))))</f>
        <v>Bajo</v>
      </c>
      <c r="Q114" s="197">
        <v>25</v>
      </c>
      <c r="R114" s="198">
        <f t="shared" ref="R114" si="38">IF(OR(Q114="",O114=""),"",IF(ISTEXT(O114),"N/A",O114*Q114))</f>
        <v>100</v>
      </c>
      <c r="S114" s="198" t="str">
        <f t="shared" ref="S114" si="39">IF(R114="","",IF(ISTEXT(R114),"IV",IF(R114=20,"IV",IF(AND(R114&gt;=40,R114&lt;=120),"III",IF(AND(R114&gt;=150,R114&lt;=500),"II",IF(AND(R114&gt;=600,R114&lt;=4000),"I","Error"))))))</f>
        <v>III</v>
      </c>
      <c r="T114" s="198" t="str">
        <f>IF(S114="","",IF(OR(S114="IV",S114="III"),"Aceptable",IF(S114="II","No Aceptable o Aceptable con controles",IF(S114="I","No Aceptable","Error"))))</f>
        <v>Aceptable</v>
      </c>
      <c r="U114" s="99">
        <v>2</v>
      </c>
      <c r="V114" s="99">
        <v>0</v>
      </c>
      <c r="W114" s="99">
        <v>0</v>
      </c>
      <c r="X114" s="100">
        <f t="shared" ref="X114" si="40">SUM(U114:W114)</f>
        <v>2</v>
      </c>
      <c r="Y114" s="196" t="s">
        <v>290</v>
      </c>
      <c r="Z114" s="196" t="s">
        <v>291</v>
      </c>
      <c r="AA114" s="196" t="s">
        <v>223</v>
      </c>
      <c r="AB114" s="196" t="s">
        <v>223</v>
      </c>
      <c r="AC114" s="196" t="s">
        <v>292</v>
      </c>
      <c r="AD114" s="196" t="s">
        <v>293</v>
      </c>
      <c r="AE114" s="199" t="s">
        <v>223</v>
      </c>
    </row>
    <row r="115" spans="1:31" ht="111" customHeight="1">
      <c r="A115" s="382"/>
      <c r="B115" s="382"/>
      <c r="C115" s="323"/>
      <c r="D115" s="335"/>
      <c r="E115" s="122" t="s">
        <v>264</v>
      </c>
      <c r="F115" s="121" t="s">
        <v>150</v>
      </c>
      <c r="G115" s="121" t="s">
        <v>269</v>
      </c>
      <c r="H115" s="121" t="s">
        <v>309</v>
      </c>
      <c r="I115" s="118" t="s">
        <v>250</v>
      </c>
      <c r="J115" s="118" t="s">
        <v>251</v>
      </c>
      <c r="K115" s="121" t="s">
        <v>218</v>
      </c>
      <c r="L115" s="118" t="s">
        <v>220</v>
      </c>
      <c r="M115" s="149">
        <v>2</v>
      </c>
      <c r="N115" s="149">
        <v>1</v>
      </c>
      <c r="O115" s="150">
        <f t="shared" si="31"/>
        <v>2</v>
      </c>
      <c r="P115" s="150" t="str">
        <f t="shared" si="26"/>
        <v>Bajo</v>
      </c>
      <c r="Q115" s="149">
        <v>10</v>
      </c>
      <c r="R115" s="150">
        <f t="shared" si="27"/>
        <v>20</v>
      </c>
      <c r="S115" s="150" t="str">
        <f t="shared" si="28"/>
        <v>IV</v>
      </c>
      <c r="T115" s="150" t="str">
        <f>IF(S115="","",IF(OR(S115="IV",S115="III"),"Aceptable",IF(S115="II","No Aceptable o Aceptable con controles",IF(S115="I","No Aceptable","Error"))))</f>
        <v>Aceptable</v>
      </c>
      <c r="U115" s="98">
        <v>2</v>
      </c>
      <c r="V115" s="98">
        <v>0</v>
      </c>
      <c r="W115" s="98">
        <v>0</v>
      </c>
      <c r="X115" s="98">
        <v>2</v>
      </c>
      <c r="Y115" s="121" t="s">
        <v>225</v>
      </c>
      <c r="Z115" s="121" t="s">
        <v>692</v>
      </c>
      <c r="AA115" s="121" t="s">
        <v>223</v>
      </c>
      <c r="AB115" s="121" t="s">
        <v>223</v>
      </c>
      <c r="AC115" s="121" t="s">
        <v>227</v>
      </c>
      <c r="AD115" s="121" t="s">
        <v>228</v>
      </c>
      <c r="AE115" s="152" t="s">
        <v>223</v>
      </c>
    </row>
    <row r="116" spans="1:31" ht="111" customHeight="1">
      <c r="A116" s="382"/>
      <c r="B116" s="382"/>
      <c r="C116" s="323"/>
      <c r="D116" s="335"/>
      <c r="E116" s="122" t="s">
        <v>264</v>
      </c>
      <c r="F116" s="121" t="s">
        <v>271</v>
      </c>
      <c r="G116" s="121" t="s">
        <v>229</v>
      </c>
      <c r="H116" s="121" t="s">
        <v>230</v>
      </c>
      <c r="I116" s="118" t="s">
        <v>231</v>
      </c>
      <c r="J116" s="118" t="s">
        <v>232</v>
      </c>
      <c r="K116" s="121" t="s">
        <v>233</v>
      </c>
      <c r="L116" s="118" t="s">
        <v>220</v>
      </c>
      <c r="M116" s="149">
        <v>2</v>
      </c>
      <c r="N116" s="149">
        <v>2</v>
      </c>
      <c r="O116" s="150">
        <f t="shared" si="31"/>
        <v>4</v>
      </c>
      <c r="P116" s="150" t="str">
        <f t="shared" si="26"/>
        <v>Bajo</v>
      </c>
      <c r="Q116" s="149">
        <v>25</v>
      </c>
      <c r="R116" s="150">
        <f t="shared" si="27"/>
        <v>100</v>
      </c>
      <c r="S116" s="150" t="str">
        <f t="shared" si="28"/>
        <v>III</v>
      </c>
      <c r="T116" s="150" t="s">
        <v>142</v>
      </c>
      <c r="U116" s="98">
        <v>2</v>
      </c>
      <c r="V116" s="98">
        <v>0</v>
      </c>
      <c r="W116" s="98">
        <v>0</v>
      </c>
      <c r="X116" s="98">
        <v>2</v>
      </c>
      <c r="Y116" s="121" t="s">
        <v>240</v>
      </c>
      <c r="Z116" s="121" t="s">
        <v>676</v>
      </c>
      <c r="AA116" s="121" t="s">
        <v>223</v>
      </c>
      <c r="AB116" s="121" t="s">
        <v>223</v>
      </c>
      <c r="AC116" s="121" t="s">
        <v>242</v>
      </c>
      <c r="AD116" s="121" t="s">
        <v>243</v>
      </c>
      <c r="AE116" s="152" t="s">
        <v>223</v>
      </c>
    </row>
    <row r="117" spans="1:31" ht="111" customHeight="1">
      <c r="A117" s="382"/>
      <c r="B117" s="382"/>
      <c r="C117" s="323"/>
      <c r="D117" s="335"/>
      <c r="E117" s="122" t="s">
        <v>371</v>
      </c>
      <c r="F117" s="121" t="s">
        <v>271</v>
      </c>
      <c r="G117" s="121" t="s">
        <v>372</v>
      </c>
      <c r="H117" s="121" t="s">
        <v>373</v>
      </c>
      <c r="I117" s="118" t="s">
        <v>374</v>
      </c>
      <c r="J117" s="118" t="s">
        <v>375</v>
      </c>
      <c r="K117" s="121" t="s">
        <v>233</v>
      </c>
      <c r="L117" s="118" t="s">
        <v>220</v>
      </c>
      <c r="M117" s="149">
        <v>2</v>
      </c>
      <c r="N117" s="149">
        <v>1</v>
      </c>
      <c r="O117" s="150">
        <v>2</v>
      </c>
      <c r="P117" s="150" t="str">
        <f t="shared" si="26"/>
        <v>Bajo</v>
      </c>
      <c r="Q117" s="149">
        <v>10</v>
      </c>
      <c r="R117" s="150">
        <f t="shared" si="27"/>
        <v>20</v>
      </c>
      <c r="S117" s="150" t="str">
        <f t="shared" si="28"/>
        <v>IV</v>
      </c>
      <c r="T117" s="150" t="str">
        <f t="shared" ref="T117" si="41">IF(S117="","",IF(OR(S117="IV",S117="III"),"Aceptable",IF(S117="II","No Aceptable o Aceptable con controles",IF(S117="I","No Aceptable","Error"))))</f>
        <v>Aceptable</v>
      </c>
      <c r="U117" s="98">
        <v>2</v>
      </c>
      <c r="V117" s="98">
        <v>0</v>
      </c>
      <c r="W117" s="98">
        <v>0</v>
      </c>
      <c r="X117" s="98">
        <v>2</v>
      </c>
      <c r="Y117" s="121" t="s">
        <v>240</v>
      </c>
      <c r="Z117" s="121" t="s">
        <v>676</v>
      </c>
      <c r="AA117" s="121" t="s">
        <v>223</v>
      </c>
      <c r="AB117" s="121" t="s">
        <v>223</v>
      </c>
      <c r="AC117" s="121" t="s">
        <v>379</v>
      </c>
      <c r="AD117" s="121" t="s">
        <v>380</v>
      </c>
      <c r="AE117" s="152" t="s">
        <v>223</v>
      </c>
    </row>
    <row r="118" spans="1:31" ht="111" customHeight="1" thickBot="1">
      <c r="A118" s="382"/>
      <c r="B118" s="382"/>
      <c r="C118" s="324"/>
      <c r="D118" s="337"/>
      <c r="E118" s="174" t="s">
        <v>264</v>
      </c>
      <c r="F118" s="171" t="s">
        <v>271</v>
      </c>
      <c r="G118" s="171" t="s">
        <v>234</v>
      </c>
      <c r="H118" s="171" t="s">
        <v>235</v>
      </c>
      <c r="I118" s="171" t="s">
        <v>440</v>
      </c>
      <c r="J118" s="171" t="s">
        <v>237</v>
      </c>
      <c r="K118" s="171" t="s">
        <v>233</v>
      </c>
      <c r="L118" s="171" t="s">
        <v>220</v>
      </c>
      <c r="M118" s="172">
        <v>2</v>
      </c>
      <c r="N118" s="172">
        <v>2</v>
      </c>
      <c r="O118" s="173">
        <f t="shared" ref="O118:O121" si="42">IF(OR(M118="",N118=""),"",IF((M118*N118=0),"N/A",M118*N118))</f>
        <v>4</v>
      </c>
      <c r="P118" s="173" t="str">
        <f t="shared" si="26"/>
        <v>Bajo</v>
      </c>
      <c r="Q118" s="172">
        <v>25</v>
      </c>
      <c r="R118" s="193">
        <f t="shared" si="27"/>
        <v>100</v>
      </c>
      <c r="S118" s="193" t="str">
        <f t="shared" si="28"/>
        <v>III</v>
      </c>
      <c r="T118" s="193" t="s">
        <v>142</v>
      </c>
      <c r="U118" s="103">
        <v>2</v>
      </c>
      <c r="V118" s="103">
        <v>0</v>
      </c>
      <c r="W118" s="103">
        <v>0</v>
      </c>
      <c r="X118" s="103">
        <v>2</v>
      </c>
      <c r="Y118" s="191" t="s">
        <v>244</v>
      </c>
      <c r="Z118" s="191" t="s">
        <v>676</v>
      </c>
      <c r="AA118" s="191" t="s">
        <v>223</v>
      </c>
      <c r="AB118" s="191" t="s">
        <v>223</v>
      </c>
      <c r="AC118" s="191" t="s">
        <v>242</v>
      </c>
      <c r="AD118" s="191" t="s">
        <v>245</v>
      </c>
      <c r="AE118" s="195" t="s">
        <v>223</v>
      </c>
    </row>
    <row r="119" spans="1:31" ht="90" customHeight="1">
      <c r="A119" s="382"/>
      <c r="B119" s="382"/>
      <c r="C119" s="330" t="s">
        <v>256</v>
      </c>
      <c r="D119" s="384" t="s">
        <v>666</v>
      </c>
      <c r="E119" s="295" t="s">
        <v>264</v>
      </c>
      <c r="F119" s="125" t="s">
        <v>274</v>
      </c>
      <c r="G119" s="125" t="s">
        <v>275</v>
      </c>
      <c r="H119" s="125" t="s">
        <v>326</v>
      </c>
      <c r="I119" s="125" t="s">
        <v>327</v>
      </c>
      <c r="J119" s="125" t="s">
        <v>277</v>
      </c>
      <c r="K119" s="196" t="s">
        <v>278</v>
      </c>
      <c r="L119" s="125" t="s">
        <v>279</v>
      </c>
      <c r="M119" s="197">
        <v>2</v>
      </c>
      <c r="N119" s="197">
        <v>4</v>
      </c>
      <c r="O119" s="198">
        <f t="shared" si="42"/>
        <v>8</v>
      </c>
      <c r="P119" s="198" t="str">
        <f t="shared" si="26"/>
        <v>Medio</v>
      </c>
      <c r="Q119" s="197">
        <v>60</v>
      </c>
      <c r="R119" s="198">
        <f t="shared" si="27"/>
        <v>480</v>
      </c>
      <c r="S119" s="198" t="str">
        <f t="shared" si="28"/>
        <v>II</v>
      </c>
      <c r="T119" s="198" t="str">
        <f>IF(S119="","",IF(OR(S119="IV",S119="III"),"Aceptable",IF(S119="II","No Aceptable o Aceptable con controles",IF(S119="I","No Aceptable","Error"))))</f>
        <v>No Aceptable o Aceptable con controles</v>
      </c>
      <c r="U119" s="100">
        <v>10</v>
      </c>
      <c r="V119" s="100">
        <v>0</v>
      </c>
      <c r="W119" s="100">
        <v>0</v>
      </c>
      <c r="X119" s="100">
        <v>10</v>
      </c>
      <c r="Y119" s="196" t="s">
        <v>334</v>
      </c>
      <c r="Z119" s="196" t="s">
        <v>299</v>
      </c>
      <c r="AA119" s="196" t="s">
        <v>296</v>
      </c>
      <c r="AB119" s="196" t="s">
        <v>223</v>
      </c>
      <c r="AC119" s="196" t="s">
        <v>335</v>
      </c>
      <c r="AD119" s="261" t="s">
        <v>336</v>
      </c>
      <c r="AE119" s="199" t="s">
        <v>223</v>
      </c>
    </row>
    <row r="120" spans="1:31" ht="90" customHeight="1">
      <c r="A120" s="382"/>
      <c r="B120" s="382"/>
      <c r="C120" s="330"/>
      <c r="D120" s="385"/>
      <c r="E120" s="188" t="s">
        <v>264</v>
      </c>
      <c r="F120" s="118" t="s">
        <v>274</v>
      </c>
      <c r="G120" s="118" t="s">
        <v>280</v>
      </c>
      <c r="H120" s="121" t="s">
        <v>328</v>
      </c>
      <c r="I120" s="118" t="s">
        <v>263</v>
      </c>
      <c r="J120" s="118" t="s">
        <v>210</v>
      </c>
      <c r="K120" s="121" t="s">
        <v>210</v>
      </c>
      <c r="L120" s="118" t="s">
        <v>262</v>
      </c>
      <c r="M120" s="149">
        <v>2</v>
      </c>
      <c r="N120" s="149">
        <v>4</v>
      </c>
      <c r="O120" s="150">
        <f t="shared" si="42"/>
        <v>8</v>
      </c>
      <c r="P120" s="150" t="str">
        <f t="shared" si="26"/>
        <v>Medio</v>
      </c>
      <c r="Q120" s="149">
        <v>60</v>
      </c>
      <c r="R120" s="150">
        <f t="shared" si="27"/>
        <v>480</v>
      </c>
      <c r="S120" s="150" t="str">
        <f t="shared" si="28"/>
        <v>II</v>
      </c>
      <c r="T120" s="150" t="str">
        <f>IF(S120="","",IF(OR(S120="IV",S120="III"),"Aceptable",IF(S120="II","No Aceptable o Aceptable con controles",IF(S120="I","No Aceptable","Error"))))</f>
        <v>No Aceptable o Aceptable con controles</v>
      </c>
      <c r="U120" s="98">
        <v>10</v>
      </c>
      <c r="V120" s="98">
        <v>0</v>
      </c>
      <c r="W120" s="98">
        <v>0</v>
      </c>
      <c r="X120" s="98">
        <v>10</v>
      </c>
      <c r="Y120" s="121" t="s">
        <v>337</v>
      </c>
      <c r="Z120" s="121" t="s">
        <v>303</v>
      </c>
      <c r="AA120" s="121" t="s">
        <v>296</v>
      </c>
      <c r="AB120" s="118" t="s">
        <v>296</v>
      </c>
      <c r="AC120" s="118" t="s">
        <v>223</v>
      </c>
      <c r="AD120" s="189" t="s">
        <v>305</v>
      </c>
      <c r="AE120" s="152" t="s">
        <v>223</v>
      </c>
    </row>
    <row r="121" spans="1:31" ht="90" customHeight="1" thickBot="1">
      <c r="A121" s="382"/>
      <c r="B121" s="382"/>
      <c r="C121" s="330"/>
      <c r="D121" s="385"/>
      <c r="E121" s="132" t="s">
        <v>264</v>
      </c>
      <c r="F121" s="118" t="s">
        <v>274</v>
      </c>
      <c r="G121" s="118" t="s">
        <v>284</v>
      </c>
      <c r="H121" s="121" t="s">
        <v>285</v>
      </c>
      <c r="I121" s="118" t="s">
        <v>261</v>
      </c>
      <c r="J121" s="118" t="s">
        <v>210</v>
      </c>
      <c r="K121" s="121" t="s">
        <v>260</v>
      </c>
      <c r="L121" s="118" t="s">
        <v>262</v>
      </c>
      <c r="M121" s="149">
        <v>6</v>
      </c>
      <c r="N121" s="149">
        <v>3</v>
      </c>
      <c r="O121" s="150">
        <f t="shared" si="42"/>
        <v>18</v>
      </c>
      <c r="P121" s="150" t="str">
        <f t="shared" si="26"/>
        <v>Alto</v>
      </c>
      <c r="Q121" s="149">
        <v>25</v>
      </c>
      <c r="R121" s="150">
        <f t="shared" si="27"/>
        <v>450</v>
      </c>
      <c r="S121" s="150" t="str">
        <f t="shared" si="28"/>
        <v>II</v>
      </c>
      <c r="T121" s="150" t="str">
        <f t="shared" ref="T121" si="43">IF(S121="","",IF(OR(S121="IV",S121="III"),"Aceptable",IF(S121="II","No Aceptable o Aceptable con controles",IF(S121="I","No Aceptable","Error"))))</f>
        <v>No Aceptable o Aceptable con controles</v>
      </c>
      <c r="U121" s="98">
        <v>10</v>
      </c>
      <c r="V121" s="98">
        <v>0</v>
      </c>
      <c r="W121" s="98">
        <v>0</v>
      </c>
      <c r="X121" s="98">
        <v>10</v>
      </c>
      <c r="Y121" s="121" t="s">
        <v>290</v>
      </c>
      <c r="Z121" s="121" t="s">
        <v>291</v>
      </c>
      <c r="AA121" s="121" t="s">
        <v>223</v>
      </c>
      <c r="AB121" s="121" t="s">
        <v>223</v>
      </c>
      <c r="AC121" s="121" t="s">
        <v>292</v>
      </c>
      <c r="AD121" s="151" t="s">
        <v>293</v>
      </c>
      <c r="AE121" s="152" t="s">
        <v>223</v>
      </c>
    </row>
    <row r="122" spans="1:31" ht="90" customHeight="1">
      <c r="A122" s="382"/>
      <c r="B122" s="382"/>
      <c r="C122" s="330"/>
      <c r="D122" s="385"/>
      <c r="E122" s="132" t="s">
        <v>264</v>
      </c>
      <c r="F122" s="149" t="s">
        <v>265</v>
      </c>
      <c r="G122" s="149" t="s">
        <v>317</v>
      </c>
      <c r="H122" s="121" t="s">
        <v>318</v>
      </c>
      <c r="I122" s="121" t="s">
        <v>319</v>
      </c>
      <c r="J122" s="121" t="s">
        <v>320</v>
      </c>
      <c r="K122" s="121" t="s">
        <v>260</v>
      </c>
      <c r="L122" s="121" t="s">
        <v>268</v>
      </c>
      <c r="M122" s="149">
        <v>2</v>
      </c>
      <c r="N122" s="149">
        <v>1</v>
      </c>
      <c r="O122" s="150">
        <f t="shared" ref="O122:O126" si="44">IF(OR(M122="",N122=""),"",IF((M122*N122=0),"N/A",M122*N122))</f>
        <v>2</v>
      </c>
      <c r="P122" s="150" t="str">
        <f t="shared" ref="P122:P126" si="45">IF(O122="","",IF(ISTEXT(O122),"N/A",IF(OR(O122=2,O122=4),"Bajo",IF(OR(O122=6,O122=8),"Medio",IF(OR(O122=10,O122=12,O122=18,O122=20),"Alto",IF(OR(O122=24,O122=30,O122=40),"Muy Alto","Error"))))))</f>
        <v>Bajo</v>
      </c>
      <c r="Q122" s="149">
        <v>10</v>
      </c>
      <c r="R122" s="150">
        <f t="shared" ref="R122:R123" si="46">IF(OR(Q122="",O122=""),"",IF(ISTEXT(O122),"N/A",O122*Q122))</f>
        <v>20</v>
      </c>
      <c r="S122" s="150" t="str">
        <f t="shared" si="28"/>
        <v>IV</v>
      </c>
      <c r="T122" s="150" t="str">
        <f t="shared" ref="T122" si="47">IF(S122="","",IF(OR(S122="IV",S122="III"),"Aceptable",IF(S122="II","No Aceptable o Aceptable con controles",IF(S122="I","No Aceptable","Error"))))</f>
        <v>Aceptable</v>
      </c>
      <c r="U122" s="289">
        <v>10</v>
      </c>
      <c r="V122" s="289">
        <v>0</v>
      </c>
      <c r="W122" s="289">
        <v>0</v>
      </c>
      <c r="X122" s="289">
        <v>10</v>
      </c>
      <c r="Y122" s="121" t="s">
        <v>369</v>
      </c>
      <c r="Z122" s="121" t="s">
        <v>288</v>
      </c>
      <c r="AA122" s="121" t="s">
        <v>223</v>
      </c>
      <c r="AB122" s="121" t="s">
        <v>223</v>
      </c>
      <c r="AC122" s="121" t="s">
        <v>223</v>
      </c>
      <c r="AD122" s="121" t="s">
        <v>370</v>
      </c>
      <c r="AE122" s="199" t="s">
        <v>681</v>
      </c>
    </row>
    <row r="123" spans="1:31" ht="90" customHeight="1">
      <c r="A123" s="382"/>
      <c r="B123" s="382"/>
      <c r="C123" s="330"/>
      <c r="D123" s="385"/>
      <c r="E123" s="299" t="s">
        <v>264</v>
      </c>
      <c r="F123" s="118" t="s">
        <v>152</v>
      </c>
      <c r="G123" s="118" t="s">
        <v>207</v>
      </c>
      <c r="H123" s="118" t="s">
        <v>208</v>
      </c>
      <c r="I123" s="118" t="s">
        <v>209</v>
      </c>
      <c r="J123" s="118" t="s">
        <v>210</v>
      </c>
      <c r="K123" s="118" t="s">
        <v>211</v>
      </c>
      <c r="L123" s="118" t="s">
        <v>219</v>
      </c>
      <c r="M123" s="145">
        <v>2</v>
      </c>
      <c r="N123" s="145">
        <v>3</v>
      </c>
      <c r="O123" s="146">
        <f t="shared" si="44"/>
        <v>6</v>
      </c>
      <c r="P123" s="146" t="str">
        <f t="shared" si="45"/>
        <v>Medio</v>
      </c>
      <c r="Q123" s="145">
        <v>10</v>
      </c>
      <c r="R123" s="146">
        <f t="shared" si="46"/>
        <v>60</v>
      </c>
      <c r="S123" s="146" t="str">
        <f t="shared" si="28"/>
        <v>III</v>
      </c>
      <c r="T123" s="146" t="s">
        <v>142</v>
      </c>
      <c r="U123" s="289">
        <v>10</v>
      </c>
      <c r="V123" s="289">
        <v>0</v>
      </c>
      <c r="W123" s="289">
        <v>0</v>
      </c>
      <c r="X123" s="289">
        <v>10</v>
      </c>
      <c r="Y123" s="247" t="s">
        <v>221</v>
      </c>
      <c r="Z123" s="222" t="s">
        <v>672</v>
      </c>
      <c r="AA123" s="118" t="s">
        <v>223</v>
      </c>
      <c r="AB123" s="118" t="s">
        <v>223</v>
      </c>
      <c r="AC123" s="118" t="s">
        <v>223</v>
      </c>
      <c r="AD123" s="118" t="s">
        <v>224</v>
      </c>
      <c r="AE123" s="148" t="s">
        <v>223</v>
      </c>
    </row>
    <row r="124" spans="1:31" ht="90" customHeight="1">
      <c r="A124" s="382"/>
      <c r="B124" s="382"/>
      <c r="C124" s="330"/>
      <c r="D124" s="385"/>
      <c r="E124" s="188" t="s">
        <v>398</v>
      </c>
      <c r="F124" s="121" t="s">
        <v>150</v>
      </c>
      <c r="G124" s="121" t="s">
        <v>399</v>
      </c>
      <c r="H124" s="121" t="s">
        <v>400</v>
      </c>
      <c r="I124" s="121" t="s">
        <v>401</v>
      </c>
      <c r="J124" s="121" t="s">
        <v>210</v>
      </c>
      <c r="K124" s="121" t="s">
        <v>402</v>
      </c>
      <c r="L124" s="121" t="s">
        <v>403</v>
      </c>
      <c r="M124" s="149">
        <v>2</v>
      </c>
      <c r="N124" s="149">
        <v>1</v>
      </c>
      <c r="O124" s="150">
        <f t="shared" si="44"/>
        <v>2</v>
      </c>
      <c r="P124" s="150" t="str">
        <f t="shared" si="45"/>
        <v>Bajo</v>
      </c>
      <c r="Q124" s="149">
        <v>10</v>
      </c>
      <c r="R124" s="150">
        <v>20</v>
      </c>
      <c r="S124" s="150" t="str">
        <f t="shared" si="28"/>
        <v>IV</v>
      </c>
      <c r="T124" s="150" t="s">
        <v>144</v>
      </c>
      <c r="U124" s="98">
        <v>10</v>
      </c>
      <c r="V124" s="98">
        <v>0</v>
      </c>
      <c r="W124" s="98">
        <v>0</v>
      </c>
      <c r="X124" s="98">
        <v>10</v>
      </c>
      <c r="Y124" s="121" t="s">
        <v>404</v>
      </c>
      <c r="Z124" s="121" t="s">
        <v>696</v>
      </c>
      <c r="AA124" s="121" t="s">
        <v>223</v>
      </c>
      <c r="AB124" s="121" t="s">
        <v>223</v>
      </c>
      <c r="AC124" s="118" t="s">
        <v>406</v>
      </c>
      <c r="AD124" s="121" t="s">
        <v>407</v>
      </c>
      <c r="AE124" s="152" t="s">
        <v>223</v>
      </c>
    </row>
    <row r="125" spans="1:31" ht="90" customHeight="1">
      <c r="A125" s="382"/>
      <c r="B125" s="382"/>
      <c r="C125" s="330"/>
      <c r="D125" s="385"/>
      <c r="E125" s="132" t="s">
        <v>264</v>
      </c>
      <c r="F125" s="121" t="s">
        <v>271</v>
      </c>
      <c r="G125" s="121" t="s">
        <v>229</v>
      </c>
      <c r="H125" s="121" t="s">
        <v>272</v>
      </c>
      <c r="I125" s="121" t="s">
        <v>273</v>
      </c>
      <c r="J125" s="121" t="s">
        <v>210</v>
      </c>
      <c r="K125" s="121" t="s">
        <v>233</v>
      </c>
      <c r="L125" s="121" t="s">
        <v>220</v>
      </c>
      <c r="M125" s="149">
        <v>2</v>
      </c>
      <c r="N125" s="149">
        <v>1</v>
      </c>
      <c r="O125" s="150">
        <f t="shared" si="44"/>
        <v>2</v>
      </c>
      <c r="P125" s="150" t="str">
        <f t="shared" si="45"/>
        <v>Bajo</v>
      </c>
      <c r="Q125" s="149">
        <v>10</v>
      </c>
      <c r="R125" s="150">
        <f t="shared" ref="R125:R126" si="48">IF(OR(Q125="",O125=""),"",IF(ISTEXT(O125),"N/A",O125*Q125))</f>
        <v>20</v>
      </c>
      <c r="S125" s="150" t="str">
        <f t="shared" si="28"/>
        <v>IV</v>
      </c>
      <c r="T125" s="150" t="str">
        <f t="shared" ref="T125:T126" si="49">IF(S125="","",IF(OR(S125="IV",S125="III"),"Aceptable",IF(S125="II","No Aceptable o Aceptable con controles",IF(S125="I","No Aceptable","Error"))))</f>
        <v>Aceptable</v>
      </c>
      <c r="U125" s="289">
        <v>10</v>
      </c>
      <c r="V125" s="289">
        <v>0</v>
      </c>
      <c r="W125" s="289">
        <v>0</v>
      </c>
      <c r="X125" s="289">
        <v>10</v>
      </c>
      <c r="Y125" s="121" t="s">
        <v>378</v>
      </c>
      <c r="Z125" s="121" t="s">
        <v>691</v>
      </c>
      <c r="AA125" s="121" t="s">
        <v>223</v>
      </c>
      <c r="AB125" s="121" t="s">
        <v>223</v>
      </c>
      <c r="AC125" s="121" t="s">
        <v>242</v>
      </c>
      <c r="AD125" s="121" t="s">
        <v>350</v>
      </c>
      <c r="AE125" s="152" t="s">
        <v>223</v>
      </c>
    </row>
    <row r="126" spans="1:31" ht="90" customHeight="1" thickBot="1">
      <c r="A126" s="382"/>
      <c r="B126" s="382"/>
      <c r="C126" s="330"/>
      <c r="D126" s="385"/>
      <c r="E126" s="133" t="s">
        <v>264</v>
      </c>
      <c r="F126" s="178" t="s">
        <v>271</v>
      </c>
      <c r="G126" s="178" t="s">
        <v>234</v>
      </c>
      <c r="H126" s="178" t="s">
        <v>376</v>
      </c>
      <c r="I126" s="178" t="s">
        <v>377</v>
      </c>
      <c r="J126" s="178" t="s">
        <v>210</v>
      </c>
      <c r="K126" s="178" t="s">
        <v>233</v>
      </c>
      <c r="L126" s="178" t="s">
        <v>220</v>
      </c>
      <c r="M126" s="179">
        <v>2</v>
      </c>
      <c r="N126" s="179">
        <v>1</v>
      </c>
      <c r="O126" s="180">
        <f t="shared" si="44"/>
        <v>2</v>
      </c>
      <c r="P126" s="180" t="str">
        <f t="shared" si="45"/>
        <v>Bajo</v>
      </c>
      <c r="Q126" s="179">
        <v>10</v>
      </c>
      <c r="R126" s="180">
        <f t="shared" si="48"/>
        <v>20</v>
      </c>
      <c r="S126" s="180" t="str">
        <f t="shared" si="28"/>
        <v>IV</v>
      </c>
      <c r="T126" s="180" t="str">
        <f t="shared" si="49"/>
        <v>Aceptable</v>
      </c>
      <c r="U126" s="290">
        <v>10</v>
      </c>
      <c r="V126" s="290">
        <v>0</v>
      </c>
      <c r="W126" s="290">
        <v>0</v>
      </c>
      <c r="X126" s="290">
        <v>10</v>
      </c>
      <c r="Y126" s="178" t="s">
        <v>240</v>
      </c>
      <c r="Z126" s="178" t="s">
        <v>676</v>
      </c>
      <c r="AA126" s="178" t="s">
        <v>223</v>
      </c>
      <c r="AB126" s="178" t="s">
        <v>223</v>
      </c>
      <c r="AC126" s="178" t="s">
        <v>242</v>
      </c>
      <c r="AD126" s="178" t="s">
        <v>349</v>
      </c>
      <c r="AE126" s="200" t="s">
        <v>223</v>
      </c>
    </row>
    <row r="127" spans="1:31" ht="90" customHeight="1" thickBot="1">
      <c r="A127" s="382"/>
      <c r="B127" s="322" t="s">
        <v>663</v>
      </c>
      <c r="C127" s="326" t="s">
        <v>256</v>
      </c>
      <c r="D127" s="325" t="s">
        <v>662</v>
      </c>
      <c r="E127" s="260" t="s">
        <v>264</v>
      </c>
      <c r="F127" s="197" t="s">
        <v>265</v>
      </c>
      <c r="G127" s="197" t="s">
        <v>367</v>
      </c>
      <c r="H127" s="196" t="s">
        <v>318</v>
      </c>
      <c r="I127" s="196" t="s">
        <v>368</v>
      </c>
      <c r="J127" s="196" t="s">
        <v>210</v>
      </c>
      <c r="K127" s="196" t="s">
        <v>260</v>
      </c>
      <c r="L127" s="196" t="s">
        <v>268</v>
      </c>
      <c r="M127" s="197">
        <v>2</v>
      </c>
      <c r="N127" s="197">
        <v>1</v>
      </c>
      <c r="O127" s="198">
        <f t="shared" ref="O127:O146" si="50">IF(OR(M127="",N127=""),"",IF((M127*N127=0),"N/A",M127*N127))</f>
        <v>2</v>
      </c>
      <c r="P127" s="198" t="str">
        <f t="shared" ref="P127:P146" si="51">IF(O127="","",IF(ISTEXT(O127),"N/A",IF(OR(O127=2,O127=4),"Bajo",IF(OR(O127=6,O127=8),"Medio",IF(OR(O127=10,O127=12,O127=18,O127=20),"Alto",IF(OR(O127=24,O127=30,O127=40),"Muy Alto","Error"))))))</f>
        <v>Bajo</v>
      </c>
      <c r="Q127" s="197">
        <v>10</v>
      </c>
      <c r="R127" s="198">
        <f t="shared" ref="R127:R128" si="52">IF(OR(Q127="",O127=""),"",IF(ISTEXT(O127),"N/A",O127*Q127))</f>
        <v>20</v>
      </c>
      <c r="S127" s="198" t="str">
        <f t="shared" ref="S127:S146" si="53">IF(R127="","",IF(ISTEXT(R127),"IV",IF(R127=20,"IV",IF(AND(R127&gt;=40,R127&lt;=120),"III",IF(AND(R127&gt;=150,R127&lt;=500),"II",IF(AND(R127&gt;=600,R127&lt;=4000),"I","Error"))))))</f>
        <v>IV</v>
      </c>
      <c r="T127" s="198" t="str">
        <f t="shared" ref="T127:T128" si="54">IF(S127="","",IF(OR(S127="IV",S127="III"),"Aceptable",IF(S127="II","No Aceptable o Aceptable con controles",IF(S127="I","No Aceptable","Error"))))</f>
        <v>Aceptable</v>
      </c>
      <c r="U127" s="100">
        <v>5</v>
      </c>
      <c r="V127" s="100">
        <v>0</v>
      </c>
      <c r="W127" s="100">
        <v>0</v>
      </c>
      <c r="X127" s="100">
        <v>5</v>
      </c>
      <c r="Y127" s="196" t="s">
        <v>369</v>
      </c>
      <c r="Z127" s="196" t="s">
        <v>288</v>
      </c>
      <c r="AA127" s="196" t="s">
        <v>296</v>
      </c>
      <c r="AB127" s="196" t="s">
        <v>296</v>
      </c>
      <c r="AC127" s="196" t="s">
        <v>459</v>
      </c>
      <c r="AD127" s="196" t="s">
        <v>370</v>
      </c>
      <c r="AE127" s="199" t="s">
        <v>681</v>
      </c>
    </row>
    <row r="128" spans="1:31" ht="90" customHeight="1">
      <c r="A128" s="382"/>
      <c r="B128" s="323"/>
      <c r="C128" s="327"/>
      <c r="D128" s="320"/>
      <c r="E128" s="114" t="s">
        <v>398</v>
      </c>
      <c r="F128" s="121" t="s">
        <v>265</v>
      </c>
      <c r="G128" s="121" t="s">
        <v>266</v>
      </c>
      <c r="H128" s="121" t="s">
        <v>267</v>
      </c>
      <c r="I128" s="121" t="s">
        <v>257</v>
      </c>
      <c r="J128" s="121" t="s">
        <v>210</v>
      </c>
      <c r="K128" s="121" t="s">
        <v>210</v>
      </c>
      <c r="L128" s="121" t="s">
        <v>268</v>
      </c>
      <c r="M128" s="149">
        <v>2</v>
      </c>
      <c r="N128" s="149">
        <v>1</v>
      </c>
      <c r="O128" s="150">
        <f t="shared" si="50"/>
        <v>2</v>
      </c>
      <c r="P128" s="150" t="str">
        <f t="shared" si="51"/>
        <v>Bajo</v>
      </c>
      <c r="Q128" s="149">
        <v>10</v>
      </c>
      <c r="R128" s="150">
        <f t="shared" si="52"/>
        <v>20</v>
      </c>
      <c r="S128" s="150" t="str">
        <f t="shared" si="53"/>
        <v>IV</v>
      </c>
      <c r="T128" s="150" t="str">
        <f t="shared" si="54"/>
        <v>Aceptable</v>
      </c>
      <c r="U128" s="98">
        <v>5</v>
      </c>
      <c r="V128" s="98">
        <v>0</v>
      </c>
      <c r="W128" s="98">
        <v>0</v>
      </c>
      <c r="X128" s="98">
        <v>5</v>
      </c>
      <c r="Y128" s="121" t="s">
        <v>287</v>
      </c>
      <c r="Z128" s="121" t="s">
        <v>288</v>
      </c>
      <c r="AA128" s="121" t="s">
        <v>296</v>
      </c>
      <c r="AB128" s="121" t="s">
        <v>296</v>
      </c>
      <c r="AC128" s="121" t="s">
        <v>459</v>
      </c>
      <c r="AD128" s="121" t="s">
        <v>289</v>
      </c>
      <c r="AE128" s="199" t="s">
        <v>681</v>
      </c>
    </row>
    <row r="129" spans="1:31" ht="90" customHeight="1">
      <c r="A129" s="382"/>
      <c r="B129" s="323"/>
      <c r="C129" s="327"/>
      <c r="D129" s="320"/>
      <c r="E129" s="114" t="s">
        <v>398</v>
      </c>
      <c r="F129" s="121" t="s">
        <v>150</v>
      </c>
      <c r="G129" s="121" t="s">
        <v>399</v>
      </c>
      <c r="H129" s="121" t="s">
        <v>400</v>
      </c>
      <c r="I129" s="121" t="s">
        <v>401</v>
      </c>
      <c r="J129" s="121" t="s">
        <v>210</v>
      </c>
      <c r="K129" s="121" t="s">
        <v>402</v>
      </c>
      <c r="L129" s="121" t="s">
        <v>403</v>
      </c>
      <c r="M129" s="149">
        <v>2</v>
      </c>
      <c r="N129" s="149">
        <v>1</v>
      </c>
      <c r="O129" s="150">
        <f t="shared" si="50"/>
        <v>2</v>
      </c>
      <c r="P129" s="150" t="str">
        <f t="shared" si="51"/>
        <v>Bajo</v>
      </c>
      <c r="Q129" s="149">
        <v>10</v>
      </c>
      <c r="R129" s="150">
        <v>20</v>
      </c>
      <c r="S129" s="150" t="str">
        <f t="shared" si="53"/>
        <v>IV</v>
      </c>
      <c r="T129" s="150" t="s">
        <v>144</v>
      </c>
      <c r="U129" s="98">
        <v>5</v>
      </c>
      <c r="V129" s="98">
        <v>0</v>
      </c>
      <c r="W129" s="98">
        <v>0</v>
      </c>
      <c r="X129" s="98">
        <v>5</v>
      </c>
      <c r="Y129" s="121" t="s">
        <v>404</v>
      </c>
      <c r="Z129" s="121" t="s">
        <v>696</v>
      </c>
      <c r="AA129" s="121" t="s">
        <v>223</v>
      </c>
      <c r="AB129" s="121" t="s">
        <v>223</v>
      </c>
      <c r="AC129" s="118" t="s">
        <v>406</v>
      </c>
      <c r="AD129" s="121" t="s">
        <v>407</v>
      </c>
      <c r="AE129" s="152" t="s">
        <v>715</v>
      </c>
    </row>
    <row r="130" spans="1:31" ht="90" customHeight="1">
      <c r="A130" s="382"/>
      <c r="B130" s="323"/>
      <c r="C130" s="327"/>
      <c r="D130" s="320"/>
      <c r="E130" s="122" t="s">
        <v>264</v>
      </c>
      <c r="F130" s="121" t="s">
        <v>150</v>
      </c>
      <c r="G130" s="121" t="s">
        <v>269</v>
      </c>
      <c r="H130" s="121" t="s">
        <v>270</v>
      </c>
      <c r="I130" s="121" t="s">
        <v>252</v>
      </c>
      <c r="J130" s="121" t="s">
        <v>210</v>
      </c>
      <c r="K130" s="121" t="s">
        <v>218</v>
      </c>
      <c r="L130" s="121" t="s">
        <v>210</v>
      </c>
      <c r="M130" s="149">
        <v>2</v>
      </c>
      <c r="N130" s="149">
        <v>1</v>
      </c>
      <c r="O130" s="150">
        <f t="shared" si="50"/>
        <v>2</v>
      </c>
      <c r="P130" s="150" t="str">
        <f t="shared" si="51"/>
        <v>Bajo</v>
      </c>
      <c r="Q130" s="149">
        <v>10</v>
      </c>
      <c r="R130" s="150">
        <v>20</v>
      </c>
      <c r="S130" s="150" t="str">
        <f t="shared" si="53"/>
        <v>IV</v>
      </c>
      <c r="T130" s="150" t="s">
        <v>144</v>
      </c>
      <c r="U130" s="98">
        <v>5</v>
      </c>
      <c r="V130" s="98">
        <v>0</v>
      </c>
      <c r="W130" s="98">
        <v>0</v>
      </c>
      <c r="X130" s="98">
        <v>5</v>
      </c>
      <c r="Y130" s="121" t="s">
        <v>312</v>
      </c>
      <c r="Z130" s="121" t="s">
        <v>677</v>
      </c>
      <c r="AA130" s="121" t="s">
        <v>223</v>
      </c>
      <c r="AB130" s="121" t="s">
        <v>314</v>
      </c>
      <c r="AC130" s="121" t="s">
        <v>223</v>
      </c>
      <c r="AD130" s="121" t="s">
        <v>315</v>
      </c>
      <c r="AE130" s="152" t="s">
        <v>223</v>
      </c>
    </row>
    <row r="131" spans="1:31" ht="90" customHeight="1">
      <c r="A131" s="382"/>
      <c r="B131" s="323"/>
      <c r="C131" s="327"/>
      <c r="D131" s="320"/>
      <c r="E131" s="114" t="s">
        <v>264</v>
      </c>
      <c r="F131" s="121" t="s">
        <v>151</v>
      </c>
      <c r="G131" s="121" t="s">
        <v>179</v>
      </c>
      <c r="H131" s="121" t="s">
        <v>321</v>
      </c>
      <c r="I131" s="121" t="s">
        <v>322</v>
      </c>
      <c r="J131" s="121" t="s">
        <v>210</v>
      </c>
      <c r="K131" s="121" t="s">
        <v>210</v>
      </c>
      <c r="L131" s="121" t="s">
        <v>210</v>
      </c>
      <c r="M131" s="149">
        <v>2</v>
      </c>
      <c r="N131" s="149">
        <v>1</v>
      </c>
      <c r="O131" s="150">
        <f t="shared" si="50"/>
        <v>2</v>
      </c>
      <c r="P131" s="150" t="str">
        <f t="shared" si="51"/>
        <v>Bajo</v>
      </c>
      <c r="Q131" s="149">
        <v>10</v>
      </c>
      <c r="R131" s="150">
        <f t="shared" ref="R131:R146" si="55">IF(OR(Q131="",O131=""),"",IF(ISTEXT(O131),"N/A",O131*Q131))</f>
        <v>20</v>
      </c>
      <c r="S131" s="150" t="str">
        <f t="shared" si="53"/>
        <v>IV</v>
      </c>
      <c r="T131" s="150" t="str">
        <f t="shared" ref="T131:T146" si="56">IF(S131="","",IF(OR(S131="IV",S131="III"),"Aceptable",IF(S131="II","No Aceptable o Aceptable con controles",IF(S131="I","No Aceptable","Error"))))</f>
        <v>Aceptable</v>
      </c>
      <c r="U131" s="98">
        <v>5</v>
      </c>
      <c r="V131" s="98">
        <v>0</v>
      </c>
      <c r="W131" s="98">
        <v>0</v>
      </c>
      <c r="X131" s="98">
        <v>5</v>
      </c>
      <c r="Y131" s="121" t="s">
        <v>323</v>
      </c>
      <c r="Z131" s="121" t="s">
        <v>295</v>
      </c>
      <c r="AA131" s="121" t="s">
        <v>296</v>
      </c>
      <c r="AB131" s="121" t="s">
        <v>296</v>
      </c>
      <c r="AC131" s="121" t="s">
        <v>324</v>
      </c>
      <c r="AD131" s="121" t="s">
        <v>325</v>
      </c>
      <c r="AE131" s="152" t="s">
        <v>716</v>
      </c>
    </row>
    <row r="132" spans="1:31" ht="90" customHeight="1">
      <c r="A132" s="382"/>
      <c r="B132" s="323"/>
      <c r="C132" s="327"/>
      <c r="D132" s="320"/>
      <c r="E132" s="122" t="s">
        <v>264</v>
      </c>
      <c r="F132" s="121" t="s">
        <v>271</v>
      </c>
      <c r="G132" s="121" t="s">
        <v>234</v>
      </c>
      <c r="H132" s="121" t="s">
        <v>376</v>
      </c>
      <c r="I132" s="121" t="s">
        <v>377</v>
      </c>
      <c r="J132" s="121" t="s">
        <v>210</v>
      </c>
      <c r="K132" s="121" t="s">
        <v>233</v>
      </c>
      <c r="L132" s="121" t="s">
        <v>220</v>
      </c>
      <c r="M132" s="149">
        <v>2</v>
      </c>
      <c r="N132" s="149">
        <v>1</v>
      </c>
      <c r="O132" s="150">
        <f t="shared" si="50"/>
        <v>2</v>
      </c>
      <c r="P132" s="150" t="str">
        <f t="shared" si="51"/>
        <v>Bajo</v>
      </c>
      <c r="Q132" s="149">
        <v>10</v>
      </c>
      <c r="R132" s="150">
        <f t="shared" si="55"/>
        <v>20</v>
      </c>
      <c r="S132" s="150" t="str">
        <f t="shared" si="53"/>
        <v>IV</v>
      </c>
      <c r="T132" s="150" t="str">
        <f t="shared" si="56"/>
        <v>Aceptable</v>
      </c>
      <c r="U132" s="98">
        <v>5</v>
      </c>
      <c r="V132" s="98">
        <v>0</v>
      </c>
      <c r="W132" s="98">
        <v>0</v>
      </c>
      <c r="X132" s="98">
        <v>5</v>
      </c>
      <c r="Y132" s="121" t="s">
        <v>240</v>
      </c>
      <c r="Z132" s="121" t="s">
        <v>676</v>
      </c>
      <c r="AA132" s="121" t="s">
        <v>223</v>
      </c>
      <c r="AB132" s="121" t="s">
        <v>223</v>
      </c>
      <c r="AC132" s="121" t="s">
        <v>242</v>
      </c>
      <c r="AD132" s="121" t="s">
        <v>349</v>
      </c>
      <c r="AE132" s="152" t="s">
        <v>223</v>
      </c>
    </row>
    <row r="133" spans="1:31" ht="90" customHeight="1">
      <c r="A133" s="382"/>
      <c r="B133" s="323"/>
      <c r="C133" s="327"/>
      <c r="D133" s="320"/>
      <c r="E133" s="114" t="s">
        <v>264</v>
      </c>
      <c r="F133" s="121" t="s">
        <v>271</v>
      </c>
      <c r="G133" s="121" t="s">
        <v>229</v>
      </c>
      <c r="H133" s="121" t="s">
        <v>456</v>
      </c>
      <c r="I133" s="121" t="s">
        <v>457</v>
      </c>
      <c r="J133" s="121" t="s">
        <v>210</v>
      </c>
      <c r="K133" s="121" t="s">
        <v>233</v>
      </c>
      <c r="L133" s="121" t="s">
        <v>220</v>
      </c>
      <c r="M133" s="149">
        <v>2</v>
      </c>
      <c r="N133" s="149">
        <v>4</v>
      </c>
      <c r="O133" s="150">
        <f t="shared" si="50"/>
        <v>8</v>
      </c>
      <c r="P133" s="150" t="str">
        <f t="shared" si="51"/>
        <v>Medio</v>
      </c>
      <c r="Q133" s="149">
        <v>10</v>
      </c>
      <c r="R133" s="150">
        <f t="shared" si="55"/>
        <v>80</v>
      </c>
      <c r="S133" s="150" t="str">
        <f t="shared" si="53"/>
        <v>III</v>
      </c>
      <c r="T133" s="150" t="s">
        <v>142</v>
      </c>
      <c r="U133" s="98">
        <v>5</v>
      </c>
      <c r="V133" s="98">
        <v>0</v>
      </c>
      <c r="W133" s="98">
        <v>0</v>
      </c>
      <c r="X133" s="98">
        <v>5</v>
      </c>
      <c r="Y133" s="121" t="s">
        <v>460</v>
      </c>
      <c r="Z133" s="121" t="s">
        <v>676</v>
      </c>
      <c r="AA133" s="121" t="s">
        <v>296</v>
      </c>
      <c r="AB133" s="121" t="s">
        <v>296</v>
      </c>
      <c r="AC133" s="121" t="s">
        <v>461</v>
      </c>
      <c r="AD133" s="121" t="s">
        <v>350</v>
      </c>
      <c r="AE133" s="152" t="s">
        <v>223</v>
      </c>
    </row>
    <row r="134" spans="1:31" ht="90" customHeight="1">
      <c r="A134" s="382"/>
      <c r="B134" s="323"/>
      <c r="C134" s="327"/>
      <c r="D134" s="320"/>
      <c r="E134" s="114" t="s">
        <v>264</v>
      </c>
      <c r="F134" s="121" t="s">
        <v>274</v>
      </c>
      <c r="G134" s="121" t="s">
        <v>275</v>
      </c>
      <c r="H134" s="118" t="s">
        <v>326</v>
      </c>
      <c r="I134" s="118" t="s">
        <v>327</v>
      </c>
      <c r="J134" s="118" t="s">
        <v>277</v>
      </c>
      <c r="K134" s="121" t="s">
        <v>278</v>
      </c>
      <c r="L134" s="121" t="s">
        <v>279</v>
      </c>
      <c r="M134" s="149">
        <v>2</v>
      </c>
      <c r="N134" s="149">
        <v>4</v>
      </c>
      <c r="O134" s="150">
        <f t="shared" si="50"/>
        <v>8</v>
      </c>
      <c r="P134" s="150" t="str">
        <f t="shared" si="51"/>
        <v>Medio</v>
      </c>
      <c r="Q134" s="149">
        <v>60</v>
      </c>
      <c r="R134" s="150">
        <f t="shared" si="55"/>
        <v>480</v>
      </c>
      <c r="S134" s="150" t="str">
        <f t="shared" si="53"/>
        <v>II</v>
      </c>
      <c r="T134" s="150" t="str">
        <f>IF(S134="","",IF(OR(S134="IV",S134="III"),"Aceptable",IF(S134="II","No Aceptable o Aceptable con controles",IF(S134="I","No Aceptable","Error"))))</f>
        <v>No Aceptable o Aceptable con controles</v>
      </c>
      <c r="U134" s="98">
        <v>5</v>
      </c>
      <c r="V134" s="98">
        <v>0</v>
      </c>
      <c r="W134" s="98">
        <v>0</v>
      </c>
      <c r="X134" s="98">
        <v>5</v>
      </c>
      <c r="Y134" s="121" t="s">
        <v>334</v>
      </c>
      <c r="Z134" s="121" t="s">
        <v>299</v>
      </c>
      <c r="AA134" s="121" t="s">
        <v>296</v>
      </c>
      <c r="AB134" s="121" t="s">
        <v>223</v>
      </c>
      <c r="AC134" s="121" t="s">
        <v>335</v>
      </c>
      <c r="AD134" s="121" t="s">
        <v>336</v>
      </c>
      <c r="AE134" s="152" t="s">
        <v>223</v>
      </c>
    </row>
    <row r="135" spans="1:31" ht="90" customHeight="1">
      <c r="A135" s="382"/>
      <c r="B135" s="323"/>
      <c r="C135" s="327"/>
      <c r="D135" s="320"/>
      <c r="E135" s="114" t="s">
        <v>264</v>
      </c>
      <c r="F135" s="121" t="s">
        <v>274</v>
      </c>
      <c r="G135" s="121" t="s">
        <v>280</v>
      </c>
      <c r="H135" s="121" t="s">
        <v>328</v>
      </c>
      <c r="I135" s="121" t="s">
        <v>263</v>
      </c>
      <c r="J135" s="121" t="s">
        <v>210</v>
      </c>
      <c r="K135" s="121" t="s">
        <v>210</v>
      </c>
      <c r="L135" s="121" t="s">
        <v>262</v>
      </c>
      <c r="M135" s="149">
        <v>2</v>
      </c>
      <c r="N135" s="149">
        <v>4</v>
      </c>
      <c r="O135" s="150">
        <f t="shared" si="50"/>
        <v>8</v>
      </c>
      <c r="P135" s="150" t="str">
        <f t="shared" si="51"/>
        <v>Medio</v>
      </c>
      <c r="Q135" s="149">
        <v>60</v>
      </c>
      <c r="R135" s="150">
        <f t="shared" si="55"/>
        <v>480</v>
      </c>
      <c r="S135" s="150" t="str">
        <f t="shared" si="53"/>
        <v>II</v>
      </c>
      <c r="T135" s="150" t="str">
        <f>IF(S135="","",IF(OR(S135="IV",S135="III"),"Aceptable",IF(S135="II","No Aceptable o Aceptable con controles",IF(S135="I","No Aceptable","Error"))))</f>
        <v>No Aceptable o Aceptable con controles</v>
      </c>
      <c r="U135" s="98">
        <v>5</v>
      </c>
      <c r="V135" s="98">
        <v>0</v>
      </c>
      <c r="W135" s="98">
        <v>0</v>
      </c>
      <c r="X135" s="98">
        <v>5</v>
      </c>
      <c r="Y135" s="121" t="s">
        <v>337</v>
      </c>
      <c r="Z135" s="121" t="s">
        <v>303</v>
      </c>
      <c r="AA135" s="121" t="s">
        <v>296</v>
      </c>
      <c r="AB135" s="118" t="s">
        <v>296</v>
      </c>
      <c r="AC135" s="118" t="s">
        <v>223</v>
      </c>
      <c r="AD135" s="118" t="s">
        <v>305</v>
      </c>
      <c r="AE135" s="152" t="s">
        <v>223</v>
      </c>
    </row>
    <row r="136" spans="1:31" ht="90" customHeight="1" thickBot="1">
      <c r="A136" s="382"/>
      <c r="B136" s="324"/>
      <c r="C136" s="336"/>
      <c r="D136" s="328"/>
      <c r="E136" s="297" t="s">
        <v>264</v>
      </c>
      <c r="F136" s="178" t="s">
        <v>329</v>
      </c>
      <c r="G136" s="178" t="s">
        <v>330</v>
      </c>
      <c r="H136" s="178" t="s">
        <v>331</v>
      </c>
      <c r="I136" s="178" t="s">
        <v>332</v>
      </c>
      <c r="J136" s="178" t="s">
        <v>333</v>
      </c>
      <c r="K136" s="178" t="s">
        <v>210</v>
      </c>
      <c r="L136" s="178" t="s">
        <v>210</v>
      </c>
      <c r="M136" s="179">
        <v>2</v>
      </c>
      <c r="N136" s="179">
        <v>1</v>
      </c>
      <c r="O136" s="180">
        <f t="shared" si="50"/>
        <v>2</v>
      </c>
      <c r="P136" s="180" t="str">
        <f t="shared" si="51"/>
        <v>Bajo</v>
      </c>
      <c r="Q136" s="179">
        <v>10</v>
      </c>
      <c r="R136" s="180">
        <f t="shared" si="55"/>
        <v>20</v>
      </c>
      <c r="S136" s="180" t="str">
        <f t="shared" si="53"/>
        <v>IV</v>
      </c>
      <c r="T136" s="180" t="str">
        <f t="shared" si="56"/>
        <v>Aceptable</v>
      </c>
      <c r="U136" s="101">
        <v>5</v>
      </c>
      <c r="V136" s="101">
        <v>0</v>
      </c>
      <c r="W136" s="101">
        <v>0</v>
      </c>
      <c r="X136" s="101">
        <v>5</v>
      </c>
      <c r="Y136" s="178" t="s">
        <v>338</v>
      </c>
      <c r="Z136" s="178" t="s">
        <v>313</v>
      </c>
      <c r="AA136" s="178" t="s">
        <v>296</v>
      </c>
      <c r="AB136" s="178" t="s">
        <v>296</v>
      </c>
      <c r="AC136" s="178" t="s">
        <v>339</v>
      </c>
      <c r="AD136" s="178" t="s">
        <v>340</v>
      </c>
      <c r="AE136" s="200" t="s">
        <v>223</v>
      </c>
    </row>
    <row r="137" spans="1:31" ht="139.5" customHeight="1">
      <c r="A137" s="382"/>
      <c r="B137" s="381" t="s">
        <v>664</v>
      </c>
      <c r="C137" s="322" t="s">
        <v>536</v>
      </c>
      <c r="D137" s="334" t="s">
        <v>665</v>
      </c>
      <c r="E137" s="126" t="s">
        <v>264</v>
      </c>
      <c r="F137" s="197" t="s">
        <v>265</v>
      </c>
      <c r="G137" s="197" t="s">
        <v>156</v>
      </c>
      <c r="H137" s="196" t="s">
        <v>483</v>
      </c>
      <c r="I137" s="196" t="s">
        <v>319</v>
      </c>
      <c r="J137" s="196" t="s">
        <v>375</v>
      </c>
      <c r="K137" s="196" t="s">
        <v>260</v>
      </c>
      <c r="L137" s="196" t="s">
        <v>268</v>
      </c>
      <c r="M137" s="197">
        <v>2</v>
      </c>
      <c r="N137" s="197">
        <v>3</v>
      </c>
      <c r="O137" s="198">
        <f t="shared" si="50"/>
        <v>6</v>
      </c>
      <c r="P137" s="198" t="str">
        <f t="shared" si="51"/>
        <v>Medio</v>
      </c>
      <c r="Q137" s="198">
        <v>60</v>
      </c>
      <c r="R137" s="198">
        <f t="shared" si="55"/>
        <v>360</v>
      </c>
      <c r="S137" s="198" t="str">
        <f t="shared" si="53"/>
        <v>II</v>
      </c>
      <c r="T137" s="198" t="str">
        <f t="shared" si="56"/>
        <v>No Aceptable o Aceptable con controles</v>
      </c>
      <c r="U137" s="100">
        <v>1</v>
      </c>
      <c r="V137" s="100">
        <v>0</v>
      </c>
      <c r="W137" s="100">
        <v>0</v>
      </c>
      <c r="X137" s="100">
        <v>1</v>
      </c>
      <c r="Y137" s="126" t="s">
        <v>369</v>
      </c>
      <c r="Z137" s="196" t="s">
        <v>288</v>
      </c>
      <c r="AA137" s="196" t="s">
        <v>223</v>
      </c>
      <c r="AB137" s="196" t="s">
        <v>223</v>
      </c>
      <c r="AC137" s="196" t="s">
        <v>223</v>
      </c>
      <c r="AD137" s="196" t="s">
        <v>370</v>
      </c>
      <c r="AE137" s="199" t="s">
        <v>681</v>
      </c>
    </row>
    <row r="138" spans="1:31" ht="139.5" customHeight="1">
      <c r="A138" s="382"/>
      <c r="B138" s="382"/>
      <c r="C138" s="323"/>
      <c r="D138" s="335"/>
      <c r="E138" s="122" t="s">
        <v>264</v>
      </c>
      <c r="F138" s="121" t="s">
        <v>274</v>
      </c>
      <c r="G138" s="121" t="s">
        <v>284</v>
      </c>
      <c r="H138" s="121" t="s">
        <v>487</v>
      </c>
      <c r="I138" s="121" t="s">
        <v>488</v>
      </c>
      <c r="J138" s="121" t="s">
        <v>375</v>
      </c>
      <c r="K138" s="121" t="s">
        <v>260</v>
      </c>
      <c r="L138" s="121" t="s">
        <v>375</v>
      </c>
      <c r="M138" s="149">
        <v>2</v>
      </c>
      <c r="N138" s="149">
        <v>1</v>
      </c>
      <c r="O138" s="150">
        <f t="shared" si="50"/>
        <v>2</v>
      </c>
      <c r="P138" s="150" t="str">
        <f t="shared" si="51"/>
        <v>Bajo</v>
      </c>
      <c r="Q138" s="149">
        <v>10</v>
      </c>
      <c r="R138" s="150">
        <f t="shared" si="55"/>
        <v>20</v>
      </c>
      <c r="S138" s="150" t="str">
        <f t="shared" si="53"/>
        <v>IV</v>
      </c>
      <c r="T138" s="150" t="str">
        <f t="shared" si="56"/>
        <v>Aceptable</v>
      </c>
      <c r="U138" s="98">
        <v>1</v>
      </c>
      <c r="V138" s="98">
        <v>0</v>
      </c>
      <c r="W138" s="98">
        <v>0</v>
      </c>
      <c r="X138" s="98">
        <v>1</v>
      </c>
      <c r="Y138" s="122" t="s">
        <v>602</v>
      </c>
      <c r="Z138" s="121" t="s">
        <v>291</v>
      </c>
      <c r="AA138" s="121" t="s">
        <v>296</v>
      </c>
      <c r="AB138" s="121" t="s">
        <v>296</v>
      </c>
      <c r="AC138" s="121" t="s">
        <v>603</v>
      </c>
      <c r="AD138" s="121" t="s">
        <v>604</v>
      </c>
      <c r="AE138" s="152" t="s">
        <v>223</v>
      </c>
    </row>
    <row r="139" spans="1:31" ht="139.5" customHeight="1">
      <c r="A139" s="382"/>
      <c r="B139" s="382"/>
      <c r="C139" s="323"/>
      <c r="D139" s="335"/>
      <c r="E139" s="122" t="s">
        <v>264</v>
      </c>
      <c r="F139" s="121" t="s">
        <v>274</v>
      </c>
      <c r="G139" s="121" t="s">
        <v>280</v>
      </c>
      <c r="H139" s="121" t="s">
        <v>605</v>
      </c>
      <c r="I139" s="121" t="s">
        <v>263</v>
      </c>
      <c r="J139" s="121" t="s">
        <v>210</v>
      </c>
      <c r="K139" s="121" t="s">
        <v>210</v>
      </c>
      <c r="L139" s="121" t="s">
        <v>375</v>
      </c>
      <c r="M139" s="149">
        <v>2</v>
      </c>
      <c r="N139" s="149">
        <v>1</v>
      </c>
      <c r="O139" s="150">
        <f t="shared" si="50"/>
        <v>2</v>
      </c>
      <c r="P139" s="150" t="str">
        <f t="shared" si="51"/>
        <v>Bajo</v>
      </c>
      <c r="Q139" s="149">
        <v>10</v>
      </c>
      <c r="R139" s="150">
        <f t="shared" si="55"/>
        <v>20</v>
      </c>
      <c r="S139" s="150" t="str">
        <f t="shared" si="53"/>
        <v>IV</v>
      </c>
      <c r="T139" s="150" t="str">
        <f t="shared" si="56"/>
        <v>Aceptable</v>
      </c>
      <c r="U139" s="98">
        <v>1</v>
      </c>
      <c r="V139" s="98">
        <v>0</v>
      </c>
      <c r="W139" s="98">
        <v>0</v>
      </c>
      <c r="X139" s="98">
        <v>1</v>
      </c>
      <c r="Y139" s="122" t="s">
        <v>606</v>
      </c>
      <c r="Z139" s="121" t="s">
        <v>303</v>
      </c>
      <c r="AA139" s="121" t="s">
        <v>296</v>
      </c>
      <c r="AB139" s="121" t="s">
        <v>296</v>
      </c>
      <c r="AC139" s="121" t="s">
        <v>223</v>
      </c>
      <c r="AD139" s="121" t="s">
        <v>452</v>
      </c>
      <c r="AE139" s="152" t="s">
        <v>223</v>
      </c>
    </row>
    <row r="140" spans="1:31" ht="139.5" customHeight="1">
      <c r="A140" s="382"/>
      <c r="B140" s="382"/>
      <c r="C140" s="323"/>
      <c r="D140" s="335"/>
      <c r="E140" s="122" t="s">
        <v>264</v>
      </c>
      <c r="F140" s="121" t="s">
        <v>274</v>
      </c>
      <c r="G140" s="121" t="s">
        <v>381</v>
      </c>
      <c r="H140" s="121" t="s">
        <v>538</v>
      </c>
      <c r="I140" s="121" t="s">
        <v>539</v>
      </c>
      <c r="J140" s="121" t="s">
        <v>395</v>
      </c>
      <c r="K140" s="121" t="s">
        <v>540</v>
      </c>
      <c r="L140" s="121" t="s">
        <v>397</v>
      </c>
      <c r="M140" s="149">
        <v>2</v>
      </c>
      <c r="N140" s="149">
        <v>1</v>
      </c>
      <c r="O140" s="150">
        <f t="shared" si="50"/>
        <v>2</v>
      </c>
      <c r="P140" s="150" t="str">
        <f t="shared" si="51"/>
        <v>Bajo</v>
      </c>
      <c r="Q140" s="149">
        <v>10</v>
      </c>
      <c r="R140" s="150">
        <f t="shared" si="55"/>
        <v>20</v>
      </c>
      <c r="S140" s="150" t="str">
        <f t="shared" si="53"/>
        <v>IV</v>
      </c>
      <c r="T140" s="150" t="str">
        <f t="shared" si="56"/>
        <v>Aceptable</v>
      </c>
      <c r="U140" s="98">
        <v>1</v>
      </c>
      <c r="V140" s="98">
        <v>0</v>
      </c>
      <c r="W140" s="98">
        <v>0</v>
      </c>
      <c r="X140" s="98">
        <v>1</v>
      </c>
      <c r="Y140" s="122" t="s">
        <v>427</v>
      </c>
      <c r="Z140" s="121" t="s">
        <v>385</v>
      </c>
      <c r="AA140" s="121" t="s">
        <v>296</v>
      </c>
      <c r="AB140" s="121" t="s">
        <v>296</v>
      </c>
      <c r="AC140" s="121" t="s">
        <v>446</v>
      </c>
      <c r="AD140" s="121" t="s">
        <v>607</v>
      </c>
      <c r="AE140" s="152" t="s">
        <v>223</v>
      </c>
    </row>
    <row r="141" spans="1:31" ht="139.5" customHeight="1">
      <c r="A141" s="382"/>
      <c r="B141" s="382"/>
      <c r="C141" s="323"/>
      <c r="D141" s="335"/>
      <c r="E141" s="122" t="s">
        <v>264</v>
      </c>
      <c r="F141" s="121" t="s">
        <v>152</v>
      </c>
      <c r="G141" s="121" t="s">
        <v>341</v>
      </c>
      <c r="H141" s="121" t="s">
        <v>342</v>
      </c>
      <c r="I141" s="121" t="s">
        <v>413</v>
      </c>
      <c r="J141" s="121" t="s">
        <v>210</v>
      </c>
      <c r="K141" s="121" t="s">
        <v>211</v>
      </c>
      <c r="L141" s="121" t="s">
        <v>219</v>
      </c>
      <c r="M141" s="149">
        <v>2</v>
      </c>
      <c r="N141" s="149">
        <v>3</v>
      </c>
      <c r="O141" s="150">
        <f t="shared" si="50"/>
        <v>6</v>
      </c>
      <c r="P141" s="150" t="str">
        <f t="shared" si="51"/>
        <v>Medio</v>
      </c>
      <c r="Q141" s="149">
        <v>60</v>
      </c>
      <c r="R141" s="150">
        <f t="shared" si="55"/>
        <v>360</v>
      </c>
      <c r="S141" s="150" t="str">
        <f t="shared" si="53"/>
        <v>II</v>
      </c>
      <c r="T141" s="150" t="str">
        <f t="shared" si="56"/>
        <v>No Aceptable o Aceptable con controles</v>
      </c>
      <c r="U141" s="98">
        <v>1</v>
      </c>
      <c r="V141" s="98">
        <v>0</v>
      </c>
      <c r="W141" s="98">
        <v>0</v>
      </c>
      <c r="X141" s="98">
        <v>1</v>
      </c>
      <c r="Y141" s="122" t="s">
        <v>414</v>
      </c>
      <c r="Z141" s="222" t="s">
        <v>672</v>
      </c>
      <c r="AA141" s="121" t="s">
        <v>223</v>
      </c>
      <c r="AB141" s="121" t="s">
        <v>223</v>
      </c>
      <c r="AC141" s="121" t="s">
        <v>223</v>
      </c>
      <c r="AD141" s="121" t="s">
        <v>415</v>
      </c>
      <c r="AE141" s="152" t="s">
        <v>223</v>
      </c>
    </row>
    <row r="142" spans="1:31" ht="139.5" customHeight="1">
      <c r="A142" s="382"/>
      <c r="B142" s="382"/>
      <c r="C142" s="323"/>
      <c r="D142" s="335"/>
      <c r="E142" s="122" t="s">
        <v>264</v>
      </c>
      <c r="F142" s="121" t="s">
        <v>152</v>
      </c>
      <c r="G142" s="121" t="s">
        <v>416</v>
      </c>
      <c r="H142" s="121" t="s">
        <v>417</v>
      </c>
      <c r="I142" s="121" t="s">
        <v>418</v>
      </c>
      <c r="J142" s="121" t="s">
        <v>210</v>
      </c>
      <c r="K142" s="121" t="s">
        <v>211</v>
      </c>
      <c r="L142" s="121" t="s">
        <v>219</v>
      </c>
      <c r="M142" s="149">
        <v>2</v>
      </c>
      <c r="N142" s="149">
        <v>3</v>
      </c>
      <c r="O142" s="150">
        <f t="shared" si="50"/>
        <v>6</v>
      </c>
      <c r="P142" s="150" t="str">
        <f t="shared" si="51"/>
        <v>Medio</v>
      </c>
      <c r="Q142" s="149">
        <v>60</v>
      </c>
      <c r="R142" s="150">
        <f t="shared" si="55"/>
        <v>360</v>
      </c>
      <c r="S142" s="150" t="str">
        <f t="shared" si="53"/>
        <v>II</v>
      </c>
      <c r="T142" s="150" t="str">
        <f t="shared" si="56"/>
        <v>No Aceptable o Aceptable con controles</v>
      </c>
      <c r="U142" s="98">
        <v>1</v>
      </c>
      <c r="V142" s="98">
        <v>0</v>
      </c>
      <c r="W142" s="98">
        <v>0</v>
      </c>
      <c r="X142" s="98">
        <v>1</v>
      </c>
      <c r="Y142" s="122" t="s">
        <v>419</v>
      </c>
      <c r="Z142" s="222" t="s">
        <v>672</v>
      </c>
      <c r="AA142" s="121" t="s">
        <v>223</v>
      </c>
      <c r="AB142" s="121" t="s">
        <v>223</v>
      </c>
      <c r="AC142" s="121" t="s">
        <v>223</v>
      </c>
      <c r="AD142" s="121" t="s">
        <v>415</v>
      </c>
      <c r="AE142" s="152" t="s">
        <v>223</v>
      </c>
    </row>
    <row r="143" spans="1:31" ht="139.5" customHeight="1" thickBot="1">
      <c r="A143" s="382"/>
      <c r="B143" s="382"/>
      <c r="C143" s="323"/>
      <c r="D143" s="335"/>
      <c r="E143" s="156" t="s">
        <v>264</v>
      </c>
      <c r="F143" s="178" t="s">
        <v>421</v>
      </c>
      <c r="G143" s="178" t="s">
        <v>541</v>
      </c>
      <c r="H143" s="178" t="s">
        <v>494</v>
      </c>
      <c r="I143" s="178" t="s">
        <v>423</v>
      </c>
      <c r="J143" s="178" t="s">
        <v>375</v>
      </c>
      <c r="K143" s="178" t="s">
        <v>424</v>
      </c>
      <c r="L143" s="178" t="s">
        <v>425</v>
      </c>
      <c r="M143" s="179">
        <v>2</v>
      </c>
      <c r="N143" s="179">
        <v>1</v>
      </c>
      <c r="O143" s="180">
        <f t="shared" si="50"/>
        <v>2</v>
      </c>
      <c r="P143" s="180" t="str">
        <f t="shared" si="51"/>
        <v>Bajo</v>
      </c>
      <c r="Q143" s="179">
        <v>10</v>
      </c>
      <c r="R143" s="180">
        <f t="shared" si="55"/>
        <v>20</v>
      </c>
      <c r="S143" s="180" t="str">
        <f t="shared" si="53"/>
        <v>IV</v>
      </c>
      <c r="T143" s="180" t="str">
        <f t="shared" si="56"/>
        <v>Aceptable</v>
      </c>
      <c r="U143" s="98">
        <v>1</v>
      </c>
      <c r="V143" s="98">
        <v>0</v>
      </c>
      <c r="W143" s="98">
        <v>0</v>
      </c>
      <c r="X143" s="98">
        <v>1</v>
      </c>
      <c r="Y143" s="156" t="s">
        <v>427</v>
      </c>
      <c r="Z143" s="178" t="s">
        <v>428</v>
      </c>
      <c r="AA143" s="178" t="s">
        <v>296</v>
      </c>
      <c r="AB143" s="178" t="s">
        <v>296</v>
      </c>
      <c r="AC143" s="178" t="s">
        <v>608</v>
      </c>
      <c r="AD143" s="178" t="s">
        <v>609</v>
      </c>
      <c r="AE143" s="200" t="s">
        <v>223</v>
      </c>
    </row>
    <row r="144" spans="1:31" ht="135">
      <c r="A144" s="382"/>
      <c r="B144" s="382"/>
      <c r="C144" s="323"/>
      <c r="D144" s="335"/>
      <c r="E144" s="122" t="s">
        <v>264</v>
      </c>
      <c r="F144" s="121" t="s">
        <v>271</v>
      </c>
      <c r="G144" s="121" t="s">
        <v>229</v>
      </c>
      <c r="H144" s="121" t="s">
        <v>272</v>
      </c>
      <c r="I144" s="121" t="s">
        <v>273</v>
      </c>
      <c r="J144" s="121" t="s">
        <v>210</v>
      </c>
      <c r="K144" s="121" t="s">
        <v>233</v>
      </c>
      <c r="L144" s="121" t="s">
        <v>220</v>
      </c>
      <c r="M144" s="149">
        <v>2</v>
      </c>
      <c r="N144" s="149">
        <v>1</v>
      </c>
      <c r="O144" s="150">
        <f t="shared" si="50"/>
        <v>2</v>
      </c>
      <c r="P144" s="150" t="str">
        <f t="shared" si="51"/>
        <v>Bajo</v>
      </c>
      <c r="Q144" s="149">
        <v>10</v>
      </c>
      <c r="R144" s="150">
        <f t="shared" si="55"/>
        <v>20</v>
      </c>
      <c r="S144" s="150" t="str">
        <f t="shared" si="53"/>
        <v>IV</v>
      </c>
      <c r="T144" s="150" t="str">
        <f t="shared" si="56"/>
        <v>Aceptable</v>
      </c>
      <c r="U144" s="98">
        <v>1</v>
      </c>
      <c r="V144" s="98">
        <v>0</v>
      </c>
      <c r="W144" s="98">
        <v>0</v>
      </c>
      <c r="X144" s="98">
        <v>1</v>
      </c>
      <c r="Y144" s="121" t="s">
        <v>378</v>
      </c>
      <c r="Z144" s="121" t="s">
        <v>676</v>
      </c>
      <c r="AA144" s="121" t="s">
        <v>223</v>
      </c>
      <c r="AB144" s="121" t="s">
        <v>223</v>
      </c>
      <c r="AC144" s="121" t="s">
        <v>242</v>
      </c>
      <c r="AD144" s="121" t="s">
        <v>350</v>
      </c>
      <c r="AE144" s="152" t="s">
        <v>223</v>
      </c>
    </row>
    <row r="145" spans="1:31" ht="168.75">
      <c r="A145" s="382"/>
      <c r="B145" s="382"/>
      <c r="C145" s="323"/>
      <c r="D145" s="335"/>
      <c r="E145" s="154" t="s">
        <v>264</v>
      </c>
      <c r="F145" s="118" t="s">
        <v>271</v>
      </c>
      <c r="G145" s="118" t="s">
        <v>372</v>
      </c>
      <c r="H145" s="118" t="s">
        <v>373</v>
      </c>
      <c r="I145" s="118" t="s">
        <v>374</v>
      </c>
      <c r="J145" s="118" t="s">
        <v>375</v>
      </c>
      <c r="K145" s="118" t="s">
        <v>233</v>
      </c>
      <c r="L145" s="118" t="s">
        <v>220</v>
      </c>
      <c r="M145" s="145">
        <v>2</v>
      </c>
      <c r="N145" s="145">
        <v>1</v>
      </c>
      <c r="O145" s="146">
        <v>2</v>
      </c>
      <c r="P145" s="146" t="str">
        <f t="shared" si="51"/>
        <v>Bajo</v>
      </c>
      <c r="Q145" s="145">
        <v>10</v>
      </c>
      <c r="R145" s="146">
        <f t="shared" si="55"/>
        <v>20</v>
      </c>
      <c r="S145" s="146" t="str">
        <f t="shared" si="53"/>
        <v>IV</v>
      </c>
      <c r="T145" s="146" t="str">
        <f t="shared" si="56"/>
        <v>Aceptable</v>
      </c>
      <c r="U145" s="98">
        <v>1</v>
      </c>
      <c r="V145" s="98">
        <v>0</v>
      </c>
      <c r="W145" s="98">
        <v>0</v>
      </c>
      <c r="X145" s="98">
        <v>1</v>
      </c>
      <c r="Y145" s="118" t="s">
        <v>240</v>
      </c>
      <c r="Z145" s="118" t="s">
        <v>676</v>
      </c>
      <c r="AA145" s="118" t="s">
        <v>223</v>
      </c>
      <c r="AB145" s="118" t="s">
        <v>223</v>
      </c>
      <c r="AC145" s="118" t="s">
        <v>379</v>
      </c>
      <c r="AD145" s="118" t="s">
        <v>380</v>
      </c>
      <c r="AE145" s="148" t="s">
        <v>223</v>
      </c>
    </row>
    <row r="146" spans="1:31" ht="135.75" thickBot="1">
      <c r="A146" s="383"/>
      <c r="B146" s="383"/>
      <c r="C146" s="324"/>
      <c r="D146" s="337"/>
      <c r="E146" s="122" t="s">
        <v>264</v>
      </c>
      <c r="F146" s="121" t="s">
        <v>271</v>
      </c>
      <c r="G146" s="121" t="s">
        <v>234</v>
      </c>
      <c r="H146" s="121" t="s">
        <v>376</v>
      </c>
      <c r="I146" s="121" t="s">
        <v>377</v>
      </c>
      <c r="J146" s="121" t="s">
        <v>210</v>
      </c>
      <c r="K146" s="121" t="s">
        <v>233</v>
      </c>
      <c r="L146" s="121" t="s">
        <v>220</v>
      </c>
      <c r="M146" s="149">
        <v>2</v>
      </c>
      <c r="N146" s="149">
        <v>1</v>
      </c>
      <c r="O146" s="150">
        <f t="shared" si="50"/>
        <v>2</v>
      </c>
      <c r="P146" s="150" t="str">
        <f t="shared" si="51"/>
        <v>Bajo</v>
      </c>
      <c r="Q146" s="149">
        <v>10</v>
      </c>
      <c r="R146" s="150">
        <f t="shared" si="55"/>
        <v>20</v>
      </c>
      <c r="S146" s="150" t="str">
        <f t="shared" si="53"/>
        <v>IV</v>
      </c>
      <c r="T146" s="150" t="str">
        <f t="shared" si="56"/>
        <v>Aceptable</v>
      </c>
      <c r="U146" s="98">
        <v>1</v>
      </c>
      <c r="V146" s="98">
        <v>0</v>
      </c>
      <c r="W146" s="98">
        <v>0</v>
      </c>
      <c r="X146" s="98">
        <v>1</v>
      </c>
      <c r="Y146" s="121" t="s">
        <v>240</v>
      </c>
      <c r="Z146" s="121" t="s">
        <v>676</v>
      </c>
      <c r="AA146" s="121" t="s">
        <v>223</v>
      </c>
      <c r="AB146" s="121" t="s">
        <v>223</v>
      </c>
      <c r="AC146" s="121" t="s">
        <v>242</v>
      </c>
      <c r="AD146" s="121" t="s">
        <v>349</v>
      </c>
      <c r="AE146" s="152" t="s">
        <v>223</v>
      </c>
    </row>
    <row r="147" spans="1:31" ht="13.5" thickBot="1">
      <c r="A147" s="300"/>
      <c r="B147" s="300"/>
    </row>
  </sheetData>
  <mergeCells count="77">
    <mergeCell ref="D112:D118"/>
    <mergeCell ref="C112:C118"/>
    <mergeCell ref="C137:C146"/>
    <mergeCell ref="B137:B146"/>
    <mergeCell ref="D137:D146"/>
    <mergeCell ref="D127:D136"/>
    <mergeCell ref="C127:C136"/>
    <mergeCell ref="B127:B136"/>
    <mergeCell ref="D119:D126"/>
    <mergeCell ref="B112:B126"/>
    <mergeCell ref="C119:C126"/>
    <mergeCell ref="A9:A146"/>
    <mergeCell ref="A4:AE4"/>
    <mergeCell ref="A1:B1"/>
    <mergeCell ref="G1:AC1"/>
    <mergeCell ref="AD1:AE1"/>
    <mergeCell ref="A2:AE2"/>
    <mergeCell ref="A3:AE3"/>
    <mergeCell ref="A5:AE5"/>
    <mergeCell ref="A6:A8"/>
    <mergeCell ref="B6:B8"/>
    <mergeCell ref="C6:C8"/>
    <mergeCell ref="D6:D8"/>
    <mergeCell ref="E6:E8"/>
    <mergeCell ref="F6:H6"/>
    <mergeCell ref="I6:I8"/>
    <mergeCell ref="J6:L6"/>
    <mergeCell ref="M6:S6"/>
    <mergeCell ref="T7:T8"/>
    <mergeCell ref="U6:Z6"/>
    <mergeCell ref="AA6:AE6"/>
    <mergeCell ref="F7:F8"/>
    <mergeCell ref="G7:G8"/>
    <mergeCell ref="H7:H8"/>
    <mergeCell ref="J7:J8"/>
    <mergeCell ref="K7:K8"/>
    <mergeCell ref="L7:L8"/>
    <mergeCell ref="M7:M8"/>
    <mergeCell ref="N7:N8"/>
    <mergeCell ref="O7:O8"/>
    <mergeCell ref="P7:P8"/>
    <mergeCell ref="Q7:Q8"/>
    <mergeCell ref="R7:R8"/>
    <mergeCell ref="S7:S8"/>
    <mergeCell ref="AD7:AD8"/>
    <mergeCell ref="AE7:AE8"/>
    <mergeCell ref="U7:X7"/>
    <mergeCell ref="Y7:Y8"/>
    <mergeCell ref="Z7:Z8"/>
    <mergeCell ref="AA7:AA8"/>
    <mergeCell ref="AB7:AB8"/>
    <mergeCell ref="AC7:AC8"/>
    <mergeCell ref="C39:C46"/>
    <mergeCell ref="D39:D46"/>
    <mergeCell ref="B31:B46"/>
    <mergeCell ref="C31:C38"/>
    <mergeCell ref="D31:D38"/>
    <mergeCell ref="C9:C17"/>
    <mergeCell ref="D9:D17"/>
    <mergeCell ref="B9:B30"/>
    <mergeCell ref="C18:C30"/>
    <mergeCell ref="D18:D30"/>
    <mergeCell ref="B96:B111"/>
    <mergeCell ref="D47:D54"/>
    <mergeCell ref="C47:C54"/>
    <mergeCell ref="D55:D70"/>
    <mergeCell ref="C55:C70"/>
    <mergeCell ref="B47:B70"/>
    <mergeCell ref="C79:C95"/>
    <mergeCell ref="D79:D95"/>
    <mergeCell ref="D96:D104"/>
    <mergeCell ref="C96:C104"/>
    <mergeCell ref="C105:C111"/>
    <mergeCell ref="D105:D111"/>
    <mergeCell ref="B71:B95"/>
    <mergeCell ref="C71:C78"/>
    <mergeCell ref="D71:D78"/>
  </mergeCells>
  <conditionalFormatting sqref="H32:I32 I33">
    <cfRule type="duplicateValues" dxfId="119" priority="285"/>
  </conditionalFormatting>
  <conditionalFormatting sqref="H48:I48 I49">
    <cfRule type="duplicateValues" dxfId="118" priority="242"/>
  </conditionalFormatting>
  <conditionalFormatting sqref="H64:I64">
    <cfRule type="duplicateValues" dxfId="117" priority="219"/>
  </conditionalFormatting>
  <conditionalFormatting sqref="H72:I72 I73">
    <cfRule type="duplicateValues" dxfId="116" priority="208"/>
  </conditionalFormatting>
  <conditionalFormatting sqref="H123:I123">
    <cfRule type="duplicateValues" dxfId="115" priority="61"/>
  </conditionalFormatting>
  <conditionalFormatting sqref="H137:I137">
    <cfRule type="duplicateValues" dxfId="114" priority="19"/>
  </conditionalFormatting>
  <conditionalFormatting sqref="I141:I142">
    <cfRule type="duplicateValues" dxfId="113" priority="24"/>
  </conditionalFormatting>
  <conditionalFormatting sqref="R46">
    <cfRule type="containsText" dxfId="112" priority="259" operator="containsText" text="IV">
      <formula>NOT(ISERROR(SEARCH("IV",R46)))</formula>
    </cfRule>
    <cfRule type="containsText" dxfId="111" priority="260" operator="containsText" text="III">
      <formula>NOT(ISERROR(SEARCH("III",R46)))</formula>
    </cfRule>
    <cfRule type="containsText" dxfId="110" priority="261" operator="containsText" text="II">
      <formula>NOT(ISERROR(SEARCH("II",R46)))</formula>
    </cfRule>
    <cfRule type="containsText" dxfId="109" priority="262" operator="containsText" text="I">
      <formula>NOT(ISERROR(SEARCH("I",R46)))</formula>
    </cfRule>
    <cfRule type="containsText" dxfId="108" priority="263" stopIfTrue="1" operator="containsText" text="IV">
      <formula>NOT(ISERROR(SEARCH("IV",R46)))</formula>
    </cfRule>
    <cfRule type="containsText" dxfId="107" priority="264" stopIfTrue="1" operator="containsText" text="III">
      <formula>NOT(ISERROR(SEARCH("III",R46)))</formula>
    </cfRule>
    <cfRule type="containsText" dxfId="106" priority="265" stopIfTrue="1" operator="containsText" text="II">
      <formula>NOT(ISERROR(SEARCH("II",R46)))</formula>
    </cfRule>
    <cfRule type="containsText" dxfId="105" priority="266" stopIfTrue="1" operator="containsText" text="I">
      <formula>NOT(ISERROR(SEARCH("I",R46)))</formula>
    </cfRule>
  </conditionalFormatting>
  <conditionalFormatting sqref="S9:S136">
    <cfRule type="containsText" dxfId="104" priority="33" stopIfTrue="1" operator="containsText" text="IV">
      <formula>NOT(ISERROR(SEARCH("IV",S9)))</formula>
    </cfRule>
    <cfRule type="containsText" dxfId="103" priority="34" stopIfTrue="1" operator="containsText" text="III">
      <formula>NOT(ISERROR(SEARCH("III",S9)))</formula>
    </cfRule>
    <cfRule type="containsText" dxfId="102" priority="35" stopIfTrue="1" operator="containsText" text="II">
      <formula>NOT(ISERROR(SEARCH("II",S9)))</formula>
    </cfRule>
    <cfRule type="containsText" dxfId="101" priority="36" stopIfTrue="1" operator="containsText" text="I">
      <formula>NOT(ISERROR(SEARCH("I",S9)))</formula>
    </cfRule>
  </conditionalFormatting>
  <conditionalFormatting sqref="S9:S143">
    <cfRule type="containsText" dxfId="100" priority="29" operator="containsText" text="IV">
      <formula>NOT(ISERROR(SEARCH("IV",S9)))</formula>
    </cfRule>
    <cfRule type="containsText" dxfId="99" priority="30" operator="containsText" text="III">
      <formula>NOT(ISERROR(SEARCH("III",S9)))</formula>
    </cfRule>
    <cfRule type="containsText" dxfId="98" priority="31" operator="containsText" text="II">
      <formula>NOT(ISERROR(SEARCH("II",S9)))</formula>
    </cfRule>
    <cfRule type="containsText" dxfId="97" priority="32" operator="containsText" text="I">
      <formula>NOT(ISERROR(SEARCH("I",S9)))</formula>
    </cfRule>
  </conditionalFormatting>
  <conditionalFormatting sqref="S137">
    <cfRule type="containsText" dxfId="96" priority="25" stopIfTrue="1" operator="containsText" text="IV">
      <formula>NOT(ISERROR(SEARCH("IV",S137)))</formula>
    </cfRule>
    <cfRule type="containsText" dxfId="95" priority="26" stopIfTrue="1" operator="containsText" text="III">
      <formula>NOT(ISERROR(SEARCH("III",S137)))</formula>
    </cfRule>
    <cfRule type="containsText" dxfId="94" priority="27" stopIfTrue="1" operator="containsText" text="II">
      <formula>NOT(ISERROR(SEARCH("II",S137)))</formula>
    </cfRule>
    <cfRule type="containsText" dxfId="93" priority="28" stopIfTrue="1" operator="containsText" text="I">
      <formula>NOT(ISERROR(SEARCH("I",S137)))</formula>
    </cfRule>
  </conditionalFormatting>
  <conditionalFormatting sqref="S141:S142">
    <cfRule type="containsText" dxfId="92" priority="20" stopIfTrue="1" operator="containsText" text="IV">
      <formula>NOT(ISERROR(SEARCH("IV",S141)))</formula>
    </cfRule>
    <cfRule type="containsText" dxfId="91" priority="21" stopIfTrue="1" operator="containsText" text="III">
      <formula>NOT(ISERROR(SEARCH("III",S141)))</formula>
    </cfRule>
    <cfRule type="containsText" dxfId="90" priority="22" stopIfTrue="1" operator="containsText" text="II">
      <formula>NOT(ISERROR(SEARCH("II",S141)))</formula>
    </cfRule>
    <cfRule type="containsText" dxfId="89" priority="23" stopIfTrue="1" operator="containsText" text="I">
      <formula>NOT(ISERROR(SEARCH("I",S141)))</formula>
    </cfRule>
  </conditionalFormatting>
  <conditionalFormatting sqref="S144:S146">
    <cfRule type="containsText" dxfId="88" priority="1" operator="containsText" text="IV">
      <formula>NOT(ISERROR(SEARCH("IV",S144)))</formula>
    </cfRule>
    <cfRule type="containsText" dxfId="87" priority="2" operator="containsText" text="III">
      <formula>NOT(ISERROR(SEARCH("III",S144)))</formula>
    </cfRule>
    <cfRule type="containsText" dxfId="86" priority="3" operator="containsText" text="II">
      <formula>NOT(ISERROR(SEARCH("II",S144)))</formula>
    </cfRule>
    <cfRule type="containsText" dxfId="85" priority="4" operator="containsText" text="I">
      <formula>NOT(ISERROR(SEARCH("I",S144)))</formula>
    </cfRule>
    <cfRule type="containsText" dxfId="84" priority="5" stopIfTrue="1" operator="containsText" text="IV">
      <formula>NOT(ISERROR(SEARCH("IV",S144)))</formula>
    </cfRule>
    <cfRule type="containsText" dxfId="83" priority="6" stopIfTrue="1" operator="containsText" text="III">
      <formula>NOT(ISERROR(SEARCH("III",S144)))</formula>
    </cfRule>
    <cfRule type="containsText" dxfId="82" priority="7" stopIfTrue="1" operator="containsText" text="II">
      <formula>NOT(ISERROR(SEARCH("II",S144)))</formula>
    </cfRule>
    <cfRule type="containsText" dxfId="81" priority="8" stopIfTrue="1" operator="containsText" text="I">
      <formula>NOT(ISERROR(SEARCH("I",S144)))</formula>
    </cfRule>
  </conditionalFormatting>
  <dataValidations count="4">
    <dataValidation type="list" allowBlank="1" showInputMessage="1" showErrorMessage="1" errorTitle="Error" error="Seleccione uno de los valores indicados" promptTitle="Seleccione ND" prompt="10 - Muy Alto_x000a_6 - Alto_x000a_2 - Medio_x000a_0 - Bajo | N/A" sqref="M9:M63 M65:M68 M70:M104 M106:M113 M115:M123 M125:M126 M132 M144:M146">
      <formula1>ND</formula1>
    </dataValidation>
    <dataValidation type="list" allowBlank="1" showInputMessage="1" showErrorMessage="1" errorTitle="Error" error="Seleccione uno de los valores indicados" promptTitle="Seleccione NC" prompt="100 - Mortal o Catastrófico (M)_x000a_60 - Muy grave (MG)_x000a_25 - Grave (G)_x000a_10 - Leve (L)" sqref="Q9:Q63 Q65:Q68 Q70:Q104 Q106:Q113 Q115:Q123 Q125:Q126 Q132 Q144:Q146">
      <formula1>NC</formula1>
    </dataValidation>
    <dataValidation operator="equal" allowBlank="1" showErrorMessage="1" sqref="Z144:Z146 Z13:Z25 Z34:Z43 Z50:Z62 Z64 Z74:Z86 Z93 Z106:Z110 Z71 Z98:Z103 Z115:Z119 Z47 Z125:Z126 Z132 Z9:Z10 Z31 Z121:Z122">
      <formula2>0</formula2>
    </dataValidation>
    <dataValidation type="list" allowBlank="1" showInputMessage="1" showErrorMessage="1" errorTitle="Error" error="Seleccione uno de los valor indicado" promptTitle="Seleccione NE" prompt="4 - Continua (EC)_x000a_3 - Frecuente (EF)_x000a_2 - Ocasional (EO)_x000a_1 - Esporádica (EE)" sqref="N9:N146">
      <formula1>NE</formula1>
    </dataValidation>
  </dataValidations>
  <pageMargins left="0.7" right="0.7" top="0.75" bottom="0.75" header="0.3" footer="0.3"/>
  <pageSetup orientation="portrait"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28"/>
  <sheetViews>
    <sheetView topLeftCell="I25" zoomScale="70" zoomScaleNormal="70" workbookViewId="0">
      <selection activeCell="Z9" sqref="Z9"/>
    </sheetView>
  </sheetViews>
  <sheetFormatPr baseColWidth="10" defaultRowHeight="12.75"/>
  <cols>
    <col min="8" max="8" width="17.140625" customWidth="1"/>
    <col min="9" max="9" width="14.5703125" customWidth="1"/>
    <col min="11" max="11" width="14.140625" customWidth="1"/>
    <col min="21" max="21" width="6.42578125" customWidth="1"/>
    <col min="22" max="22" width="5.7109375" customWidth="1"/>
    <col min="23" max="23" width="5.140625" customWidth="1"/>
    <col min="24" max="24" width="6.28515625" customWidth="1"/>
    <col min="25" max="25" width="29.42578125" customWidth="1"/>
    <col min="26" max="26" width="23.28515625" customWidth="1"/>
    <col min="29" max="29" width="38.28515625" customWidth="1"/>
    <col min="30" max="30" width="89.140625" customWidth="1"/>
  </cols>
  <sheetData>
    <row r="1" spans="1:31" ht="66" customHeight="1">
      <c r="A1" s="435"/>
      <c r="B1" s="436"/>
      <c r="C1" s="77"/>
      <c r="D1" s="77"/>
      <c r="E1" s="87"/>
      <c r="F1" s="77"/>
      <c r="G1" s="437" t="s">
        <v>202</v>
      </c>
      <c r="H1" s="437"/>
      <c r="I1" s="437"/>
      <c r="J1" s="437"/>
      <c r="K1" s="437"/>
      <c r="L1" s="437"/>
      <c r="M1" s="437"/>
      <c r="N1" s="437"/>
      <c r="O1" s="437"/>
      <c r="P1" s="437"/>
      <c r="Q1" s="437"/>
      <c r="R1" s="437"/>
      <c r="S1" s="437"/>
      <c r="T1" s="437"/>
      <c r="U1" s="437"/>
      <c r="V1" s="437"/>
      <c r="W1" s="437"/>
      <c r="X1" s="437"/>
      <c r="Y1" s="437"/>
      <c r="Z1" s="437"/>
      <c r="AA1" s="437"/>
      <c r="AB1" s="437"/>
      <c r="AC1" s="438"/>
      <c r="AD1" s="439" t="s">
        <v>203</v>
      </c>
      <c r="AE1" s="439"/>
    </row>
    <row r="2" spans="1:31" ht="15.75">
      <c r="A2" s="433" t="s">
        <v>355</v>
      </c>
      <c r="B2" s="434"/>
      <c r="C2" s="434"/>
      <c r="D2" s="434"/>
      <c r="E2" s="434"/>
      <c r="F2" s="434"/>
      <c r="G2" s="434"/>
      <c r="H2" s="434"/>
      <c r="I2" s="434"/>
      <c r="J2" s="434"/>
      <c r="K2" s="434"/>
      <c r="L2" s="434"/>
      <c r="M2" s="434"/>
      <c r="N2" s="434"/>
      <c r="O2" s="434"/>
      <c r="P2" s="434"/>
      <c r="Q2" s="434"/>
      <c r="R2" s="434"/>
      <c r="S2" s="434"/>
      <c r="T2" s="434"/>
      <c r="U2" s="434"/>
      <c r="V2" s="434"/>
      <c r="W2" s="434"/>
      <c r="X2" s="434"/>
      <c r="Y2" s="434"/>
      <c r="Z2" s="434"/>
      <c r="AA2" s="434"/>
      <c r="AB2" s="434"/>
      <c r="AC2" s="434"/>
      <c r="AD2" s="434"/>
      <c r="AE2" s="434"/>
    </row>
    <row r="3" spans="1:31" ht="15.75">
      <c r="A3" s="433" t="s">
        <v>356</v>
      </c>
      <c r="B3" s="434"/>
      <c r="C3" s="434"/>
      <c r="D3" s="434"/>
      <c r="E3" s="434"/>
      <c r="F3" s="434"/>
      <c r="G3" s="434"/>
      <c r="H3" s="434"/>
      <c r="I3" s="434"/>
      <c r="J3" s="434"/>
      <c r="K3" s="434"/>
      <c r="L3" s="434"/>
      <c r="M3" s="434"/>
      <c r="N3" s="434"/>
      <c r="O3" s="434"/>
      <c r="P3" s="434"/>
      <c r="Q3" s="434"/>
      <c r="R3" s="434"/>
      <c r="S3" s="434"/>
      <c r="T3" s="434"/>
      <c r="U3" s="434"/>
      <c r="V3" s="434"/>
      <c r="W3" s="434"/>
      <c r="X3" s="434"/>
      <c r="Y3" s="434"/>
      <c r="Z3" s="434"/>
      <c r="AA3" s="434"/>
      <c r="AB3" s="434"/>
      <c r="AC3" s="434"/>
      <c r="AD3" s="434"/>
      <c r="AE3" s="434"/>
    </row>
    <row r="4" spans="1:31" ht="15.75">
      <c r="A4" s="433" t="s">
        <v>357</v>
      </c>
      <c r="B4" s="434"/>
      <c r="C4" s="434"/>
      <c r="D4" s="434"/>
      <c r="E4" s="434"/>
      <c r="F4" s="434"/>
      <c r="G4" s="434"/>
      <c r="H4" s="434"/>
      <c r="I4" s="434"/>
      <c r="J4" s="434"/>
      <c r="K4" s="434"/>
      <c r="L4" s="434"/>
      <c r="M4" s="434"/>
      <c r="N4" s="434"/>
      <c r="O4" s="434"/>
      <c r="P4" s="434"/>
      <c r="Q4" s="434"/>
      <c r="R4" s="434"/>
      <c r="S4" s="434"/>
      <c r="T4" s="434"/>
      <c r="U4" s="434"/>
      <c r="V4" s="434"/>
      <c r="W4" s="434"/>
      <c r="X4" s="434"/>
      <c r="Y4" s="434"/>
      <c r="Z4" s="434"/>
      <c r="AA4" s="434"/>
      <c r="AB4" s="434"/>
      <c r="AC4" s="434"/>
      <c r="AD4" s="434"/>
      <c r="AE4" s="434"/>
    </row>
    <row r="5" spans="1:31" ht="15.75">
      <c r="A5" s="440"/>
      <c r="B5" s="441"/>
      <c r="C5" s="441"/>
      <c r="D5" s="441"/>
      <c r="E5" s="441"/>
      <c r="F5" s="441"/>
      <c r="G5" s="441"/>
      <c r="H5" s="441"/>
      <c r="I5" s="441"/>
      <c r="J5" s="441"/>
      <c r="K5" s="441"/>
      <c r="L5" s="441"/>
      <c r="M5" s="441"/>
      <c r="N5" s="441"/>
      <c r="O5" s="441"/>
      <c r="P5" s="441"/>
      <c r="Q5" s="441"/>
      <c r="R5" s="441"/>
      <c r="S5" s="441"/>
      <c r="T5" s="441"/>
      <c r="U5" s="441"/>
      <c r="V5" s="441"/>
      <c r="W5" s="441"/>
      <c r="X5" s="441"/>
      <c r="Y5" s="441"/>
      <c r="Z5" s="441"/>
      <c r="AA5" s="441"/>
      <c r="AB5" s="441"/>
      <c r="AC5" s="441"/>
      <c r="AD5" s="441"/>
      <c r="AE5" s="442"/>
    </row>
    <row r="6" spans="1:31" ht="28.5">
      <c r="A6" s="423" t="s">
        <v>0</v>
      </c>
      <c r="B6" s="423" t="s">
        <v>1</v>
      </c>
      <c r="C6" s="444" t="s">
        <v>2</v>
      </c>
      <c r="D6" s="444" t="s">
        <v>3</v>
      </c>
      <c r="E6" s="445" t="s">
        <v>4</v>
      </c>
      <c r="F6" s="426" t="s">
        <v>5</v>
      </c>
      <c r="G6" s="426"/>
      <c r="H6" s="426"/>
      <c r="I6" s="444" t="s">
        <v>6</v>
      </c>
      <c r="J6" s="447" t="s">
        <v>7</v>
      </c>
      <c r="K6" s="447"/>
      <c r="L6" s="447"/>
      <c r="M6" s="426" t="s">
        <v>8</v>
      </c>
      <c r="N6" s="426"/>
      <c r="O6" s="426"/>
      <c r="P6" s="426"/>
      <c r="Q6" s="426"/>
      <c r="R6" s="426"/>
      <c r="S6" s="426"/>
      <c r="T6" s="79" t="s">
        <v>9</v>
      </c>
      <c r="U6" s="427" t="s">
        <v>10</v>
      </c>
      <c r="V6" s="427"/>
      <c r="W6" s="427"/>
      <c r="X6" s="427"/>
      <c r="Y6" s="427"/>
      <c r="Z6" s="427"/>
      <c r="AA6" s="428" t="s">
        <v>11</v>
      </c>
      <c r="AB6" s="428"/>
      <c r="AC6" s="428"/>
      <c r="AD6" s="428"/>
      <c r="AE6" s="429"/>
    </row>
    <row r="7" spans="1:31" ht="14.25">
      <c r="A7" s="423"/>
      <c r="B7" s="423"/>
      <c r="C7" s="423"/>
      <c r="D7" s="423"/>
      <c r="E7" s="446"/>
      <c r="F7" s="423" t="s">
        <v>12</v>
      </c>
      <c r="G7" s="423" t="s">
        <v>13</v>
      </c>
      <c r="H7" s="423" t="s">
        <v>14</v>
      </c>
      <c r="I7" s="423"/>
      <c r="J7" s="423" t="s">
        <v>15</v>
      </c>
      <c r="K7" s="423" t="s">
        <v>16</v>
      </c>
      <c r="L7" s="423" t="s">
        <v>17</v>
      </c>
      <c r="M7" s="423" t="s">
        <v>18</v>
      </c>
      <c r="N7" s="423" t="s">
        <v>19</v>
      </c>
      <c r="O7" s="423" t="s">
        <v>20</v>
      </c>
      <c r="P7" s="423" t="s">
        <v>21</v>
      </c>
      <c r="Q7" s="423" t="s">
        <v>22</v>
      </c>
      <c r="R7" s="423" t="s">
        <v>23</v>
      </c>
      <c r="S7" s="423" t="s">
        <v>24</v>
      </c>
      <c r="T7" s="423" t="s">
        <v>25</v>
      </c>
      <c r="U7" s="425" t="s">
        <v>26</v>
      </c>
      <c r="V7" s="425"/>
      <c r="W7" s="425"/>
      <c r="X7" s="425"/>
      <c r="Y7" s="423" t="s">
        <v>27</v>
      </c>
      <c r="Z7" s="423" t="s">
        <v>28</v>
      </c>
      <c r="AA7" s="423" t="s">
        <v>29</v>
      </c>
      <c r="AB7" s="423" t="s">
        <v>30</v>
      </c>
      <c r="AC7" s="423" t="s">
        <v>31</v>
      </c>
      <c r="AD7" s="423" t="s">
        <v>32</v>
      </c>
      <c r="AE7" s="424" t="s">
        <v>33</v>
      </c>
    </row>
    <row r="8" spans="1:31" ht="87.75" customHeight="1" thickBot="1">
      <c r="A8" s="443"/>
      <c r="B8" s="443"/>
      <c r="C8" s="423"/>
      <c r="D8" s="423"/>
      <c r="E8" s="446"/>
      <c r="F8" s="423"/>
      <c r="G8" s="423"/>
      <c r="H8" s="423"/>
      <c r="I8" s="423"/>
      <c r="J8" s="423"/>
      <c r="K8" s="423"/>
      <c r="L8" s="423"/>
      <c r="M8" s="423"/>
      <c r="N8" s="423"/>
      <c r="O8" s="423"/>
      <c r="P8" s="423"/>
      <c r="Q8" s="423"/>
      <c r="R8" s="423"/>
      <c r="S8" s="423"/>
      <c r="T8" s="423"/>
      <c r="U8" s="82" t="s">
        <v>34</v>
      </c>
      <c r="V8" s="82" t="s">
        <v>35</v>
      </c>
      <c r="W8" s="82" t="s">
        <v>36</v>
      </c>
      <c r="X8" s="82" t="s">
        <v>37</v>
      </c>
      <c r="Y8" s="423"/>
      <c r="Z8" s="423"/>
      <c r="AA8" s="423"/>
      <c r="AB8" s="423"/>
      <c r="AC8" s="423"/>
      <c r="AD8" s="423"/>
      <c r="AE8" s="424"/>
    </row>
    <row r="9" spans="1:31" ht="105" customHeight="1">
      <c r="A9" s="430" t="s">
        <v>642</v>
      </c>
      <c r="B9" s="448" t="s">
        <v>551</v>
      </c>
      <c r="C9" s="322" t="s">
        <v>536</v>
      </c>
      <c r="D9" s="334" t="s">
        <v>552</v>
      </c>
      <c r="E9" s="126" t="s">
        <v>264</v>
      </c>
      <c r="F9" s="196" t="s">
        <v>152</v>
      </c>
      <c r="G9" s="196" t="s">
        <v>341</v>
      </c>
      <c r="H9" s="196" t="s">
        <v>342</v>
      </c>
      <c r="I9" s="125" t="s">
        <v>343</v>
      </c>
      <c r="J9" s="125" t="s">
        <v>210</v>
      </c>
      <c r="K9" s="196" t="s">
        <v>211</v>
      </c>
      <c r="L9" s="125" t="s">
        <v>219</v>
      </c>
      <c r="M9" s="197">
        <v>2</v>
      </c>
      <c r="N9" s="197">
        <v>3</v>
      </c>
      <c r="O9" s="198">
        <f t="shared" ref="O9:O12" si="0">IF(OR(M9="",N9=""),"",IF((M9*N9=0),"N/A",M9*N9))</f>
        <v>6</v>
      </c>
      <c r="P9" s="198" t="str">
        <f t="shared" ref="P9:P28" si="1">IF(O9="","",IF(ISTEXT(O9),"N/A",IF(OR(O9=2,O9=4),"Bajo",IF(OR(O9=6,O9=8),"Medio",IF(OR(O9=10,O9=12,O9=18,O9=20),"Alto",IF(OR(O9=24,O9=30,O9=40),"Muy Alto","Error"))))))</f>
        <v>Medio</v>
      </c>
      <c r="Q9" s="197">
        <v>10</v>
      </c>
      <c r="R9" s="198">
        <f t="shared" ref="R9:R28" si="2">IF(OR(Q9="",O9=""),"",IF(ISTEXT(O9),"N/A",O9*Q9))</f>
        <v>60</v>
      </c>
      <c r="S9" s="198" t="str">
        <f t="shared" ref="S9:S28" si="3">IF(R9="","",IF(ISTEXT(R9),"IV",IF(R9=20,"IV",IF(AND(R9&gt;=40,R9&lt;=120),"III",IF(AND(R9&gt;=150,R9&lt;=500),"II",IF(AND(R9&gt;=600,R9&lt;=4000),"I","Error"))))))</f>
        <v>III</v>
      </c>
      <c r="T9" s="198" t="s">
        <v>142</v>
      </c>
      <c r="U9" s="100">
        <v>2</v>
      </c>
      <c r="V9" s="100">
        <v>2</v>
      </c>
      <c r="W9" s="100">
        <v>0</v>
      </c>
      <c r="X9" s="100">
        <v>4</v>
      </c>
      <c r="Y9" s="196" t="s">
        <v>221</v>
      </c>
      <c r="Z9" s="121" t="s">
        <v>672</v>
      </c>
      <c r="AA9" s="196" t="s">
        <v>223</v>
      </c>
      <c r="AB9" s="196" t="s">
        <v>223</v>
      </c>
      <c r="AC9" s="196" t="s">
        <v>223</v>
      </c>
      <c r="AD9" s="196" t="s">
        <v>224</v>
      </c>
      <c r="AE9" s="199" t="s">
        <v>223</v>
      </c>
    </row>
    <row r="10" spans="1:31" ht="105" customHeight="1">
      <c r="A10" s="431"/>
      <c r="B10" s="449"/>
      <c r="C10" s="323"/>
      <c r="D10" s="335"/>
      <c r="E10" s="154" t="s">
        <v>264</v>
      </c>
      <c r="F10" s="118" t="s">
        <v>152</v>
      </c>
      <c r="G10" s="118" t="s">
        <v>416</v>
      </c>
      <c r="H10" s="118" t="s">
        <v>417</v>
      </c>
      <c r="I10" s="118" t="s">
        <v>433</v>
      </c>
      <c r="J10" s="118" t="s">
        <v>210</v>
      </c>
      <c r="K10" s="118" t="s">
        <v>211</v>
      </c>
      <c r="L10" s="118" t="s">
        <v>219</v>
      </c>
      <c r="M10" s="145">
        <v>2</v>
      </c>
      <c r="N10" s="145">
        <v>3</v>
      </c>
      <c r="O10" s="146">
        <f t="shared" si="0"/>
        <v>6</v>
      </c>
      <c r="P10" s="146" t="str">
        <f t="shared" si="1"/>
        <v>Medio</v>
      </c>
      <c r="Q10" s="145">
        <v>10</v>
      </c>
      <c r="R10" s="146">
        <f t="shared" si="2"/>
        <v>60</v>
      </c>
      <c r="S10" s="146" t="str">
        <f t="shared" si="3"/>
        <v>III</v>
      </c>
      <c r="T10" s="146" t="s">
        <v>142</v>
      </c>
      <c r="U10" s="98">
        <v>2</v>
      </c>
      <c r="V10" s="98">
        <v>2</v>
      </c>
      <c r="W10" s="98">
        <v>0</v>
      </c>
      <c r="X10" s="98">
        <v>4</v>
      </c>
      <c r="Y10" s="121" t="s">
        <v>221</v>
      </c>
      <c r="Z10" s="121" t="s">
        <v>672</v>
      </c>
      <c r="AA10" s="121" t="s">
        <v>223</v>
      </c>
      <c r="AB10" s="121" t="s">
        <v>223</v>
      </c>
      <c r="AC10" s="121" t="s">
        <v>223</v>
      </c>
      <c r="AD10" s="121" t="s">
        <v>224</v>
      </c>
      <c r="AE10" s="152" t="s">
        <v>223</v>
      </c>
    </row>
    <row r="11" spans="1:31" ht="105" customHeight="1">
      <c r="A11" s="431"/>
      <c r="B11" s="449"/>
      <c r="C11" s="323"/>
      <c r="D11" s="335"/>
      <c r="E11" s="122" t="s">
        <v>264</v>
      </c>
      <c r="F11" s="121" t="s">
        <v>150</v>
      </c>
      <c r="G11" s="121" t="s">
        <v>269</v>
      </c>
      <c r="H11" s="121" t="s">
        <v>309</v>
      </c>
      <c r="I11" s="118" t="s">
        <v>250</v>
      </c>
      <c r="J11" s="118" t="s">
        <v>251</v>
      </c>
      <c r="K11" s="121" t="s">
        <v>218</v>
      </c>
      <c r="L11" s="118" t="s">
        <v>220</v>
      </c>
      <c r="M11" s="149">
        <v>2</v>
      </c>
      <c r="N11" s="149">
        <v>1</v>
      </c>
      <c r="O11" s="150">
        <f t="shared" si="0"/>
        <v>2</v>
      </c>
      <c r="P11" s="150" t="str">
        <f t="shared" si="1"/>
        <v>Bajo</v>
      </c>
      <c r="Q11" s="149">
        <v>10</v>
      </c>
      <c r="R11" s="150">
        <f t="shared" si="2"/>
        <v>20</v>
      </c>
      <c r="S11" s="150" t="str">
        <f t="shared" si="3"/>
        <v>IV</v>
      </c>
      <c r="T11" s="150" t="str">
        <f>IF(S11="","",IF(OR(S11="IV",S11="III"),"Aceptable",IF(S11="II","No Aceptable o Aceptable con controles",IF(S11="I","No Aceptable","Error"))))</f>
        <v>Aceptable</v>
      </c>
      <c r="U11" s="98">
        <v>2</v>
      </c>
      <c r="V11" s="98">
        <v>2</v>
      </c>
      <c r="W11" s="98">
        <v>0</v>
      </c>
      <c r="X11" s="98">
        <v>4</v>
      </c>
      <c r="Y11" s="121" t="s">
        <v>225</v>
      </c>
      <c r="Z11" s="121" t="s">
        <v>695</v>
      </c>
      <c r="AA11" s="121" t="s">
        <v>223</v>
      </c>
      <c r="AB11" s="121" t="s">
        <v>223</v>
      </c>
      <c r="AC11" s="121" t="s">
        <v>227</v>
      </c>
      <c r="AD11" s="121" t="s">
        <v>228</v>
      </c>
      <c r="AE11" s="152" t="s">
        <v>223</v>
      </c>
    </row>
    <row r="12" spans="1:31" ht="105" customHeight="1">
      <c r="A12" s="431"/>
      <c r="B12" s="449"/>
      <c r="C12" s="323"/>
      <c r="D12" s="335"/>
      <c r="E12" s="122" t="s">
        <v>264</v>
      </c>
      <c r="F12" s="121" t="s">
        <v>271</v>
      </c>
      <c r="G12" s="121" t="s">
        <v>229</v>
      </c>
      <c r="H12" s="121" t="s">
        <v>230</v>
      </c>
      <c r="I12" s="118" t="s">
        <v>231</v>
      </c>
      <c r="J12" s="118" t="s">
        <v>232</v>
      </c>
      <c r="K12" s="121" t="s">
        <v>233</v>
      </c>
      <c r="L12" s="118" t="s">
        <v>220</v>
      </c>
      <c r="M12" s="149">
        <v>2</v>
      </c>
      <c r="N12" s="149">
        <v>2</v>
      </c>
      <c r="O12" s="150">
        <f t="shared" si="0"/>
        <v>4</v>
      </c>
      <c r="P12" s="150" t="str">
        <f t="shared" si="1"/>
        <v>Bajo</v>
      </c>
      <c r="Q12" s="149">
        <v>25</v>
      </c>
      <c r="R12" s="150">
        <f t="shared" si="2"/>
        <v>100</v>
      </c>
      <c r="S12" s="150" t="str">
        <f t="shared" si="3"/>
        <v>III</v>
      </c>
      <c r="T12" s="150" t="s">
        <v>142</v>
      </c>
      <c r="U12" s="98">
        <v>2</v>
      </c>
      <c r="V12" s="98">
        <v>2</v>
      </c>
      <c r="W12" s="98">
        <v>0</v>
      </c>
      <c r="X12" s="98">
        <v>4</v>
      </c>
      <c r="Y12" s="121" t="s">
        <v>240</v>
      </c>
      <c r="Z12" s="121" t="s">
        <v>676</v>
      </c>
      <c r="AA12" s="121" t="s">
        <v>223</v>
      </c>
      <c r="AB12" s="121" t="s">
        <v>223</v>
      </c>
      <c r="AC12" s="121" t="s">
        <v>242</v>
      </c>
      <c r="AD12" s="121" t="s">
        <v>243</v>
      </c>
      <c r="AE12" s="152" t="s">
        <v>223</v>
      </c>
    </row>
    <row r="13" spans="1:31" ht="105" customHeight="1">
      <c r="A13" s="431"/>
      <c r="B13" s="449"/>
      <c r="C13" s="323"/>
      <c r="D13" s="335"/>
      <c r="E13" s="122" t="s">
        <v>686</v>
      </c>
      <c r="F13" s="121" t="s">
        <v>271</v>
      </c>
      <c r="G13" s="121" t="s">
        <v>372</v>
      </c>
      <c r="H13" s="121" t="s">
        <v>373</v>
      </c>
      <c r="I13" s="118" t="s">
        <v>374</v>
      </c>
      <c r="J13" s="118" t="s">
        <v>375</v>
      </c>
      <c r="K13" s="121" t="s">
        <v>233</v>
      </c>
      <c r="L13" s="118" t="s">
        <v>220</v>
      </c>
      <c r="M13" s="149">
        <v>2</v>
      </c>
      <c r="N13" s="149">
        <v>1</v>
      </c>
      <c r="O13" s="150">
        <v>2</v>
      </c>
      <c r="P13" s="150" t="str">
        <f t="shared" si="1"/>
        <v>Bajo</v>
      </c>
      <c r="Q13" s="149">
        <v>10</v>
      </c>
      <c r="R13" s="150">
        <f t="shared" si="2"/>
        <v>20</v>
      </c>
      <c r="S13" s="150" t="str">
        <f t="shared" si="3"/>
        <v>IV</v>
      </c>
      <c r="T13" s="150" t="str">
        <f t="shared" ref="T13" si="4">IF(S13="","",IF(OR(S13="IV",S13="III"),"Aceptable",IF(S13="II","No Aceptable o Aceptable con controles",IF(S13="I","No Aceptable","Error"))))</f>
        <v>Aceptable</v>
      </c>
      <c r="U13" s="98">
        <v>2</v>
      </c>
      <c r="V13" s="98">
        <v>2</v>
      </c>
      <c r="W13" s="98">
        <v>0</v>
      </c>
      <c r="X13" s="98">
        <v>4</v>
      </c>
      <c r="Y13" s="121" t="s">
        <v>240</v>
      </c>
      <c r="Z13" s="121" t="s">
        <v>676</v>
      </c>
      <c r="AA13" s="121" t="s">
        <v>223</v>
      </c>
      <c r="AB13" s="121" t="s">
        <v>223</v>
      </c>
      <c r="AC13" s="121" t="s">
        <v>379</v>
      </c>
      <c r="AD13" s="121" t="s">
        <v>380</v>
      </c>
      <c r="AE13" s="152" t="s">
        <v>223</v>
      </c>
    </row>
    <row r="14" spans="1:31" ht="105" customHeight="1">
      <c r="A14" s="431"/>
      <c r="B14" s="449"/>
      <c r="C14" s="323"/>
      <c r="D14" s="335"/>
      <c r="E14" s="154" t="s">
        <v>264</v>
      </c>
      <c r="F14" s="118" t="s">
        <v>271</v>
      </c>
      <c r="G14" s="118" t="s">
        <v>234</v>
      </c>
      <c r="H14" s="118" t="s">
        <v>235</v>
      </c>
      <c r="I14" s="118" t="s">
        <v>440</v>
      </c>
      <c r="J14" s="118" t="s">
        <v>237</v>
      </c>
      <c r="K14" s="118" t="s">
        <v>233</v>
      </c>
      <c r="L14" s="118" t="s">
        <v>220</v>
      </c>
      <c r="M14" s="145">
        <v>2</v>
      </c>
      <c r="N14" s="145">
        <v>2</v>
      </c>
      <c r="O14" s="146">
        <f t="shared" ref="O14:O28" si="5">IF(OR(M14="",N14=""),"",IF((M14*N14=0),"N/A",M14*N14))</f>
        <v>4</v>
      </c>
      <c r="P14" s="146" t="str">
        <f t="shared" si="1"/>
        <v>Bajo</v>
      </c>
      <c r="Q14" s="145">
        <v>25</v>
      </c>
      <c r="R14" s="150">
        <f t="shared" si="2"/>
        <v>100</v>
      </c>
      <c r="S14" s="150" t="str">
        <f t="shared" si="3"/>
        <v>III</v>
      </c>
      <c r="T14" s="150" t="s">
        <v>142</v>
      </c>
      <c r="U14" s="98">
        <v>2</v>
      </c>
      <c r="V14" s="98">
        <v>2</v>
      </c>
      <c r="W14" s="98">
        <v>0</v>
      </c>
      <c r="X14" s="98">
        <v>4</v>
      </c>
      <c r="Y14" s="121" t="s">
        <v>244</v>
      </c>
      <c r="Z14" s="121" t="s">
        <v>676</v>
      </c>
      <c r="AA14" s="121" t="s">
        <v>223</v>
      </c>
      <c r="AB14" s="121" t="s">
        <v>223</v>
      </c>
      <c r="AC14" s="121" t="s">
        <v>242</v>
      </c>
      <c r="AD14" s="121" t="s">
        <v>245</v>
      </c>
      <c r="AE14" s="152" t="s">
        <v>223</v>
      </c>
    </row>
    <row r="15" spans="1:31" ht="105" customHeight="1" thickBot="1">
      <c r="A15" s="431"/>
      <c r="B15" s="449"/>
      <c r="C15" s="323"/>
      <c r="D15" s="335"/>
      <c r="E15" s="154" t="s">
        <v>264</v>
      </c>
      <c r="F15" s="118" t="s">
        <v>151</v>
      </c>
      <c r="G15" s="118" t="s">
        <v>282</v>
      </c>
      <c r="H15" s="118" t="s">
        <v>283</v>
      </c>
      <c r="I15" s="118" t="s">
        <v>258</v>
      </c>
      <c r="J15" s="118" t="s">
        <v>259</v>
      </c>
      <c r="K15" s="118" t="s">
        <v>260</v>
      </c>
      <c r="L15" s="118" t="s">
        <v>239</v>
      </c>
      <c r="M15" s="145">
        <v>2</v>
      </c>
      <c r="N15" s="145">
        <v>1</v>
      </c>
      <c r="O15" s="146">
        <f t="shared" si="5"/>
        <v>2</v>
      </c>
      <c r="P15" s="146" t="str">
        <f t="shared" si="1"/>
        <v>Bajo</v>
      </c>
      <c r="Q15" s="145">
        <v>10</v>
      </c>
      <c r="R15" s="146">
        <f t="shared" si="2"/>
        <v>20</v>
      </c>
      <c r="S15" s="146" t="str">
        <f t="shared" si="3"/>
        <v>IV</v>
      </c>
      <c r="T15" s="146" t="str">
        <f t="shared" ref="T15" si="6">IF(S15="","",IF(OR(S15="IV",S15="III"),"Aceptable",IF(S15="II","No Aceptable o Aceptable con controles",IF(S15="I","No Aceptable","Error"))))</f>
        <v>Aceptable</v>
      </c>
      <c r="U15" s="98">
        <v>2</v>
      </c>
      <c r="V15" s="98">
        <v>2</v>
      </c>
      <c r="W15" s="98">
        <v>0</v>
      </c>
      <c r="X15" s="98">
        <v>4</v>
      </c>
      <c r="Y15" s="157" t="s">
        <v>294</v>
      </c>
      <c r="Z15" s="157" t="s">
        <v>295</v>
      </c>
      <c r="AA15" s="157" t="s">
        <v>296</v>
      </c>
      <c r="AB15" s="157" t="s">
        <v>296</v>
      </c>
      <c r="AC15" s="157" t="s">
        <v>296</v>
      </c>
      <c r="AD15" s="157" t="s">
        <v>297</v>
      </c>
      <c r="AE15" s="152" t="s">
        <v>685</v>
      </c>
    </row>
    <row r="16" spans="1:31" ht="105" customHeight="1">
      <c r="A16" s="431"/>
      <c r="B16" s="449"/>
      <c r="C16" s="323"/>
      <c r="D16" s="335"/>
      <c r="E16" s="204" t="s">
        <v>264</v>
      </c>
      <c r="F16" s="163" t="s">
        <v>274</v>
      </c>
      <c r="G16" s="163" t="s">
        <v>381</v>
      </c>
      <c r="H16" s="163" t="s">
        <v>393</v>
      </c>
      <c r="I16" s="124" t="s">
        <v>394</v>
      </c>
      <c r="J16" s="124" t="s">
        <v>395</v>
      </c>
      <c r="K16" s="163" t="s">
        <v>396</v>
      </c>
      <c r="L16" s="124" t="s">
        <v>397</v>
      </c>
      <c r="M16" s="205">
        <v>6</v>
      </c>
      <c r="N16" s="205">
        <v>3</v>
      </c>
      <c r="O16" s="206">
        <f t="shared" si="5"/>
        <v>18</v>
      </c>
      <c r="P16" s="206" t="str">
        <f t="shared" si="1"/>
        <v>Alto</v>
      </c>
      <c r="Q16" s="205">
        <v>25</v>
      </c>
      <c r="R16" s="206">
        <f t="shared" si="2"/>
        <v>450</v>
      </c>
      <c r="S16" s="206" t="str">
        <f t="shared" si="3"/>
        <v>II</v>
      </c>
      <c r="T16" s="206" t="str">
        <f>IF(S16="","",IF(OR(S16="IV",S16="III"),"Aceptable",IF(S16="II","No Aceptable o Aceptable con controles",IF(S16="I","No Aceptable","Error"))))</f>
        <v>No Aceptable o Aceptable con controles</v>
      </c>
      <c r="U16" s="98">
        <v>2</v>
      </c>
      <c r="V16" s="98">
        <v>2</v>
      </c>
      <c r="W16" s="98">
        <v>0</v>
      </c>
      <c r="X16" s="98">
        <v>4</v>
      </c>
      <c r="Y16" s="121" t="s">
        <v>427</v>
      </c>
      <c r="Z16" s="121" t="s">
        <v>385</v>
      </c>
      <c r="AA16" s="121" t="s">
        <v>223</v>
      </c>
      <c r="AB16" s="121" t="s">
        <v>296</v>
      </c>
      <c r="AC16" s="121" t="s">
        <v>446</v>
      </c>
      <c r="AD16" s="121" t="s">
        <v>447</v>
      </c>
      <c r="AE16" s="152" t="s">
        <v>223</v>
      </c>
    </row>
    <row r="17" spans="1:31" ht="105" customHeight="1" thickBot="1">
      <c r="A17" s="431"/>
      <c r="B17" s="450"/>
      <c r="C17" s="324"/>
      <c r="D17" s="337"/>
      <c r="E17" s="156" t="s">
        <v>264</v>
      </c>
      <c r="F17" s="178" t="s">
        <v>274</v>
      </c>
      <c r="G17" s="178" t="s">
        <v>284</v>
      </c>
      <c r="H17" s="178" t="s">
        <v>285</v>
      </c>
      <c r="I17" s="157" t="s">
        <v>261</v>
      </c>
      <c r="J17" s="157" t="s">
        <v>210</v>
      </c>
      <c r="K17" s="178" t="s">
        <v>260</v>
      </c>
      <c r="L17" s="157" t="s">
        <v>262</v>
      </c>
      <c r="M17" s="179">
        <v>6</v>
      </c>
      <c r="N17" s="179">
        <v>3</v>
      </c>
      <c r="O17" s="180">
        <f t="shared" si="5"/>
        <v>18</v>
      </c>
      <c r="P17" s="180" t="str">
        <f t="shared" si="1"/>
        <v>Alto</v>
      </c>
      <c r="Q17" s="179">
        <v>25</v>
      </c>
      <c r="R17" s="180">
        <f t="shared" si="2"/>
        <v>450</v>
      </c>
      <c r="S17" s="180" t="str">
        <f t="shared" si="3"/>
        <v>II</v>
      </c>
      <c r="T17" s="180" t="str">
        <f>IF(S17="","",IF(OR(S17="IV",S17="III"),"Aceptable",IF(S17="II","No Aceptable o Aceptable con controles",IF(S17="I","No Aceptable","Error"))))</f>
        <v>No Aceptable o Aceptable con controles</v>
      </c>
      <c r="U17" s="98">
        <v>2</v>
      </c>
      <c r="V17" s="98">
        <v>2</v>
      </c>
      <c r="W17" s="98">
        <v>0</v>
      </c>
      <c r="X17" s="98">
        <v>4</v>
      </c>
      <c r="Y17" s="178" t="s">
        <v>290</v>
      </c>
      <c r="Z17" s="178" t="s">
        <v>291</v>
      </c>
      <c r="AA17" s="178" t="s">
        <v>223</v>
      </c>
      <c r="AB17" s="178" t="s">
        <v>223</v>
      </c>
      <c r="AC17" s="178" t="s">
        <v>292</v>
      </c>
      <c r="AD17" s="178" t="s">
        <v>293</v>
      </c>
      <c r="AE17" s="200" t="s">
        <v>223</v>
      </c>
    </row>
    <row r="18" spans="1:31" ht="101.25">
      <c r="A18" s="431"/>
      <c r="B18" s="316" t="s">
        <v>547</v>
      </c>
      <c r="C18" s="322" t="s">
        <v>536</v>
      </c>
      <c r="D18" s="325" t="s">
        <v>548</v>
      </c>
      <c r="E18" s="126" t="s">
        <v>264</v>
      </c>
      <c r="F18" s="197" t="s">
        <v>265</v>
      </c>
      <c r="G18" s="197" t="s">
        <v>367</v>
      </c>
      <c r="H18" s="196" t="s">
        <v>318</v>
      </c>
      <c r="I18" s="125" t="s">
        <v>319</v>
      </c>
      <c r="J18" s="125" t="s">
        <v>320</v>
      </c>
      <c r="K18" s="196" t="s">
        <v>260</v>
      </c>
      <c r="L18" s="125" t="s">
        <v>268</v>
      </c>
      <c r="M18" s="197">
        <v>2</v>
      </c>
      <c r="N18" s="197">
        <v>1</v>
      </c>
      <c r="O18" s="198">
        <f t="shared" si="5"/>
        <v>2</v>
      </c>
      <c r="P18" s="198" t="str">
        <f t="shared" si="1"/>
        <v>Bajo</v>
      </c>
      <c r="Q18" s="197">
        <v>10</v>
      </c>
      <c r="R18" s="198">
        <f t="shared" si="2"/>
        <v>20</v>
      </c>
      <c r="S18" s="198" t="str">
        <f t="shared" si="3"/>
        <v>IV</v>
      </c>
      <c r="T18" s="198" t="str">
        <f>IF(S18="","",IF(OR(S18="IV",S18="III"),"Aceptable",IF(S18="II","No Aceptable o Aceptable con controles",IF(S18="I","No Aceptable","Error"))))</f>
        <v>Aceptable</v>
      </c>
      <c r="U18" s="100">
        <v>3</v>
      </c>
      <c r="V18" s="100">
        <v>0</v>
      </c>
      <c r="W18" s="100">
        <v>0</v>
      </c>
      <c r="X18" s="100">
        <v>3</v>
      </c>
      <c r="Y18" s="196" t="s">
        <v>369</v>
      </c>
      <c r="Z18" s="196" t="s">
        <v>288</v>
      </c>
      <c r="AA18" s="196" t="s">
        <v>223</v>
      </c>
      <c r="AB18" s="196" t="s">
        <v>223</v>
      </c>
      <c r="AC18" s="196" t="s">
        <v>223</v>
      </c>
      <c r="AD18" s="196" t="s">
        <v>370</v>
      </c>
      <c r="AE18" s="152" t="s">
        <v>685</v>
      </c>
    </row>
    <row r="19" spans="1:31" ht="106.5">
      <c r="A19" s="431"/>
      <c r="B19" s="317"/>
      <c r="C19" s="323"/>
      <c r="D19" s="320"/>
      <c r="E19" s="122" t="s">
        <v>264</v>
      </c>
      <c r="F19" s="121" t="s">
        <v>150</v>
      </c>
      <c r="G19" s="121" t="s">
        <v>215</v>
      </c>
      <c r="H19" s="121" t="s">
        <v>351</v>
      </c>
      <c r="I19" s="118" t="s">
        <v>217</v>
      </c>
      <c r="J19" s="118" t="s">
        <v>210</v>
      </c>
      <c r="K19" s="121" t="s">
        <v>218</v>
      </c>
      <c r="L19" s="118" t="s">
        <v>220</v>
      </c>
      <c r="M19" s="149">
        <v>2</v>
      </c>
      <c r="N19" s="149">
        <v>2</v>
      </c>
      <c r="O19" s="150">
        <f t="shared" si="5"/>
        <v>4</v>
      </c>
      <c r="P19" s="150" t="str">
        <f t="shared" si="1"/>
        <v>Bajo</v>
      </c>
      <c r="Q19" s="149">
        <v>25</v>
      </c>
      <c r="R19" s="150">
        <f t="shared" si="2"/>
        <v>100</v>
      </c>
      <c r="S19" s="150" t="str">
        <f t="shared" si="3"/>
        <v>III</v>
      </c>
      <c r="T19" s="150" t="s">
        <v>142</v>
      </c>
      <c r="U19" s="98">
        <v>3</v>
      </c>
      <c r="V19" s="98">
        <v>0</v>
      </c>
      <c r="W19" s="98">
        <v>0</v>
      </c>
      <c r="X19" s="98">
        <v>3</v>
      </c>
      <c r="Y19" s="121" t="s">
        <v>225</v>
      </c>
      <c r="Z19" s="121" t="s">
        <v>693</v>
      </c>
      <c r="AA19" s="121" t="s">
        <v>223</v>
      </c>
      <c r="AB19" s="121" t="s">
        <v>223</v>
      </c>
      <c r="AC19" s="121" t="s">
        <v>227</v>
      </c>
      <c r="AD19" s="121" t="s">
        <v>228</v>
      </c>
      <c r="AE19" s="152" t="s">
        <v>223</v>
      </c>
    </row>
    <row r="20" spans="1:31" ht="99">
      <c r="A20" s="431"/>
      <c r="B20" s="317"/>
      <c r="C20" s="323"/>
      <c r="D20" s="320"/>
      <c r="E20" s="122" t="s">
        <v>264</v>
      </c>
      <c r="F20" s="121" t="s">
        <v>152</v>
      </c>
      <c r="G20" s="121" t="s">
        <v>212</v>
      </c>
      <c r="H20" s="121" t="s">
        <v>213</v>
      </c>
      <c r="I20" s="118" t="s">
        <v>286</v>
      </c>
      <c r="J20" s="118" t="s">
        <v>210</v>
      </c>
      <c r="K20" s="121" t="s">
        <v>211</v>
      </c>
      <c r="L20" s="118" t="s">
        <v>219</v>
      </c>
      <c r="M20" s="149">
        <v>2</v>
      </c>
      <c r="N20" s="149">
        <v>3</v>
      </c>
      <c r="O20" s="150">
        <f t="shared" si="5"/>
        <v>6</v>
      </c>
      <c r="P20" s="150" t="str">
        <f t="shared" si="1"/>
        <v>Medio</v>
      </c>
      <c r="Q20" s="149">
        <v>10</v>
      </c>
      <c r="R20" s="150">
        <f t="shared" si="2"/>
        <v>60</v>
      </c>
      <c r="S20" s="150" t="str">
        <f t="shared" si="3"/>
        <v>III</v>
      </c>
      <c r="T20" s="150" t="s">
        <v>142</v>
      </c>
      <c r="U20" s="98">
        <v>3</v>
      </c>
      <c r="V20" s="98">
        <v>0</v>
      </c>
      <c r="W20" s="98">
        <v>0</v>
      </c>
      <c r="X20" s="98">
        <v>3</v>
      </c>
      <c r="Y20" s="121" t="s">
        <v>221</v>
      </c>
      <c r="Z20" s="121" t="s">
        <v>672</v>
      </c>
      <c r="AA20" s="121" t="s">
        <v>223</v>
      </c>
      <c r="AB20" s="121" t="s">
        <v>223</v>
      </c>
      <c r="AC20" s="121" t="s">
        <v>223</v>
      </c>
      <c r="AD20" s="121" t="s">
        <v>224</v>
      </c>
      <c r="AE20" s="152" t="s">
        <v>223</v>
      </c>
    </row>
    <row r="21" spans="1:31" ht="108.75">
      <c r="A21" s="431"/>
      <c r="B21" s="317"/>
      <c r="C21" s="323"/>
      <c r="D21" s="320"/>
      <c r="E21" s="122" t="s">
        <v>264</v>
      </c>
      <c r="F21" s="121" t="s">
        <v>152</v>
      </c>
      <c r="G21" s="121" t="s">
        <v>341</v>
      </c>
      <c r="H21" s="121" t="s">
        <v>342</v>
      </c>
      <c r="I21" s="118" t="s">
        <v>343</v>
      </c>
      <c r="J21" s="118" t="s">
        <v>210</v>
      </c>
      <c r="K21" s="121" t="s">
        <v>211</v>
      </c>
      <c r="L21" s="118" t="s">
        <v>219</v>
      </c>
      <c r="M21" s="149">
        <v>2</v>
      </c>
      <c r="N21" s="149">
        <v>3</v>
      </c>
      <c r="O21" s="150">
        <f t="shared" si="5"/>
        <v>6</v>
      </c>
      <c r="P21" s="150" t="str">
        <f t="shared" si="1"/>
        <v>Medio</v>
      </c>
      <c r="Q21" s="149">
        <v>10</v>
      </c>
      <c r="R21" s="150">
        <f t="shared" si="2"/>
        <v>60</v>
      </c>
      <c r="S21" s="150" t="str">
        <f t="shared" si="3"/>
        <v>III</v>
      </c>
      <c r="T21" s="150" t="s">
        <v>142</v>
      </c>
      <c r="U21" s="98">
        <v>3</v>
      </c>
      <c r="V21" s="98">
        <v>0</v>
      </c>
      <c r="W21" s="98">
        <v>0</v>
      </c>
      <c r="X21" s="98">
        <v>3</v>
      </c>
      <c r="Y21" s="121" t="s">
        <v>221</v>
      </c>
      <c r="Z21" s="121" t="s">
        <v>672</v>
      </c>
      <c r="AA21" s="121" t="s">
        <v>223</v>
      </c>
      <c r="AB21" s="121" t="s">
        <v>223</v>
      </c>
      <c r="AC21" s="121" t="s">
        <v>223</v>
      </c>
      <c r="AD21" s="121" t="s">
        <v>224</v>
      </c>
      <c r="AE21" s="152" t="s">
        <v>223</v>
      </c>
    </row>
    <row r="22" spans="1:31" ht="113.25">
      <c r="A22" s="431"/>
      <c r="B22" s="317"/>
      <c r="C22" s="323"/>
      <c r="D22" s="320"/>
      <c r="E22" s="122" t="s">
        <v>264</v>
      </c>
      <c r="F22" s="121" t="s">
        <v>152</v>
      </c>
      <c r="G22" s="121" t="s">
        <v>416</v>
      </c>
      <c r="H22" s="121" t="s">
        <v>417</v>
      </c>
      <c r="I22" s="118" t="s">
        <v>433</v>
      </c>
      <c r="J22" s="118" t="s">
        <v>210</v>
      </c>
      <c r="K22" s="121" t="s">
        <v>211</v>
      </c>
      <c r="L22" s="118" t="s">
        <v>219</v>
      </c>
      <c r="M22" s="149">
        <v>2</v>
      </c>
      <c r="N22" s="149">
        <v>3</v>
      </c>
      <c r="O22" s="150">
        <f t="shared" si="5"/>
        <v>6</v>
      </c>
      <c r="P22" s="150" t="str">
        <f t="shared" si="1"/>
        <v>Medio</v>
      </c>
      <c r="Q22" s="149">
        <v>10</v>
      </c>
      <c r="R22" s="150">
        <f t="shared" si="2"/>
        <v>60</v>
      </c>
      <c r="S22" s="150" t="str">
        <f t="shared" si="3"/>
        <v>III</v>
      </c>
      <c r="T22" s="150" t="s">
        <v>142</v>
      </c>
      <c r="U22" s="98">
        <v>3</v>
      </c>
      <c r="V22" s="98">
        <v>0</v>
      </c>
      <c r="W22" s="98">
        <v>0</v>
      </c>
      <c r="X22" s="98">
        <v>3</v>
      </c>
      <c r="Y22" s="121" t="s">
        <v>221</v>
      </c>
      <c r="Z22" s="121" t="s">
        <v>672</v>
      </c>
      <c r="AA22" s="121" t="s">
        <v>223</v>
      </c>
      <c r="AB22" s="121" t="s">
        <v>223</v>
      </c>
      <c r="AC22" s="121" t="s">
        <v>223</v>
      </c>
      <c r="AD22" s="121" t="s">
        <v>224</v>
      </c>
      <c r="AE22" s="152" t="s">
        <v>223</v>
      </c>
    </row>
    <row r="23" spans="1:31" ht="106.5">
      <c r="A23" s="431"/>
      <c r="B23" s="317"/>
      <c r="C23" s="323"/>
      <c r="D23" s="320"/>
      <c r="E23" s="122" t="s">
        <v>264</v>
      </c>
      <c r="F23" s="121" t="s">
        <v>150</v>
      </c>
      <c r="G23" s="121" t="s">
        <v>269</v>
      </c>
      <c r="H23" s="121" t="s">
        <v>309</v>
      </c>
      <c r="I23" s="118" t="s">
        <v>250</v>
      </c>
      <c r="J23" s="118" t="s">
        <v>251</v>
      </c>
      <c r="K23" s="121" t="s">
        <v>218</v>
      </c>
      <c r="L23" s="118" t="s">
        <v>220</v>
      </c>
      <c r="M23" s="149">
        <v>2</v>
      </c>
      <c r="N23" s="149">
        <v>1</v>
      </c>
      <c r="O23" s="150">
        <f t="shared" si="5"/>
        <v>2</v>
      </c>
      <c r="P23" s="150" t="str">
        <f t="shared" si="1"/>
        <v>Bajo</v>
      </c>
      <c r="Q23" s="149">
        <v>10</v>
      </c>
      <c r="R23" s="150">
        <f t="shared" si="2"/>
        <v>20</v>
      </c>
      <c r="S23" s="150" t="str">
        <f t="shared" si="3"/>
        <v>IV</v>
      </c>
      <c r="T23" s="150" t="str">
        <f>IF(S23="","",IF(OR(S23="IV",S23="III"),"Aceptable",IF(S23="II","No Aceptable o Aceptable con controles",IF(S23="I","No Aceptable","Error"))))</f>
        <v>Aceptable</v>
      </c>
      <c r="U23" s="98">
        <v>3</v>
      </c>
      <c r="V23" s="98">
        <v>0</v>
      </c>
      <c r="W23" s="98">
        <v>0</v>
      </c>
      <c r="X23" s="98">
        <v>3</v>
      </c>
      <c r="Y23" s="121" t="s">
        <v>225</v>
      </c>
      <c r="Z23" s="121" t="s">
        <v>253</v>
      </c>
      <c r="AA23" s="121" t="s">
        <v>223</v>
      </c>
      <c r="AB23" s="121" t="s">
        <v>223</v>
      </c>
      <c r="AC23" s="121" t="s">
        <v>227</v>
      </c>
      <c r="AD23" s="121" t="s">
        <v>228</v>
      </c>
      <c r="AE23" s="152" t="s">
        <v>223</v>
      </c>
    </row>
    <row r="24" spans="1:31" ht="138">
      <c r="A24" s="431"/>
      <c r="B24" s="317"/>
      <c r="C24" s="323"/>
      <c r="D24" s="320"/>
      <c r="E24" s="122" t="s">
        <v>264</v>
      </c>
      <c r="F24" s="121" t="s">
        <v>271</v>
      </c>
      <c r="G24" s="121" t="s">
        <v>229</v>
      </c>
      <c r="H24" s="121" t="s">
        <v>230</v>
      </c>
      <c r="I24" s="118" t="s">
        <v>231</v>
      </c>
      <c r="J24" s="118" t="s">
        <v>232</v>
      </c>
      <c r="K24" s="121" t="s">
        <v>233</v>
      </c>
      <c r="L24" s="118" t="s">
        <v>220</v>
      </c>
      <c r="M24" s="149">
        <v>2</v>
      </c>
      <c r="N24" s="149">
        <v>2</v>
      </c>
      <c r="O24" s="150">
        <f t="shared" si="5"/>
        <v>4</v>
      </c>
      <c r="P24" s="150" t="str">
        <f t="shared" si="1"/>
        <v>Bajo</v>
      </c>
      <c r="Q24" s="149">
        <v>25</v>
      </c>
      <c r="R24" s="150">
        <f t="shared" si="2"/>
        <v>100</v>
      </c>
      <c r="S24" s="150" t="str">
        <f t="shared" si="3"/>
        <v>III</v>
      </c>
      <c r="T24" s="150" t="s">
        <v>142</v>
      </c>
      <c r="U24" s="98">
        <v>3</v>
      </c>
      <c r="V24" s="98">
        <v>0</v>
      </c>
      <c r="W24" s="98">
        <v>0</v>
      </c>
      <c r="X24" s="98">
        <v>3</v>
      </c>
      <c r="Y24" s="121" t="s">
        <v>240</v>
      </c>
      <c r="Z24" s="121" t="s">
        <v>676</v>
      </c>
      <c r="AA24" s="121" t="s">
        <v>223</v>
      </c>
      <c r="AB24" s="121" t="s">
        <v>223</v>
      </c>
      <c r="AC24" s="121" t="s">
        <v>242</v>
      </c>
      <c r="AD24" s="121" t="s">
        <v>243</v>
      </c>
      <c r="AE24" s="152" t="s">
        <v>223</v>
      </c>
    </row>
    <row r="25" spans="1:31" ht="138">
      <c r="A25" s="431"/>
      <c r="B25" s="317"/>
      <c r="C25" s="323"/>
      <c r="D25" s="320"/>
      <c r="E25" s="122" t="s">
        <v>371</v>
      </c>
      <c r="F25" s="121" t="s">
        <v>271</v>
      </c>
      <c r="G25" s="121" t="s">
        <v>372</v>
      </c>
      <c r="H25" s="121" t="s">
        <v>373</v>
      </c>
      <c r="I25" s="118" t="s">
        <v>374</v>
      </c>
      <c r="J25" s="118" t="s">
        <v>375</v>
      </c>
      <c r="K25" s="121" t="s">
        <v>233</v>
      </c>
      <c r="L25" s="118" t="s">
        <v>220</v>
      </c>
      <c r="M25" s="149">
        <v>2</v>
      </c>
      <c r="N25" s="149">
        <v>1</v>
      </c>
      <c r="O25" s="150">
        <v>2</v>
      </c>
      <c r="P25" s="150" t="str">
        <f t="shared" si="1"/>
        <v>Bajo</v>
      </c>
      <c r="Q25" s="149">
        <v>10</v>
      </c>
      <c r="R25" s="150">
        <f t="shared" si="2"/>
        <v>20</v>
      </c>
      <c r="S25" s="150" t="str">
        <f t="shared" si="3"/>
        <v>IV</v>
      </c>
      <c r="T25" s="150" t="str">
        <f t="shared" ref="T25" si="7">IF(S25="","",IF(OR(S25="IV",S25="III"),"Aceptable",IF(S25="II","No Aceptable o Aceptable con controles",IF(S25="I","No Aceptable","Error"))))</f>
        <v>Aceptable</v>
      </c>
      <c r="U25" s="98">
        <v>3</v>
      </c>
      <c r="V25" s="98">
        <v>0</v>
      </c>
      <c r="W25" s="98">
        <v>0</v>
      </c>
      <c r="X25" s="98">
        <v>3</v>
      </c>
      <c r="Y25" s="121" t="s">
        <v>240</v>
      </c>
      <c r="Z25" s="121" t="s">
        <v>676</v>
      </c>
      <c r="AA25" s="121" t="s">
        <v>223</v>
      </c>
      <c r="AB25" s="121" t="s">
        <v>223</v>
      </c>
      <c r="AC25" s="121" t="s">
        <v>379</v>
      </c>
      <c r="AD25" s="121" t="s">
        <v>380</v>
      </c>
      <c r="AE25" s="152" t="s">
        <v>223</v>
      </c>
    </row>
    <row r="26" spans="1:31" ht="242.25">
      <c r="A26" s="431"/>
      <c r="B26" s="317"/>
      <c r="C26" s="323"/>
      <c r="D26" s="320"/>
      <c r="E26" s="122" t="s">
        <v>264</v>
      </c>
      <c r="F26" s="121" t="s">
        <v>271</v>
      </c>
      <c r="G26" s="121" t="s">
        <v>234</v>
      </c>
      <c r="H26" s="121" t="s">
        <v>235</v>
      </c>
      <c r="I26" s="118" t="s">
        <v>440</v>
      </c>
      <c r="J26" s="118" t="s">
        <v>237</v>
      </c>
      <c r="K26" s="121" t="s">
        <v>233</v>
      </c>
      <c r="L26" s="118" t="s">
        <v>220</v>
      </c>
      <c r="M26" s="149">
        <v>2</v>
      </c>
      <c r="N26" s="149">
        <v>2</v>
      </c>
      <c r="O26" s="150">
        <f t="shared" si="5"/>
        <v>4</v>
      </c>
      <c r="P26" s="150" t="str">
        <f t="shared" si="1"/>
        <v>Bajo</v>
      </c>
      <c r="Q26" s="149">
        <v>25</v>
      </c>
      <c r="R26" s="150">
        <f t="shared" si="2"/>
        <v>100</v>
      </c>
      <c r="S26" s="150" t="str">
        <f t="shared" si="3"/>
        <v>III</v>
      </c>
      <c r="T26" s="150" t="s">
        <v>142</v>
      </c>
      <c r="U26" s="98">
        <v>3</v>
      </c>
      <c r="V26" s="98">
        <v>0</v>
      </c>
      <c r="W26" s="98">
        <v>0</v>
      </c>
      <c r="X26" s="98">
        <v>3</v>
      </c>
      <c r="Y26" s="121" t="s">
        <v>244</v>
      </c>
      <c r="Z26" s="121" t="s">
        <v>676</v>
      </c>
      <c r="AA26" s="121" t="s">
        <v>223</v>
      </c>
      <c r="AB26" s="121" t="s">
        <v>223</v>
      </c>
      <c r="AC26" s="121" t="s">
        <v>242</v>
      </c>
      <c r="AD26" s="121" t="s">
        <v>245</v>
      </c>
      <c r="AE26" s="152" t="s">
        <v>223</v>
      </c>
    </row>
    <row r="27" spans="1:31" ht="135.75">
      <c r="A27" s="431"/>
      <c r="B27" s="317"/>
      <c r="C27" s="323"/>
      <c r="D27" s="320"/>
      <c r="E27" s="122" t="s">
        <v>264</v>
      </c>
      <c r="F27" s="121" t="s">
        <v>274</v>
      </c>
      <c r="G27" s="121" t="s">
        <v>381</v>
      </c>
      <c r="H27" s="121" t="s">
        <v>393</v>
      </c>
      <c r="I27" s="118" t="s">
        <v>394</v>
      </c>
      <c r="J27" s="118" t="s">
        <v>395</v>
      </c>
      <c r="K27" s="121" t="s">
        <v>396</v>
      </c>
      <c r="L27" s="118" t="s">
        <v>397</v>
      </c>
      <c r="M27" s="149">
        <v>6</v>
      </c>
      <c r="N27" s="149">
        <v>3</v>
      </c>
      <c r="O27" s="150">
        <f t="shared" si="5"/>
        <v>18</v>
      </c>
      <c r="P27" s="150" t="str">
        <f t="shared" si="1"/>
        <v>Alto</v>
      </c>
      <c r="Q27" s="149">
        <v>25</v>
      </c>
      <c r="R27" s="150">
        <f t="shared" si="2"/>
        <v>450</v>
      </c>
      <c r="S27" s="150" t="str">
        <f t="shared" si="3"/>
        <v>II</v>
      </c>
      <c r="T27" s="150" t="str">
        <f>IF(S27="","",IF(OR(S27="IV",S27="III"),"Aceptable",IF(S27="II","No Aceptable o Aceptable con controles",IF(S27="I","No Aceptable","Error"))))</f>
        <v>No Aceptable o Aceptable con controles</v>
      </c>
      <c r="U27" s="98">
        <v>3</v>
      </c>
      <c r="V27" s="98">
        <v>0</v>
      </c>
      <c r="W27" s="98">
        <v>0</v>
      </c>
      <c r="X27" s="98">
        <v>3</v>
      </c>
      <c r="Y27" s="121" t="s">
        <v>427</v>
      </c>
      <c r="Z27" s="121" t="s">
        <v>385</v>
      </c>
      <c r="AA27" s="121" t="s">
        <v>223</v>
      </c>
      <c r="AB27" s="121" t="s">
        <v>296</v>
      </c>
      <c r="AC27" s="121" t="s">
        <v>446</v>
      </c>
      <c r="AD27" s="121" t="s">
        <v>447</v>
      </c>
      <c r="AE27" s="152" t="s">
        <v>223</v>
      </c>
    </row>
    <row r="28" spans="1:31" ht="141.75" thickBot="1">
      <c r="A28" s="432"/>
      <c r="B28" s="318"/>
      <c r="C28" s="324"/>
      <c r="D28" s="328"/>
      <c r="E28" s="156" t="s">
        <v>264</v>
      </c>
      <c r="F28" s="178" t="s">
        <v>274</v>
      </c>
      <c r="G28" s="178" t="s">
        <v>284</v>
      </c>
      <c r="H28" s="178" t="s">
        <v>285</v>
      </c>
      <c r="I28" s="157" t="s">
        <v>261</v>
      </c>
      <c r="J28" s="157" t="s">
        <v>210</v>
      </c>
      <c r="K28" s="178" t="s">
        <v>260</v>
      </c>
      <c r="L28" s="157" t="s">
        <v>262</v>
      </c>
      <c r="M28" s="179">
        <v>6</v>
      </c>
      <c r="N28" s="179">
        <v>3</v>
      </c>
      <c r="O28" s="180">
        <f t="shared" si="5"/>
        <v>18</v>
      </c>
      <c r="P28" s="180" t="str">
        <f t="shared" si="1"/>
        <v>Alto</v>
      </c>
      <c r="Q28" s="179">
        <v>25</v>
      </c>
      <c r="R28" s="180">
        <f t="shared" si="2"/>
        <v>450</v>
      </c>
      <c r="S28" s="180" t="str">
        <f t="shared" si="3"/>
        <v>II</v>
      </c>
      <c r="T28" s="180" t="str">
        <f>IF(S28="","",IF(OR(S28="IV",S28="III"),"Aceptable",IF(S28="II","No Aceptable o Aceptable con controles",IF(S28="I","No Aceptable","Error"))))</f>
        <v>No Aceptable o Aceptable con controles</v>
      </c>
      <c r="U28" s="101">
        <v>3</v>
      </c>
      <c r="V28" s="101">
        <v>0</v>
      </c>
      <c r="W28" s="101">
        <v>0</v>
      </c>
      <c r="X28" s="101">
        <v>3</v>
      </c>
      <c r="Y28" s="178" t="s">
        <v>290</v>
      </c>
      <c r="Z28" s="178" t="s">
        <v>291</v>
      </c>
      <c r="AA28" s="178" t="s">
        <v>223</v>
      </c>
      <c r="AB28" s="178" t="s">
        <v>223</v>
      </c>
      <c r="AC28" s="178" t="s">
        <v>292</v>
      </c>
      <c r="AD28" s="178" t="s">
        <v>293</v>
      </c>
      <c r="AE28" s="200" t="s">
        <v>223</v>
      </c>
    </row>
  </sheetData>
  <mergeCells count="47">
    <mergeCell ref="C9:C17"/>
    <mergeCell ref="D9:D17"/>
    <mergeCell ref="B9:B17"/>
    <mergeCell ref="B18:B28"/>
    <mergeCell ref="C18:C28"/>
    <mergeCell ref="D18:D28"/>
    <mergeCell ref="A9:A28"/>
    <mergeCell ref="A4:AE4"/>
    <mergeCell ref="A1:B1"/>
    <mergeCell ref="G1:AC1"/>
    <mergeCell ref="AD1:AE1"/>
    <mergeCell ref="A2:AE2"/>
    <mergeCell ref="A3:AE3"/>
    <mergeCell ref="A5:AE5"/>
    <mergeCell ref="A6:A8"/>
    <mergeCell ref="B6:B8"/>
    <mergeCell ref="C6:C8"/>
    <mergeCell ref="D6:D8"/>
    <mergeCell ref="E6:E8"/>
    <mergeCell ref="F6:H6"/>
    <mergeCell ref="I6:I8"/>
    <mergeCell ref="J6:L6"/>
    <mergeCell ref="M6:S6"/>
    <mergeCell ref="T7:T8"/>
    <mergeCell ref="U6:Z6"/>
    <mergeCell ref="AA6:AE6"/>
    <mergeCell ref="F7:F8"/>
    <mergeCell ref="G7:G8"/>
    <mergeCell ref="H7:H8"/>
    <mergeCell ref="J7:J8"/>
    <mergeCell ref="K7:K8"/>
    <mergeCell ref="L7:L8"/>
    <mergeCell ref="M7:M8"/>
    <mergeCell ref="N7:N8"/>
    <mergeCell ref="O7:O8"/>
    <mergeCell ref="P7:P8"/>
    <mergeCell ref="Q7:Q8"/>
    <mergeCell ref="R7:R8"/>
    <mergeCell ref="S7:S8"/>
    <mergeCell ref="AD7:AD8"/>
    <mergeCell ref="AE7:AE8"/>
    <mergeCell ref="U7:X7"/>
    <mergeCell ref="Y7:Y8"/>
    <mergeCell ref="Z7:Z8"/>
    <mergeCell ref="AA7:AA8"/>
    <mergeCell ref="AB7:AB8"/>
    <mergeCell ref="AC7:AC8"/>
  </mergeCells>
  <conditionalFormatting sqref="S9:S28">
    <cfRule type="containsText" dxfId="80" priority="1" operator="containsText" text="IV">
      <formula>NOT(ISERROR(SEARCH("IV",S9)))</formula>
    </cfRule>
    <cfRule type="containsText" dxfId="79" priority="2" operator="containsText" text="III">
      <formula>NOT(ISERROR(SEARCH("III",S9)))</formula>
    </cfRule>
    <cfRule type="containsText" dxfId="78" priority="3" operator="containsText" text="II">
      <formula>NOT(ISERROR(SEARCH("II",S9)))</formula>
    </cfRule>
    <cfRule type="containsText" dxfId="77" priority="4" operator="containsText" text="I">
      <formula>NOT(ISERROR(SEARCH("I",S9)))</formula>
    </cfRule>
    <cfRule type="containsText" dxfId="76" priority="5" stopIfTrue="1" operator="containsText" text="IV">
      <formula>NOT(ISERROR(SEARCH("IV",S9)))</formula>
    </cfRule>
    <cfRule type="containsText" dxfId="75" priority="6" stopIfTrue="1" operator="containsText" text="III">
      <formula>NOT(ISERROR(SEARCH("III",S9)))</formula>
    </cfRule>
    <cfRule type="containsText" dxfId="74" priority="7" stopIfTrue="1" operator="containsText" text="II">
      <formula>NOT(ISERROR(SEARCH("II",S9)))</formula>
    </cfRule>
    <cfRule type="containsText" dxfId="73" priority="8" stopIfTrue="1" operator="containsText" text="I">
      <formula>NOT(ISERROR(SEARCH("I",S9)))</formula>
    </cfRule>
  </conditionalFormatting>
  <dataValidations count="4">
    <dataValidation operator="equal" allowBlank="1" showErrorMessage="1" sqref="Z9:Z14 Z16:Z28">
      <formula2>0</formula2>
    </dataValidation>
    <dataValidation type="list" allowBlank="1" showInputMessage="1" showErrorMessage="1" errorTitle="Error" error="Seleccione uno de los valores indicados" promptTitle="Seleccione NC" prompt="100 - Mortal o Catastrófico (M)_x000a_60 - Muy grave (MG)_x000a_25 - Grave (G)_x000a_10 - Leve (L)" sqref="Q9:Q28">
      <formula1>NC</formula1>
    </dataValidation>
    <dataValidation type="list" allowBlank="1" showInputMessage="1" showErrorMessage="1" errorTitle="Error" error="Seleccione uno de los valores indicados" promptTitle="Seleccione ND" prompt="10 - Muy Alto_x000a_6 - Alto_x000a_2 - Medio_x000a_0 - Bajo | N/A" sqref="M9:M28">
      <formula1>ND</formula1>
    </dataValidation>
    <dataValidation type="list" allowBlank="1" showInputMessage="1" showErrorMessage="1" errorTitle="Error" error="Seleccione uno de los valor indicado" promptTitle="Seleccione NE" prompt="4 - Continua (EC)_x000a_3 - Frecuente (EF)_x000a_2 - Ocasional (EO)_x000a_1 - Esporádica (EE)" sqref="N9:N28">
      <formula1>NE</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31"/>
  <sheetViews>
    <sheetView topLeftCell="K27" zoomScale="80" zoomScaleNormal="80" workbookViewId="0">
      <selection activeCell="AE20" sqref="AE20"/>
    </sheetView>
  </sheetViews>
  <sheetFormatPr baseColWidth="10" defaultRowHeight="12.75"/>
  <cols>
    <col min="11" max="11" width="14.5703125" customWidth="1"/>
    <col min="21" max="22" width="4.7109375" customWidth="1"/>
    <col min="23" max="23" width="4.5703125" customWidth="1"/>
    <col min="24" max="24" width="4.42578125" customWidth="1"/>
    <col min="25" max="25" width="20.28515625" customWidth="1"/>
    <col min="26" max="26" width="15.140625" customWidth="1"/>
    <col min="28" max="28" width="37.140625" customWidth="1"/>
    <col min="29" max="29" width="37.85546875" customWidth="1"/>
    <col min="30" max="30" width="55.140625" customWidth="1"/>
  </cols>
  <sheetData>
    <row r="1" spans="1:31" ht="69.75" customHeight="1">
      <c r="A1" s="435"/>
      <c r="B1" s="436"/>
      <c r="C1" s="77"/>
      <c r="D1" s="77"/>
      <c r="E1" s="87"/>
      <c r="F1" s="77"/>
      <c r="G1" s="437" t="s">
        <v>202</v>
      </c>
      <c r="H1" s="437"/>
      <c r="I1" s="437"/>
      <c r="J1" s="437"/>
      <c r="K1" s="437"/>
      <c r="L1" s="437"/>
      <c r="M1" s="437"/>
      <c r="N1" s="437"/>
      <c r="O1" s="437"/>
      <c r="P1" s="437"/>
      <c r="Q1" s="437"/>
      <c r="R1" s="437"/>
      <c r="S1" s="437"/>
      <c r="T1" s="437"/>
      <c r="U1" s="437"/>
      <c r="V1" s="437"/>
      <c r="W1" s="437"/>
      <c r="X1" s="437"/>
      <c r="Y1" s="437"/>
      <c r="Z1" s="437"/>
      <c r="AA1" s="437"/>
      <c r="AB1" s="437"/>
      <c r="AC1" s="438"/>
      <c r="AD1" s="439" t="s">
        <v>203</v>
      </c>
      <c r="AE1" s="439"/>
    </row>
    <row r="2" spans="1:31" ht="15.75">
      <c r="A2" s="433" t="s">
        <v>355</v>
      </c>
      <c r="B2" s="434"/>
      <c r="C2" s="434"/>
      <c r="D2" s="434"/>
      <c r="E2" s="434"/>
      <c r="F2" s="434"/>
      <c r="G2" s="434"/>
      <c r="H2" s="434"/>
      <c r="I2" s="434"/>
      <c r="J2" s="434"/>
      <c r="K2" s="434"/>
      <c r="L2" s="434"/>
      <c r="M2" s="434"/>
      <c r="N2" s="434"/>
      <c r="O2" s="434"/>
      <c r="P2" s="434"/>
      <c r="Q2" s="434"/>
      <c r="R2" s="434"/>
      <c r="S2" s="434"/>
      <c r="T2" s="434"/>
      <c r="U2" s="434"/>
      <c r="V2" s="434"/>
      <c r="W2" s="434"/>
      <c r="X2" s="434"/>
      <c r="Y2" s="434"/>
      <c r="Z2" s="434"/>
      <c r="AA2" s="434"/>
      <c r="AB2" s="434"/>
      <c r="AC2" s="434"/>
      <c r="AD2" s="434"/>
      <c r="AE2" s="434"/>
    </row>
    <row r="3" spans="1:31" ht="15.75">
      <c r="A3" s="433" t="s">
        <v>356</v>
      </c>
      <c r="B3" s="434"/>
      <c r="C3" s="434"/>
      <c r="D3" s="434"/>
      <c r="E3" s="434"/>
      <c r="F3" s="434"/>
      <c r="G3" s="434"/>
      <c r="H3" s="434"/>
      <c r="I3" s="434"/>
      <c r="J3" s="434"/>
      <c r="K3" s="434"/>
      <c r="L3" s="434"/>
      <c r="M3" s="434"/>
      <c r="N3" s="434"/>
      <c r="O3" s="434"/>
      <c r="P3" s="434"/>
      <c r="Q3" s="434"/>
      <c r="R3" s="434"/>
      <c r="S3" s="434"/>
      <c r="T3" s="434"/>
      <c r="U3" s="434"/>
      <c r="V3" s="434"/>
      <c r="W3" s="434"/>
      <c r="X3" s="434"/>
      <c r="Y3" s="434"/>
      <c r="Z3" s="434"/>
      <c r="AA3" s="434"/>
      <c r="AB3" s="434"/>
      <c r="AC3" s="434"/>
      <c r="AD3" s="434"/>
      <c r="AE3" s="434"/>
    </row>
    <row r="4" spans="1:31" ht="15.75">
      <c r="A4" s="433" t="s">
        <v>357</v>
      </c>
      <c r="B4" s="434"/>
      <c r="C4" s="434"/>
      <c r="D4" s="434"/>
      <c r="E4" s="434"/>
      <c r="F4" s="434"/>
      <c r="G4" s="434"/>
      <c r="H4" s="434"/>
      <c r="I4" s="434"/>
      <c r="J4" s="434"/>
      <c r="K4" s="434"/>
      <c r="L4" s="434"/>
      <c r="M4" s="434"/>
      <c r="N4" s="434"/>
      <c r="O4" s="434"/>
      <c r="P4" s="434"/>
      <c r="Q4" s="434"/>
      <c r="R4" s="434"/>
      <c r="S4" s="434"/>
      <c r="T4" s="434"/>
      <c r="U4" s="434"/>
      <c r="V4" s="434"/>
      <c r="W4" s="434"/>
      <c r="X4" s="434"/>
      <c r="Y4" s="434"/>
      <c r="Z4" s="434"/>
      <c r="AA4" s="434"/>
      <c r="AB4" s="434"/>
      <c r="AC4" s="434"/>
      <c r="AD4" s="434"/>
      <c r="AE4" s="434"/>
    </row>
    <row r="5" spans="1:31" ht="15.75">
      <c r="A5" s="440"/>
      <c r="B5" s="441"/>
      <c r="C5" s="441"/>
      <c r="D5" s="441"/>
      <c r="E5" s="441"/>
      <c r="F5" s="441"/>
      <c r="G5" s="441"/>
      <c r="H5" s="441"/>
      <c r="I5" s="441"/>
      <c r="J5" s="441"/>
      <c r="K5" s="441"/>
      <c r="L5" s="441"/>
      <c r="M5" s="441"/>
      <c r="N5" s="441"/>
      <c r="O5" s="441"/>
      <c r="P5" s="441"/>
      <c r="Q5" s="441"/>
      <c r="R5" s="441"/>
      <c r="S5" s="441"/>
      <c r="T5" s="441"/>
      <c r="U5" s="441"/>
      <c r="V5" s="441"/>
      <c r="W5" s="441"/>
      <c r="X5" s="441"/>
      <c r="Y5" s="441"/>
      <c r="Z5" s="441"/>
      <c r="AA5" s="441"/>
      <c r="AB5" s="441"/>
      <c r="AC5" s="441"/>
      <c r="AD5" s="441"/>
      <c r="AE5" s="442"/>
    </row>
    <row r="6" spans="1:31" ht="28.5">
      <c r="A6" s="423" t="s">
        <v>0</v>
      </c>
      <c r="B6" s="423" t="s">
        <v>1</v>
      </c>
      <c r="C6" s="444" t="s">
        <v>2</v>
      </c>
      <c r="D6" s="444" t="s">
        <v>3</v>
      </c>
      <c r="E6" s="445" t="s">
        <v>4</v>
      </c>
      <c r="F6" s="426" t="s">
        <v>5</v>
      </c>
      <c r="G6" s="426"/>
      <c r="H6" s="426"/>
      <c r="I6" s="444" t="s">
        <v>6</v>
      </c>
      <c r="J6" s="447" t="s">
        <v>7</v>
      </c>
      <c r="K6" s="447"/>
      <c r="L6" s="447"/>
      <c r="M6" s="426" t="s">
        <v>8</v>
      </c>
      <c r="N6" s="426"/>
      <c r="O6" s="426"/>
      <c r="P6" s="426"/>
      <c r="Q6" s="426"/>
      <c r="R6" s="426"/>
      <c r="S6" s="426"/>
      <c r="T6" s="79" t="s">
        <v>9</v>
      </c>
      <c r="U6" s="427" t="s">
        <v>10</v>
      </c>
      <c r="V6" s="427"/>
      <c r="W6" s="427"/>
      <c r="X6" s="427"/>
      <c r="Y6" s="427"/>
      <c r="Z6" s="427"/>
      <c r="AA6" s="428" t="s">
        <v>11</v>
      </c>
      <c r="AB6" s="428"/>
      <c r="AC6" s="428"/>
      <c r="AD6" s="428"/>
      <c r="AE6" s="429"/>
    </row>
    <row r="7" spans="1:31" ht="14.25">
      <c r="A7" s="423"/>
      <c r="B7" s="423"/>
      <c r="C7" s="423"/>
      <c r="D7" s="423"/>
      <c r="E7" s="446"/>
      <c r="F7" s="423" t="s">
        <v>12</v>
      </c>
      <c r="G7" s="423" t="s">
        <v>13</v>
      </c>
      <c r="H7" s="423" t="s">
        <v>14</v>
      </c>
      <c r="I7" s="423"/>
      <c r="J7" s="423" t="s">
        <v>15</v>
      </c>
      <c r="K7" s="423" t="s">
        <v>16</v>
      </c>
      <c r="L7" s="423" t="s">
        <v>17</v>
      </c>
      <c r="M7" s="423" t="s">
        <v>18</v>
      </c>
      <c r="N7" s="423" t="s">
        <v>19</v>
      </c>
      <c r="O7" s="423" t="s">
        <v>20</v>
      </c>
      <c r="P7" s="423" t="s">
        <v>21</v>
      </c>
      <c r="Q7" s="423" t="s">
        <v>22</v>
      </c>
      <c r="R7" s="423" t="s">
        <v>23</v>
      </c>
      <c r="S7" s="423" t="s">
        <v>24</v>
      </c>
      <c r="T7" s="423" t="s">
        <v>25</v>
      </c>
      <c r="U7" s="425" t="s">
        <v>26</v>
      </c>
      <c r="V7" s="425"/>
      <c r="W7" s="425"/>
      <c r="X7" s="425"/>
      <c r="Y7" s="423" t="s">
        <v>27</v>
      </c>
      <c r="Z7" s="423" t="s">
        <v>28</v>
      </c>
      <c r="AA7" s="423" t="s">
        <v>29</v>
      </c>
      <c r="AB7" s="423" t="s">
        <v>30</v>
      </c>
      <c r="AC7" s="423" t="s">
        <v>31</v>
      </c>
      <c r="AD7" s="423" t="s">
        <v>32</v>
      </c>
      <c r="AE7" s="424" t="s">
        <v>33</v>
      </c>
    </row>
    <row r="8" spans="1:31" ht="88.5" customHeight="1" thickBot="1">
      <c r="A8" s="443"/>
      <c r="B8" s="443"/>
      <c r="C8" s="443"/>
      <c r="D8" s="423"/>
      <c r="E8" s="446"/>
      <c r="F8" s="423"/>
      <c r="G8" s="423"/>
      <c r="H8" s="423"/>
      <c r="I8" s="423"/>
      <c r="J8" s="423"/>
      <c r="K8" s="423"/>
      <c r="L8" s="423"/>
      <c r="M8" s="423"/>
      <c r="N8" s="423"/>
      <c r="O8" s="423"/>
      <c r="P8" s="423"/>
      <c r="Q8" s="423"/>
      <c r="R8" s="423"/>
      <c r="S8" s="423"/>
      <c r="T8" s="423"/>
      <c r="U8" s="298" t="s">
        <v>34</v>
      </c>
      <c r="V8" s="298" t="s">
        <v>35</v>
      </c>
      <c r="W8" s="298" t="s">
        <v>36</v>
      </c>
      <c r="X8" s="298" t="s">
        <v>37</v>
      </c>
      <c r="Y8" s="423"/>
      <c r="Z8" s="423"/>
      <c r="AA8" s="423"/>
      <c r="AB8" s="423"/>
      <c r="AC8" s="423"/>
      <c r="AD8" s="423"/>
      <c r="AE8" s="424"/>
    </row>
    <row r="9" spans="1:31" ht="114" customHeight="1">
      <c r="A9" s="322" t="s">
        <v>668</v>
      </c>
      <c r="B9" s="322" t="s">
        <v>669</v>
      </c>
      <c r="C9" s="322" t="s">
        <v>667</v>
      </c>
      <c r="D9" s="335" t="s">
        <v>464</v>
      </c>
      <c r="E9" s="162" t="s">
        <v>264</v>
      </c>
      <c r="F9" s="164" t="s">
        <v>265</v>
      </c>
      <c r="G9" s="164" t="s">
        <v>367</v>
      </c>
      <c r="H9" s="163" t="s">
        <v>318</v>
      </c>
      <c r="I9" s="124" t="s">
        <v>319</v>
      </c>
      <c r="J9" s="124" t="s">
        <v>210</v>
      </c>
      <c r="K9" s="163" t="s">
        <v>260</v>
      </c>
      <c r="L9" s="124" t="s">
        <v>268</v>
      </c>
      <c r="M9" s="205">
        <v>2</v>
      </c>
      <c r="N9" s="205">
        <v>3</v>
      </c>
      <c r="O9" s="206">
        <f t="shared" ref="O9:O31" si="0">IF(OR(M9="",N9=""),"",IF((M9*N9=0),"N/A",M9*N9))</f>
        <v>6</v>
      </c>
      <c r="P9" s="206" t="str">
        <f t="shared" ref="P9:P31" si="1">IF(O9="","",IF(ISTEXT(O9),"N/A",IF(OR(O9=2,O9=4),"Bajo",IF(OR(O9=6,O9=8),"Medio",IF(OR(O9=10,O9=12,O9=18,O9=20),"Alto",IF(OR(O9=24,O9=30,O9=40),"Muy Alto","Error"))))))</f>
        <v>Medio</v>
      </c>
      <c r="Q9" s="205">
        <v>10</v>
      </c>
      <c r="R9" s="206">
        <f t="shared" ref="R9:R27" si="2">IF(OR(Q9="",O9=""),"",IF(ISTEXT(O9),"N/A",O9*Q9))</f>
        <v>60</v>
      </c>
      <c r="S9" s="206" t="str">
        <f t="shared" ref="S9:S31" si="3">IF(R9="","",IF(ISTEXT(R9),"IV",IF(R9=20,"IV",IF(AND(R9&gt;=40,R9&lt;=120),"III",IF(AND(R9&gt;=150,R9&lt;=500),"II",IF(AND(R9&gt;=600,R9&lt;=4000),"I","Error"))))))</f>
        <v>III</v>
      </c>
      <c r="T9" s="206" t="s">
        <v>142</v>
      </c>
      <c r="U9" s="95">
        <v>18</v>
      </c>
      <c r="V9" s="95">
        <v>3</v>
      </c>
      <c r="W9" s="95">
        <v>0</v>
      </c>
      <c r="X9" s="95">
        <v>21</v>
      </c>
      <c r="Y9" s="163" t="s">
        <v>244</v>
      </c>
      <c r="Z9" s="163" t="s">
        <v>676</v>
      </c>
      <c r="AA9" s="163" t="s">
        <v>223</v>
      </c>
      <c r="AB9" s="163" t="s">
        <v>223</v>
      </c>
      <c r="AC9" s="163" t="s">
        <v>242</v>
      </c>
      <c r="AD9" s="163" t="s">
        <v>245</v>
      </c>
      <c r="AE9" s="207" t="s">
        <v>671</v>
      </c>
    </row>
    <row r="10" spans="1:31" ht="114" customHeight="1">
      <c r="A10" s="323"/>
      <c r="B10" s="323"/>
      <c r="C10" s="323"/>
      <c r="D10" s="335"/>
      <c r="E10" s="132" t="s">
        <v>264</v>
      </c>
      <c r="F10" s="118" t="s">
        <v>150</v>
      </c>
      <c r="G10" s="118" t="s">
        <v>269</v>
      </c>
      <c r="H10" s="121" t="s">
        <v>270</v>
      </c>
      <c r="I10" s="118" t="s">
        <v>252</v>
      </c>
      <c r="J10" s="118" t="s">
        <v>210</v>
      </c>
      <c r="K10" s="121" t="s">
        <v>218</v>
      </c>
      <c r="L10" s="118" t="s">
        <v>210</v>
      </c>
      <c r="M10" s="149">
        <v>2</v>
      </c>
      <c r="N10" s="149">
        <v>1</v>
      </c>
      <c r="O10" s="150">
        <f t="shared" si="0"/>
        <v>2</v>
      </c>
      <c r="P10" s="150" t="str">
        <f t="shared" si="1"/>
        <v>Bajo</v>
      </c>
      <c r="Q10" s="149">
        <v>10</v>
      </c>
      <c r="R10" s="150">
        <f t="shared" si="2"/>
        <v>20</v>
      </c>
      <c r="S10" s="150" t="str">
        <f t="shared" si="3"/>
        <v>IV</v>
      </c>
      <c r="T10" s="150" t="str">
        <f>IF(S10="","",IF(OR(S10="IV",S10="III"),"Aceptable",IF(S10="II","No Aceptable o Aceptable con controles",IF(S10="I","No Aceptable","Error"))))</f>
        <v>Aceptable</v>
      </c>
      <c r="U10" s="98">
        <v>18</v>
      </c>
      <c r="V10" s="98">
        <v>3</v>
      </c>
      <c r="W10" s="98">
        <v>0</v>
      </c>
      <c r="X10" s="98">
        <v>21</v>
      </c>
      <c r="Y10" s="121" t="s">
        <v>312</v>
      </c>
      <c r="Z10" s="121" t="s">
        <v>677</v>
      </c>
      <c r="AA10" s="121" t="s">
        <v>223</v>
      </c>
      <c r="AB10" s="121" t="s">
        <v>314</v>
      </c>
      <c r="AC10" s="121" t="s">
        <v>223</v>
      </c>
      <c r="AD10" s="121" t="s">
        <v>315</v>
      </c>
      <c r="AE10" s="152" t="s">
        <v>223</v>
      </c>
    </row>
    <row r="11" spans="1:31" ht="114" customHeight="1">
      <c r="A11" s="323"/>
      <c r="B11" s="323"/>
      <c r="C11" s="323"/>
      <c r="D11" s="335"/>
      <c r="E11" s="132" t="s">
        <v>264</v>
      </c>
      <c r="F11" s="118" t="s">
        <v>271</v>
      </c>
      <c r="G11" s="118" t="s">
        <v>234</v>
      </c>
      <c r="H11" s="121" t="s">
        <v>235</v>
      </c>
      <c r="I11" s="118" t="s">
        <v>440</v>
      </c>
      <c r="J11" s="118" t="s">
        <v>237</v>
      </c>
      <c r="K11" s="121" t="s">
        <v>233</v>
      </c>
      <c r="L11" s="118" t="s">
        <v>220</v>
      </c>
      <c r="M11" s="149">
        <v>2</v>
      </c>
      <c r="N11" s="149">
        <v>2</v>
      </c>
      <c r="O11" s="150">
        <f t="shared" si="0"/>
        <v>4</v>
      </c>
      <c r="P11" s="150" t="str">
        <f t="shared" si="1"/>
        <v>Bajo</v>
      </c>
      <c r="Q11" s="149">
        <v>25</v>
      </c>
      <c r="R11" s="150">
        <f t="shared" si="2"/>
        <v>100</v>
      </c>
      <c r="S11" s="150" t="str">
        <f t="shared" si="3"/>
        <v>III</v>
      </c>
      <c r="T11" s="150" t="s">
        <v>142</v>
      </c>
      <c r="U11" s="98">
        <v>18</v>
      </c>
      <c r="V11" s="98">
        <v>3</v>
      </c>
      <c r="W11" s="98">
        <v>0</v>
      </c>
      <c r="X11" s="98">
        <v>21</v>
      </c>
      <c r="Y11" s="121" t="s">
        <v>378</v>
      </c>
      <c r="Z11" s="121" t="s">
        <v>676</v>
      </c>
      <c r="AA11" s="121" t="s">
        <v>223</v>
      </c>
      <c r="AB11" s="121" t="s">
        <v>223</v>
      </c>
      <c r="AC11" s="121" t="s">
        <v>242</v>
      </c>
      <c r="AD11" s="121" t="s">
        <v>349</v>
      </c>
      <c r="AE11" s="152" t="s">
        <v>223</v>
      </c>
    </row>
    <row r="12" spans="1:31" ht="114" customHeight="1">
      <c r="A12" s="323"/>
      <c r="B12" s="323"/>
      <c r="C12" s="323"/>
      <c r="D12" s="335"/>
      <c r="E12" s="154" t="s">
        <v>264</v>
      </c>
      <c r="F12" s="118" t="s">
        <v>271</v>
      </c>
      <c r="G12" s="118" t="s">
        <v>372</v>
      </c>
      <c r="H12" s="118" t="s">
        <v>373</v>
      </c>
      <c r="I12" s="118" t="s">
        <v>374</v>
      </c>
      <c r="J12" s="118" t="s">
        <v>375</v>
      </c>
      <c r="K12" s="118" t="s">
        <v>233</v>
      </c>
      <c r="L12" s="118" t="s">
        <v>220</v>
      </c>
      <c r="M12" s="145">
        <v>2</v>
      </c>
      <c r="N12" s="145">
        <v>1</v>
      </c>
      <c r="O12" s="146">
        <v>2</v>
      </c>
      <c r="P12" s="146" t="str">
        <f t="shared" si="1"/>
        <v>Bajo</v>
      </c>
      <c r="Q12" s="145">
        <v>10</v>
      </c>
      <c r="R12" s="146">
        <f t="shared" si="2"/>
        <v>20</v>
      </c>
      <c r="S12" s="146" t="str">
        <f t="shared" si="3"/>
        <v>IV</v>
      </c>
      <c r="T12" s="146" t="str">
        <f t="shared" ref="T12" si="4">IF(S12="","",IF(OR(S12="IV",S12="III"),"Aceptable",IF(S12="II","No Aceptable o Aceptable con controles",IF(S12="I","No Aceptable","Error"))))</f>
        <v>Aceptable</v>
      </c>
      <c r="U12" s="98">
        <v>18</v>
      </c>
      <c r="V12" s="98">
        <v>3</v>
      </c>
      <c r="W12" s="98">
        <v>0</v>
      </c>
      <c r="X12" s="98">
        <v>21</v>
      </c>
      <c r="Y12" s="118" t="s">
        <v>240</v>
      </c>
      <c r="Z12" s="118" t="s">
        <v>676</v>
      </c>
      <c r="AA12" s="118" t="s">
        <v>223</v>
      </c>
      <c r="AB12" s="118" t="s">
        <v>223</v>
      </c>
      <c r="AC12" s="118" t="s">
        <v>379</v>
      </c>
      <c r="AD12" s="118" t="s">
        <v>380</v>
      </c>
      <c r="AE12" s="148" t="s">
        <v>223</v>
      </c>
    </row>
    <row r="13" spans="1:31" ht="114" customHeight="1">
      <c r="A13" s="323"/>
      <c r="B13" s="323"/>
      <c r="C13" s="323"/>
      <c r="D13" s="335"/>
      <c r="E13" s="132" t="s">
        <v>264</v>
      </c>
      <c r="F13" s="118" t="s">
        <v>271</v>
      </c>
      <c r="G13" s="118" t="s">
        <v>229</v>
      </c>
      <c r="H13" s="121" t="s">
        <v>465</v>
      </c>
      <c r="I13" s="118" t="s">
        <v>273</v>
      </c>
      <c r="J13" s="118" t="s">
        <v>210</v>
      </c>
      <c r="K13" s="121" t="s">
        <v>233</v>
      </c>
      <c r="L13" s="118" t="s">
        <v>220</v>
      </c>
      <c r="M13" s="149">
        <v>2</v>
      </c>
      <c r="N13" s="149">
        <v>1</v>
      </c>
      <c r="O13" s="150">
        <f t="shared" si="0"/>
        <v>2</v>
      </c>
      <c r="P13" s="150" t="str">
        <f t="shared" si="1"/>
        <v>Bajo</v>
      </c>
      <c r="Q13" s="149">
        <v>10</v>
      </c>
      <c r="R13" s="150">
        <f t="shared" si="2"/>
        <v>20</v>
      </c>
      <c r="S13" s="150" t="str">
        <f t="shared" si="3"/>
        <v>IV</v>
      </c>
      <c r="T13" s="150" t="str">
        <f>IF(S13="","",IF(OR(S13="IV",S13="III"),"Aceptable",IF(S13="II","No Aceptable o Aceptable con controles",IF(S13="I","No Aceptable","Error"))))</f>
        <v>Aceptable</v>
      </c>
      <c r="U13" s="98">
        <v>18</v>
      </c>
      <c r="V13" s="98">
        <v>3</v>
      </c>
      <c r="W13" s="98">
        <v>0</v>
      </c>
      <c r="X13" s="98">
        <v>21</v>
      </c>
      <c r="Y13" s="121" t="s">
        <v>378</v>
      </c>
      <c r="Z13" s="121" t="s">
        <v>676</v>
      </c>
      <c r="AA13" s="121" t="s">
        <v>223</v>
      </c>
      <c r="AB13" s="121" t="s">
        <v>223</v>
      </c>
      <c r="AC13" s="121" t="s">
        <v>242</v>
      </c>
      <c r="AD13" s="121" t="s">
        <v>349</v>
      </c>
      <c r="AE13" s="152" t="s">
        <v>223</v>
      </c>
    </row>
    <row r="14" spans="1:31" ht="114" customHeight="1">
      <c r="A14" s="323"/>
      <c r="B14" s="323"/>
      <c r="C14" s="323"/>
      <c r="D14" s="335"/>
      <c r="E14" s="132" t="s">
        <v>264</v>
      </c>
      <c r="F14" s="118" t="s">
        <v>274</v>
      </c>
      <c r="G14" s="118" t="s">
        <v>284</v>
      </c>
      <c r="H14" s="121" t="s">
        <v>285</v>
      </c>
      <c r="I14" s="118" t="s">
        <v>261</v>
      </c>
      <c r="J14" s="118" t="s">
        <v>210</v>
      </c>
      <c r="K14" s="121" t="s">
        <v>260</v>
      </c>
      <c r="L14" s="118" t="s">
        <v>262</v>
      </c>
      <c r="M14" s="149">
        <v>6</v>
      </c>
      <c r="N14" s="149">
        <v>3</v>
      </c>
      <c r="O14" s="150">
        <f t="shared" si="0"/>
        <v>18</v>
      </c>
      <c r="P14" s="150" t="str">
        <f t="shared" si="1"/>
        <v>Alto</v>
      </c>
      <c r="Q14" s="149">
        <v>25</v>
      </c>
      <c r="R14" s="150">
        <f t="shared" si="2"/>
        <v>450</v>
      </c>
      <c r="S14" s="150" t="str">
        <f t="shared" si="3"/>
        <v>II</v>
      </c>
      <c r="T14" s="150" t="str">
        <f t="shared" ref="T14:T15" si="5">IF(S14="","",IF(OR(S14="IV",S14="III"),"Aceptable",IF(S14="II","No Aceptable o Aceptable con controles",IF(S14="I","No Aceptable","Error"))))</f>
        <v>No Aceptable o Aceptable con controles</v>
      </c>
      <c r="U14" s="98">
        <v>18</v>
      </c>
      <c r="V14" s="98">
        <v>3</v>
      </c>
      <c r="W14" s="98">
        <v>0</v>
      </c>
      <c r="X14" s="98">
        <v>21</v>
      </c>
      <c r="Y14" s="121" t="s">
        <v>290</v>
      </c>
      <c r="Z14" s="121" t="s">
        <v>291</v>
      </c>
      <c r="AA14" s="121" t="s">
        <v>223</v>
      </c>
      <c r="AB14" s="121" t="s">
        <v>223</v>
      </c>
      <c r="AC14" s="121" t="s">
        <v>292</v>
      </c>
      <c r="AD14" s="151" t="s">
        <v>293</v>
      </c>
      <c r="AE14" s="152" t="s">
        <v>223</v>
      </c>
    </row>
    <row r="15" spans="1:31" ht="114" customHeight="1">
      <c r="A15" s="323"/>
      <c r="B15" s="323"/>
      <c r="C15" s="323"/>
      <c r="D15" s="335"/>
      <c r="E15" s="210" t="s">
        <v>264</v>
      </c>
      <c r="F15" s="171" t="s">
        <v>151</v>
      </c>
      <c r="G15" s="171" t="s">
        <v>179</v>
      </c>
      <c r="H15" s="191" t="s">
        <v>670</v>
      </c>
      <c r="I15" s="171" t="s">
        <v>322</v>
      </c>
      <c r="J15" s="171" t="s">
        <v>210</v>
      </c>
      <c r="K15" s="191" t="s">
        <v>210</v>
      </c>
      <c r="L15" s="171" t="s">
        <v>210</v>
      </c>
      <c r="M15" s="192">
        <v>2</v>
      </c>
      <c r="N15" s="192">
        <v>1</v>
      </c>
      <c r="O15" s="193">
        <f t="shared" si="0"/>
        <v>2</v>
      </c>
      <c r="P15" s="193" t="str">
        <f t="shared" si="1"/>
        <v>Bajo</v>
      </c>
      <c r="Q15" s="192">
        <v>10</v>
      </c>
      <c r="R15" s="193">
        <f t="shared" si="2"/>
        <v>20</v>
      </c>
      <c r="S15" s="193" t="str">
        <f t="shared" si="3"/>
        <v>IV</v>
      </c>
      <c r="T15" s="193" t="str">
        <f t="shared" si="5"/>
        <v>Aceptable</v>
      </c>
      <c r="U15" s="98">
        <v>18</v>
      </c>
      <c r="V15" s="98">
        <v>3</v>
      </c>
      <c r="W15" s="98">
        <v>0</v>
      </c>
      <c r="X15" s="98">
        <v>21</v>
      </c>
      <c r="Y15" s="191" t="s">
        <v>323</v>
      </c>
      <c r="Z15" s="191" t="s">
        <v>295</v>
      </c>
      <c r="AA15" s="191" t="s">
        <v>296</v>
      </c>
      <c r="AB15" s="191" t="s">
        <v>296</v>
      </c>
      <c r="AC15" s="191" t="s">
        <v>324</v>
      </c>
      <c r="AD15" s="191" t="s">
        <v>325</v>
      </c>
      <c r="AE15" s="195" t="s">
        <v>717</v>
      </c>
    </row>
    <row r="16" spans="1:31" ht="114" customHeight="1">
      <c r="A16" s="323"/>
      <c r="B16" s="323"/>
      <c r="C16" s="323"/>
      <c r="D16" s="335"/>
      <c r="E16" s="132" t="s">
        <v>264</v>
      </c>
      <c r="F16" s="118" t="s">
        <v>274</v>
      </c>
      <c r="G16" s="118" t="s">
        <v>381</v>
      </c>
      <c r="H16" s="121" t="s">
        <v>466</v>
      </c>
      <c r="I16" s="118" t="s">
        <v>467</v>
      </c>
      <c r="J16" s="118" t="s">
        <v>210</v>
      </c>
      <c r="K16" s="121" t="s">
        <v>210</v>
      </c>
      <c r="L16" s="118" t="s">
        <v>210</v>
      </c>
      <c r="M16" s="149">
        <v>2</v>
      </c>
      <c r="N16" s="149">
        <v>1</v>
      </c>
      <c r="O16" s="150">
        <f t="shared" si="0"/>
        <v>2</v>
      </c>
      <c r="P16" s="150" t="str">
        <f t="shared" si="1"/>
        <v>Bajo</v>
      </c>
      <c r="Q16" s="149">
        <v>10</v>
      </c>
      <c r="R16" s="150">
        <f t="shared" si="2"/>
        <v>20</v>
      </c>
      <c r="S16" s="150" t="str">
        <f t="shared" si="3"/>
        <v>IV</v>
      </c>
      <c r="T16" s="150" t="str">
        <f>IF(S16="","",IF(OR(S16="IV",S16="III"),"Aceptable",IF(S16="II","No Aceptable o Aceptable con controles",IF(S16="I","No Aceptable","Error"))))</f>
        <v>Aceptable</v>
      </c>
      <c r="U16" s="98">
        <v>18</v>
      </c>
      <c r="V16" s="98">
        <v>3</v>
      </c>
      <c r="W16" s="98">
        <v>0</v>
      </c>
      <c r="X16" s="98">
        <v>21</v>
      </c>
      <c r="Y16" s="121" t="s">
        <v>384</v>
      </c>
      <c r="Z16" s="121" t="s">
        <v>385</v>
      </c>
      <c r="AA16" s="121" t="s">
        <v>223</v>
      </c>
      <c r="AB16" s="121" t="s">
        <v>223</v>
      </c>
      <c r="AC16" s="121" t="s">
        <v>223</v>
      </c>
      <c r="AD16" s="121" t="s">
        <v>386</v>
      </c>
      <c r="AE16" s="152" t="s">
        <v>223</v>
      </c>
    </row>
    <row r="17" spans="1:31" ht="114" customHeight="1">
      <c r="A17" s="323"/>
      <c r="B17" s="323"/>
      <c r="C17" s="323"/>
      <c r="D17" s="335"/>
      <c r="E17" s="132" t="s">
        <v>264</v>
      </c>
      <c r="F17" s="118" t="s">
        <v>152</v>
      </c>
      <c r="G17" s="118" t="s">
        <v>212</v>
      </c>
      <c r="H17" s="121" t="s">
        <v>213</v>
      </c>
      <c r="I17" s="118" t="s">
        <v>286</v>
      </c>
      <c r="J17" s="118" t="s">
        <v>210</v>
      </c>
      <c r="K17" s="121" t="s">
        <v>211</v>
      </c>
      <c r="L17" s="118" t="s">
        <v>219</v>
      </c>
      <c r="M17" s="149">
        <v>2</v>
      </c>
      <c r="N17" s="149">
        <v>3</v>
      </c>
      <c r="O17" s="150">
        <f t="shared" si="0"/>
        <v>6</v>
      </c>
      <c r="P17" s="150" t="str">
        <f t="shared" si="1"/>
        <v>Medio</v>
      </c>
      <c r="Q17" s="149">
        <v>10</v>
      </c>
      <c r="R17" s="150">
        <f t="shared" si="2"/>
        <v>60</v>
      </c>
      <c r="S17" s="150" t="str">
        <f t="shared" si="3"/>
        <v>III</v>
      </c>
      <c r="T17" s="150" t="s">
        <v>142</v>
      </c>
      <c r="U17" s="98">
        <v>18</v>
      </c>
      <c r="V17" s="98">
        <v>3</v>
      </c>
      <c r="W17" s="98">
        <v>0</v>
      </c>
      <c r="X17" s="98">
        <v>21</v>
      </c>
      <c r="Y17" s="121" t="s">
        <v>221</v>
      </c>
      <c r="Z17" s="121" t="s">
        <v>672</v>
      </c>
      <c r="AA17" s="121" t="s">
        <v>223</v>
      </c>
      <c r="AB17" s="121" t="s">
        <v>223</v>
      </c>
      <c r="AC17" s="121" t="s">
        <v>223</v>
      </c>
      <c r="AD17" s="121" t="s">
        <v>224</v>
      </c>
      <c r="AE17" s="152" t="s">
        <v>223</v>
      </c>
    </row>
    <row r="18" spans="1:31" ht="114" customHeight="1">
      <c r="A18" s="323"/>
      <c r="B18" s="323"/>
      <c r="C18" s="323"/>
      <c r="D18" s="335"/>
      <c r="E18" s="132" t="s">
        <v>264</v>
      </c>
      <c r="F18" s="118" t="s">
        <v>152</v>
      </c>
      <c r="G18" s="118" t="s">
        <v>341</v>
      </c>
      <c r="H18" s="121" t="s">
        <v>342</v>
      </c>
      <c r="I18" s="118" t="s">
        <v>343</v>
      </c>
      <c r="J18" s="118" t="s">
        <v>210</v>
      </c>
      <c r="K18" s="121" t="s">
        <v>211</v>
      </c>
      <c r="L18" s="118" t="s">
        <v>219</v>
      </c>
      <c r="M18" s="149">
        <v>2</v>
      </c>
      <c r="N18" s="149">
        <v>3</v>
      </c>
      <c r="O18" s="150">
        <f t="shared" si="0"/>
        <v>6</v>
      </c>
      <c r="P18" s="150" t="str">
        <f t="shared" si="1"/>
        <v>Medio</v>
      </c>
      <c r="Q18" s="149">
        <v>10</v>
      </c>
      <c r="R18" s="150">
        <f t="shared" si="2"/>
        <v>60</v>
      </c>
      <c r="S18" s="150" t="str">
        <f t="shared" si="3"/>
        <v>III</v>
      </c>
      <c r="T18" s="150" t="s">
        <v>142</v>
      </c>
      <c r="U18" s="98">
        <v>18</v>
      </c>
      <c r="V18" s="98">
        <v>3</v>
      </c>
      <c r="W18" s="98">
        <v>0</v>
      </c>
      <c r="X18" s="98">
        <v>21</v>
      </c>
      <c r="Y18" s="121" t="s">
        <v>221</v>
      </c>
      <c r="Z18" s="121" t="s">
        <v>672</v>
      </c>
      <c r="AA18" s="121" t="s">
        <v>223</v>
      </c>
      <c r="AB18" s="121" t="s">
        <v>223</v>
      </c>
      <c r="AC18" s="121" t="s">
        <v>223</v>
      </c>
      <c r="AD18" s="121" t="s">
        <v>224</v>
      </c>
      <c r="AE18" s="152" t="s">
        <v>223</v>
      </c>
    </row>
    <row r="19" spans="1:31" ht="114" customHeight="1" thickBot="1">
      <c r="A19" s="323"/>
      <c r="B19" s="323"/>
      <c r="C19" s="324"/>
      <c r="D19" s="335"/>
      <c r="E19" s="212" t="s">
        <v>264</v>
      </c>
      <c r="F19" s="171" t="s">
        <v>152</v>
      </c>
      <c r="G19" s="171" t="s">
        <v>416</v>
      </c>
      <c r="H19" s="191" t="s">
        <v>417</v>
      </c>
      <c r="I19" s="171" t="s">
        <v>433</v>
      </c>
      <c r="J19" s="171" t="s">
        <v>210</v>
      </c>
      <c r="K19" s="191" t="s">
        <v>211</v>
      </c>
      <c r="L19" s="171" t="s">
        <v>219</v>
      </c>
      <c r="M19" s="192">
        <v>2</v>
      </c>
      <c r="N19" s="192">
        <v>3</v>
      </c>
      <c r="O19" s="193">
        <f t="shared" si="0"/>
        <v>6</v>
      </c>
      <c r="P19" s="193" t="str">
        <f t="shared" si="1"/>
        <v>Medio</v>
      </c>
      <c r="Q19" s="192">
        <v>10</v>
      </c>
      <c r="R19" s="193">
        <f t="shared" si="2"/>
        <v>60</v>
      </c>
      <c r="S19" s="193" t="str">
        <f t="shared" si="3"/>
        <v>III</v>
      </c>
      <c r="T19" s="193" t="s">
        <v>142</v>
      </c>
      <c r="U19" s="98">
        <v>18</v>
      </c>
      <c r="V19" s="98">
        <v>3</v>
      </c>
      <c r="W19" s="98">
        <v>0</v>
      </c>
      <c r="X19" s="98">
        <v>21</v>
      </c>
      <c r="Y19" s="191" t="s">
        <v>221</v>
      </c>
      <c r="Z19" s="121" t="s">
        <v>672</v>
      </c>
      <c r="AA19" s="191" t="s">
        <v>223</v>
      </c>
      <c r="AB19" s="191" t="s">
        <v>223</v>
      </c>
      <c r="AC19" s="191" t="s">
        <v>223</v>
      </c>
      <c r="AD19" s="191" t="s">
        <v>224</v>
      </c>
      <c r="AE19" s="195" t="s">
        <v>223</v>
      </c>
    </row>
    <row r="20" spans="1:31" ht="114" customHeight="1">
      <c r="A20" s="323"/>
      <c r="B20" s="323"/>
      <c r="C20" s="322" t="s">
        <v>310</v>
      </c>
      <c r="D20" s="325" t="s">
        <v>468</v>
      </c>
      <c r="E20" s="126" t="s">
        <v>264</v>
      </c>
      <c r="F20" s="142" t="s">
        <v>265</v>
      </c>
      <c r="G20" s="142" t="s">
        <v>367</v>
      </c>
      <c r="H20" s="196" t="s">
        <v>318</v>
      </c>
      <c r="I20" s="125" t="s">
        <v>319</v>
      </c>
      <c r="J20" s="125" t="s">
        <v>210</v>
      </c>
      <c r="K20" s="196" t="s">
        <v>260</v>
      </c>
      <c r="L20" s="125" t="s">
        <v>268</v>
      </c>
      <c r="M20" s="197">
        <v>2</v>
      </c>
      <c r="N20" s="197">
        <v>3</v>
      </c>
      <c r="O20" s="198">
        <f t="shared" si="0"/>
        <v>6</v>
      </c>
      <c r="P20" s="198" t="str">
        <f t="shared" si="1"/>
        <v>Medio</v>
      </c>
      <c r="Q20" s="197">
        <v>10</v>
      </c>
      <c r="R20" s="198">
        <f t="shared" si="2"/>
        <v>60</v>
      </c>
      <c r="S20" s="198" t="str">
        <f t="shared" si="3"/>
        <v>III</v>
      </c>
      <c r="T20" s="198" t="s">
        <v>142</v>
      </c>
      <c r="U20" s="100">
        <v>18</v>
      </c>
      <c r="V20" s="100">
        <v>3</v>
      </c>
      <c r="W20" s="100">
        <v>0</v>
      </c>
      <c r="X20" s="100">
        <v>21</v>
      </c>
      <c r="Y20" s="196" t="s">
        <v>369</v>
      </c>
      <c r="Z20" s="196" t="s">
        <v>288</v>
      </c>
      <c r="AA20" s="196" t="s">
        <v>223</v>
      </c>
      <c r="AB20" s="196" t="s">
        <v>223</v>
      </c>
      <c r="AC20" s="196" t="s">
        <v>223</v>
      </c>
      <c r="AD20" s="196" t="s">
        <v>370</v>
      </c>
      <c r="AE20" s="207" t="s">
        <v>671</v>
      </c>
    </row>
    <row r="21" spans="1:31" ht="114" customHeight="1">
      <c r="A21" s="323"/>
      <c r="B21" s="323"/>
      <c r="C21" s="323"/>
      <c r="D21" s="320"/>
      <c r="E21" s="122" t="s">
        <v>264</v>
      </c>
      <c r="F21" s="118" t="s">
        <v>150</v>
      </c>
      <c r="G21" s="118" t="s">
        <v>269</v>
      </c>
      <c r="H21" s="121" t="s">
        <v>270</v>
      </c>
      <c r="I21" s="118" t="s">
        <v>252</v>
      </c>
      <c r="J21" s="118" t="s">
        <v>210</v>
      </c>
      <c r="K21" s="121" t="s">
        <v>218</v>
      </c>
      <c r="L21" s="118" t="s">
        <v>210</v>
      </c>
      <c r="M21" s="149">
        <v>2</v>
      </c>
      <c r="N21" s="149">
        <v>1</v>
      </c>
      <c r="O21" s="150">
        <f t="shared" si="0"/>
        <v>2</v>
      </c>
      <c r="P21" s="150" t="str">
        <f t="shared" si="1"/>
        <v>Bajo</v>
      </c>
      <c r="Q21" s="149">
        <v>10</v>
      </c>
      <c r="R21" s="150">
        <f t="shared" si="2"/>
        <v>20</v>
      </c>
      <c r="S21" s="150" t="str">
        <f t="shared" si="3"/>
        <v>IV</v>
      </c>
      <c r="T21" s="150" t="str">
        <f>IF(S21="","",IF(OR(S21="IV",S21="III"),"Aceptable",IF(S21="II","No Aceptable o Aceptable con controles",IF(S21="I","No Aceptable","Error"))))</f>
        <v>Aceptable</v>
      </c>
      <c r="U21" s="98">
        <v>18</v>
      </c>
      <c r="V21" s="98">
        <v>3</v>
      </c>
      <c r="W21" s="98">
        <v>0</v>
      </c>
      <c r="X21" s="98">
        <v>21</v>
      </c>
      <c r="Y21" s="121" t="s">
        <v>312</v>
      </c>
      <c r="Z21" s="121" t="s">
        <v>313</v>
      </c>
      <c r="AA21" s="121" t="s">
        <v>223</v>
      </c>
      <c r="AB21" s="121" t="s">
        <v>314</v>
      </c>
      <c r="AC21" s="121" t="s">
        <v>223</v>
      </c>
      <c r="AD21" s="121" t="s">
        <v>315</v>
      </c>
      <c r="AE21" s="152" t="s">
        <v>223</v>
      </c>
    </row>
    <row r="22" spans="1:31" ht="114" customHeight="1">
      <c r="A22" s="323"/>
      <c r="B22" s="323"/>
      <c r="C22" s="323"/>
      <c r="D22" s="320"/>
      <c r="E22" s="122" t="s">
        <v>264</v>
      </c>
      <c r="F22" s="118" t="s">
        <v>271</v>
      </c>
      <c r="G22" s="118" t="s">
        <v>229</v>
      </c>
      <c r="H22" s="121" t="s">
        <v>465</v>
      </c>
      <c r="I22" s="118" t="s">
        <v>273</v>
      </c>
      <c r="J22" s="118" t="s">
        <v>210</v>
      </c>
      <c r="K22" s="121" t="s">
        <v>233</v>
      </c>
      <c r="L22" s="118" t="s">
        <v>220</v>
      </c>
      <c r="M22" s="149">
        <v>2</v>
      </c>
      <c r="N22" s="149">
        <v>1</v>
      </c>
      <c r="O22" s="150">
        <f t="shared" si="0"/>
        <v>2</v>
      </c>
      <c r="P22" s="150" t="str">
        <f t="shared" si="1"/>
        <v>Bajo</v>
      </c>
      <c r="Q22" s="149">
        <v>10</v>
      </c>
      <c r="R22" s="150">
        <f t="shared" si="2"/>
        <v>20</v>
      </c>
      <c r="S22" s="150" t="str">
        <f t="shared" si="3"/>
        <v>IV</v>
      </c>
      <c r="T22" s="150" t="str">
        <f>IF(S22="","",IF(OR(S22="IV",S22="III"),"Aceptable",IF(S22="II","No Aceptable o Aceptable con controles",IF(S22="I","No Aceptable","Error"))))</f>
        <v>Aceptable</v>
      </c>
      <c r="U22" s="98">
        <v>18</v>
      </c>
      <c r="V22" s="98">
        <v>3</v>
      </c>
      <c r="W22" s="98">
        <v>0</v>
      </c>
      <c r="X22" s="98">
        <v>21</v>
      </c>
      <c r="Y22" s="121" t="s">
        <v>378</v>
      </c>
      <c r="Z22" s="121" t="s">
        <v>691</v>
      </c>
      <c r="AA22" s="121" t="s">
        <v>223</v>
      </c>
      <c r="AB22" s="121" t="s">
        <v>223</v>
      </c>
      <c r="AC22" s="121" t="s">
        <v>242</v>
      </c>
      <c r="AD22" s="121" t="s">
        <v>349</v>
      </c>
      <c r="AE22" s="152" t="s">
        <v>223</v>
      </c>
    </row>
    <row r="23" spans="1:31" ht="114" customHeight="1">
      <c r="A23" s="323"/>
      <c r="B23" s="323"/>
      <c r="C23" s="323"/>
      <c r="D23" s="320"/>
      <c r="E23" s="122" t="s">
        <v>264</v>
      </c>
      <c r="F23" s="118" t="s">
        <v>274</v>
      </c>
      <c r="G23" s="118" t="s">
        <v>381</v>
      </c>
      <c r="H23" s="121" t="s">
        <v>466</v>
      </c>
      <c r="I23" s="118" t="s">
        <v>467</v>
      </c>
      <c r="J23" s="118" t="s">
        <v>210</v>
      </c>
      <c r="K23" s="121" t="s">
        <v>210</v>
      </c>
      <c r="L23" s="118" t="s">
        <v>210</v>
      </c>
      <c r="M23" s="149">
        <v>2</v>
      </c>
      <c r="N23" s="149">
        <v>1</v>
      </c>
      <c r="O23" s="150">
        <f t="shared" si="0"/>
        <v>2</v>
      </c>
      <c r="P23" s="150" t="str">
        <f t="shared" si="1"/>
        <v>Bajo</v>
      </c>
      <c r="Q23" s="149">
        <v>10</v>
      </c>
      <c r="R23" s="150">
        <f t="shared" si="2"/>
        <v>20</v>
      </c>
      <c r="S23" s="150" t="str">
        <f t="shared" si="3"/>
        <v>IV</v>
      </c>
      <c r="T23" s="150" t="str">
        <f>IF(S23="","",IF(OR(S23="IV",S23="III"),"Aceptable",IF(S23="II","No Aceptable o Aceptable con controles",IF(S23="I","No Aceptable","Error"))))</f>
        <v>Aceptable</v>
      </c>
      <c r="U23" s="98">
        <v>18</v>
      </c>
      <c r="V23" s="98">
        <v>3</v>
      </c>
      <c r="W23" s="98">
        <v>0</v>
      </c>
      <c r="X23" s="98">
        <v>21</v>
      </c>
      <c r="Y23" s="121" t="s">
        <v>384</v>
      </c>
      <c r="Z23" s="121" t="s">
        <v>385</v>
      </c>
      <c r="AA23" s="121" t="s">
        <v>223</v>
      </c>
      <c r="AB23" s="121" t="s">
        <v>223</v>
      </c>
      <c r="AC23" s="121" t="s">
        <v>223</v>
      </c>
      <c r="AD23" s="121" t="s">
        <v>386</v>
      </c>
      <c r="AE23" s="152" t="s">
        <v>223</v>
      </c>
    </row>
    <row r="24" spans="1:31" ht="114" customHeight="1">
      <c r="A24" s="323"/>
      <c r="B24" s="323"/>
      <c r="C24" s="323"/>
      <c r="D24" s="320"/>
      <c r="E24" s="122" t="s">
        <v>264</v>
      </c>
      <c r="F24" s="118" t="s">
        <v>274</v>
      </c>
      <c r="G24" s="118" t="s">
        <v>280</v>
      </c>
      <c r="H24" s="121" t="s">
        <v>445</v>
      </c>
      <c r="I24" s="118" t="s">
        <v>263</v>
      </c>
      <c r="J24" s="118" t="s">
        <v>210</v>
      </c>
      <c r="K24" s="121" t="s">
        <v>210</v>
      </c>
      <c r="L24" s="118" t="s">
        <v>262</v>
      </c>
      <c r="M24" s="149">
        <v>2</v>
      </c>
      <c r="N24" s="149">
        <v>4</v>
      </c>
      <c r="O24" s="150">
        <f t="shared" si="0"/>
        <v>8</v>
      </c>
      <c r="P24" s="150" t="str">
        <f t="shared" si="1"/>
        <v>Medio</v>
      </c>
      <c r="Q24" s="149">
        <v>60</v>
      </c>
      <c r="R24" s="150">
        <f t="shared" si="2"/>
        <v>480</v>
      </c>
      <c r="S24" s="150" t="str">
        <f t="shared" si="3"/>
        <v>II</v>
      </c>
      <c r="T24" s="150" t="str">
        <f>IF(S24="","",IF(OR(S24="IV",S24="III"),"Aceptable",IF(S24="II","No Aceptable o Aceptable con controles",IF(S24="I","No Aceptable","Error"))))</f>
        <v>No Aceptable o Aceptable con controles</v>
      </c>
      <c r="U24" s="98">
        <v>18</v>
      </c>
      <c r="V24" s="98">
        <v>3</v>
      </c>
      <c r="W24" s="98">
        <v>0</v>
      </c>
      <c r="X24" s="98">
        <v>21</v>
      </c>
      <c r="Y24" s="121" t="s">
        <v>388</v>
      </c>
      <c r="Z24" s="121" t="s">
        <v>303</v>
      </c>
      <c r="AA24" s="121" t="s">
        <v>223</v>
      </c>
      <c r="AB24" s="121" t="s">
        <v>223</v>
      </c>
      <c r="AC24" s="121" t="s">
        <v>223</v>
      </c>
      <c r="AD24" s="121" t="s">
        <v>305</v>
      </c>
      <c r="AE24" s="152" t="s">
        <v>223</v>
      </c>
    </row>
    <row r="25" spans="1:31" ht="114" customHeight="1">
      <c r="A25" s="323"/>
      <c r="B25" s="323"/>
      <c r="C25" s="323"/>
      <c r="D25" s="320"/>
      <c r="E25" s="122" t="s">
        <v>264</v>
      </c>
      <c r="F25" s="118" t="s">
        <v>152</v>
      </c>
      <c r="G25" s="118" t="s">
        <v>212</v>
      </c>
      <c r="H25" s="121" t="s">
        <v>213</v>
      </c>
      <c r="I25" s="118" t="s">
        <v>286</v>
      </c>
      <c r="J25" s="118" t="s">
        <v>210</v>
      </c>
      <c r="K25" s="121" t="s">
        <v>211</v>
      </c>
      <c r="L25" s="118" t="s">
        <v>219</v>
      </c>
      <c r="M25" s="149">
        <v>2</v>
      </c>
      <c r="N25" s="149">
        <v>3</v>
      </c>
      <c r="O25" s="150">
        <f t="shared" si="0"/>
        <v>6</v>
      </c>
      <c r="P25" s="150" t="str">
        <f t="shared" si="1"/>
        <v>Medio</v>
      </c>
      <c r="Q25" s="149">
        <v>10</v>
      </c>
      <c r="R25" s="150">
        <f t="shared" si="2"/>
        <v>60</v>
      </c>
      <c r="S25" s="150" t="str">
        <f t="shared" si="3"/>
        <v>III</v>
      </c>
      <c r="T25" s="150" t="s">
        <v>142</v>
      </c>
      <c r="U25" s="98">
        <v>18</v>
      </c>
      <c r="V25" s="98">
        <v>3</v>
      </c>
      <c r="W25" s="98">
        <v>0</v>
      </c>
      <c r="X25" s="98">
        <v>21</v>
      </c>
      <c r="Y25" s="121" t="s">
        <v>221</v>
      </c>
      <c r="Z25" s="121" t="s">
        <v>672</v>
      </c>
      <c r="AA25" s="121" t="s">
        <v>223</v>
      </c>
      <c r="AB25" s="121" t="s">
        <v>223</v>
      </c>
      <c r="AC25" s="121" t="s">
        <v>223</v>
      </c>
      <c r="AD25" s="121" t="s">
        <v>224</v>
      </c>
      <c r="AE25" s="152" t="s">
        <v>223</v>
      </c>
    </row>
    <row r="26" spans="1:31" ht="114" customHeight="1">
      <c r="A26" s="323"/>
      <c r="B26" s="323"/>
      <c r="C26" s="323"/>
      <c r="D26" s="320"/>
      <c r="E26" s="122" t="s">
        <v>264</v>
      </c>
      <c r="F26" s="118" t="s">
        <v>152</v>
      </c>
      <c r="G26" s="118" t="s">
        <v>341</v>
      </c>
      <c r="H26" s="121" t="s">
        <v>342</v>
      </c>
      <c r="I26" s="118" t="s">
        <v>343</v>
      </c>
      <c r="J26" s="118" t="s">
        <v>210</v>
      </c>
      <c r="K26" s="121" t="s">
        <v>211</v>
      </c>
      <c r="L26" s="118" t="s">
        <v>219</v>
      </c>
      <c r="M26" s="149">
        <v>2</v>
      </c>
      <c r="N26" s="149">
        <v>3</v>
      </c>
      <c r="O26" s="150">
        <f t="shared" si="0"/>
        <v>6</v>
      </c>
      <c r="P26" s="150" t="str">
        <f t="shared" si="1"/>
        <v>Medio</v>
      </c>
      <c r="Q26" s="149">
        <v>10</v>
      </c>
      <c r="R26" s="150">
        <f t="shared" si="2"/>
        <v>60</v>
      </c>
      <c r="S26" s="150" t="str">
        <f t="shared" si="3"/>
        <v>III</v>
      </c>
      <c r="T26" s="150" t="s">
        <v>142</v>
      </c>
      <c r="U26" s="98">
        <v>18</v>
      </c>
      <c r="V26" s="98">
        <v>3</v>
      </c>
      <c r="W26" s="98">
        <v>0</v>
      </c>
      <c r="X26" s="98">
        <v>21</v>
      </c>
      <c r="Y26" s="121" t="s">
        <v>221</v>
      </c>
      <c r="Z26" s="121" t="s">
        <v>672</v>
      </c>
      <c r="AA26" s="121" t="s">
        <v>223</v>
      </c>
      <c r="AB26" s="121" t="s">
        <v>223</v>
      </c>
      <c r="AC26" s="121" t="s">
        <v>223</v>
      </c>
      <c r="AD26" s="121" t="s">
        <v>224</v>
      </c>
      <c r="AE26" s="152" t="s">
        <v>223</v>
      </c>
    </row>
    <row r="27" spans="1:31" ht="114" customHeight="1">
      <c r="A27" s="323"/>
      <c r="B27" s="323"/>
      <c r="C27" s="323"/>
      <c r="D27" s="320"/>
      <c r="E27" s="122" t="s">
        <v>264</v>
      </c>
      <c r="F27" s="118" t="s">
        <v>152</v>
      </c>
      <c r="G27" s="118" t="s">
        <v>416</v>
      </c>
      <c r="H27" s="121" t="s">
        <v>417</v>
      </c>
      <c r="I27" s="118" t="s">
        <v>433</v>
      </c>
      <c r="J27" s="118" t="s">
        <v>210</v>
      </c>
      <c r="K27" s="121" t="s">
        <v>211</v>
      </c>
      <c r="L27" s="118" t="s">
        <v>219</v>
      </c>
      <c r="M27" s="149">
        <v>2</v>
      </c>
      <c r="N27" s="149">
        <v>3</v>
      </c>
      <c r="O27" s="150">
        <f t="shared" si="0"/>
        <v>6</v>
      </c>
      <c r="P27" s="150" t="str">
        <f t="shared" si="1"/>
        <v>Medio</v>
      </c>
      <c r="Q27" s="149">
        <v>10</v>
      </c>
      <c r="R27" s="150">
        <f t="shared" si="2"/>
        <v>60</v>
      </c>
      <c r="S27" s="150" t="str">
        <f t="shared" si="3"/>
        <v>III</v>
      </c>
      <c r="T27" s="150" t="s">
        <v>142</v>
      </c>
      <c r="U27" s="98">
        <v>18</v>
      </c>
      <c r="V27" s="98">
        <v>3</v>
      </c>
      <c r="W27" s="98">
        <v>0</v>
      </c>
      <c r="X27" s="98">
        <v>21</v>
      </c>
      <c r="Y27" s="121" t="s">
        <v>221</v>
      </c>
      <c r="Z27" s="121" t="s">
        <v>672</v>
      </c>
      <c r="AA27" s="121" t="s">
        <v>223</v>
      </c>
      <c r="AB27" s="121" t="s">
        <v>223</v>
      </c>
      <c r="AC27" s="121" t="s">
        <v>223</v>
      </c>
      <c r="AD27" s="121" t="s">
        <v>224</v>
      </c>
      <c r="AE27" s="152" t="s">
        <v>223</v>
      </c>
    </row>
    <row r="28" spans="1:31" ht="114" customHeight="1">
      <c r="A28" s="323"/>
      <c r="B28" s="323"/>
      <c r="C28" s="323"/>
      <c r="D28" s="320"/>
      <c r="E28" s="114" t="s">
        <v>398</v>
      </c>
      <c r="F28" s="118" t="s">
        <v>150</v>
      </c>
      <c r="G28" s="118" t="s">
        <v>399</v>
      </c>
      <c r="H28" s="121" t="s">
        <v>400</v>
      </c>
      <c r="I28" s="118" t="s">
        <v>401</v>
      </c>
      <c r="J28" s="118" t="s">
        <v>210</v>
      </c>
      <c r="K28" s="121" t="s">
        <v>402</v>
      </c>
      <c r="L28" s="118" t="s">
        <v>403</v>
      </c>
      <c r="M28" s="149">
        <v>2</v>
      </c>
      <c r="N28" s="149">
        <v>1</v>
      </c>
      <c r="O28" s="150">
        <f t="shared" si="0"/>
        <v>2</v>
      </c>
      <c r="P28" s="150" t="str">
        <f t="shared" si="1"/>
        <v>Bajo</v>
      </c>
      <c r="Q28" s="149">
        <v>10</v>
      </c>
      <c r="R28" s="150">
        <v>20</v>
      </c>
      <c r="S28" s="150" t="str">
        <f t="shared" si="3"/>
        <v>IV</v>
      </c>
      <c r="T28" s="150" t="s">
        <v>144</v>
      </c>
      <c r="U28" s="98">
        <v>18</v>
      </c>
      <c r="V28" s="98">
        <v>3</v>
      </c>
      <c r="W28" s="98">
        <v>0</v>
      </c>
      <c r="X28" s="98">
        <v>21</v>
      </c>
      <c r="Y28" s="121" t="s">
        <v>404</v>
      </c>
      <c r="Z28" s="121" t="s">
        <v>405</v>
      </c>
      <c r="AA28" s="121" t="s">
        <v>223</v>
      </c>
      <c r="AB28" s="121" t="s">
        <v>223</v>
      </c>
      <c r="AC28" s="118" t="s">
        <v>406</v>
      </c>
      <c r="AD28" s="121" t="s">
        <v>407</v>
      </c>
      <c r="AE28" s="152" t="s">
        <v>223</v>
      </c>
    </row>
    <row r="29" spans="1:31" ht="114" customHeight="1">
      <c r="A29" s="323"/>
      <c r="B29" s="323"/>
      <c r="C29" s="323"/>
      <c r="D29" s="320"/>
      <c r="E29" s="122" t="s">
        <v>264</v>
      </c>
      <c r="F29" s="118" t="s">
        <v>150</v>
      </c>
      <c r="G29" s="118" t="s">
        <v>269</v>
      </c>
      <c r="H29" s="121" t="s">
        <v>270</v>
      </c>
      <c r="I29" s="118" t="s">
        <v>252</v>
      </c>
      <c r="J29" s="118" t="s">
        <v>210</v>
      </c>
      <c r="K29" s="121" t="s">
        <v>218</v>
      </c>
      <c r="L29" s="118" t="s">
        <v>210</v>
      </c>
      <c r="M29" s="149">
        <v>2</v>
      </c>
      <c r="N29" s="149">
        <v>1</v>
      </c>
      <c r="O29" s="150">
        <f t="shared" si="0"/>
        <v>2</v>
      </c>
      <c r="P29" s="150" t="str">
        <f t="shared" si="1"/>
        <v>Bajo</v>
      </c>
      <c r="Q29" s="149">
        <v>10</v>
      </c>
      <c r="R29" s="150">
        <v>20</v>
      </c>
      <c r="S29" s="150" t="str">
        <f t="shared" si="3"/>
        <v>IV</v>
      </c>
      <c r="T29" s="150" t="s">
        <v>144</v>
      </c>
      <c r="U29" s="98">
        <v>18</v>
      </c>
      <c r="V29" s="98">
        <v>3</v>
      </c>
      <c r="W29" s="98">
        <v>0</v>
      </c>
      <c r="X29" s="98">
        <v>21</v>
      </c>
      <c r="Y29" s="121" t="s">
        <v>312</v>
      </c>
      <c r="Z29" s="121" t="s">
        <v>677</v>
      </c>
      <c r="AA29" s="121" t="s">
        <v>223</v>
      </c>
      <c r="AB29" s="121" t="s">
        <v>314</v>
      </c>
      <c r="AC29" s="121" t="s">
        <v>223</v>
      </c>
      <c r="AD29" s="121" t="s">
        <v>315</v>
      </c>
      <c r="AE29" s="152" t="s">
        <v>223</v>
      </c>
    </row>
    <row r="30" spans="1:31" ht="114" customHeight="1">
      <c r="A30" s="323"/>
      <c r="B30" s="323"/>
      <c r="C30" s="323"/>
      <c r="D30" s="320"/>
      <c r="E30" s="122" t="s">
        <v>264</v>
      </c>
      <c r="F30" s="118" t="s">
        <v>274</v>
      </c>
      <c r="G30" s="118" t="s">
        <v>284</v>
      </c>
      <c r="H30" s="121" t="s">
        <v>285</v>
      </c>
      <c r="I30" s="118" t="s">
        <v>261</v>
      </c>
      <c r="J30" s="118" t="s">
        <v>469</v>
      </c>
      <c r="K30" s="121" t="s">
        <v>260</v>
      </c>
      <c r="L30" s="118" t="s">
        <v>262</v>
      </c>
      <c r="M30" s="149">
        <v>2</v>
      </c>
      <c r="N30" s="149">
        <v>2</v>
      </c>
      <c r="O30" s="150">
        <f t="shared" si="0"/>
        <v>4</v>
      </c>
      <c r="P30" s="150" t="str">
        <f t="shared" si="1"/>
        <v>Bajo</v>
      </c>
      <c r="Q30" s="149">
        <v>25</v>
      </c>
      <c r="R30" s="150">
        <f>IF(OR(Q30="",O30=""),"",IF(ISTEXT(O30),"N/A",O30*Q30))</f>
        <v>100</v>
      </c>
      <c r="S30" s="150" t="str">
        <f t="shared" si="3"/>
        <v>III</v>
      </c>
      <c r="T30" s="150" t="str">
        <f>IF(S30="","",IF(OR(S30="IV",S30="III"),"Aceptable",IF(S30="II","No Aceptable o Aceptable con controles",IF(S30="I","No Aceptable","Error"))))</f>
        <v>Aceptable</v>
      </c>
      <c r="U30" s="98">
        <v>18</v>
      </c>
      <c r="V30" s="98">
        <v>3</v>
      </c>
      <c r="W30" s="98">
        <v>0</v>
      </c>
      <c r="X30" s="98">
        <v>21</v>
      </c>
      <c r="Y30" s="121" t="s">
        <v>290</v>
      </c>
      <c r="Z30" s="121" t="s">
        <v>291</v>
      </c>
      <c r="AA30" s="121" t="s">
        <v>223</v>
      </c>
      <c r="AB30" s="121" t="s">
        <v>223</v>
      </c>
      <c r="AC30" s="121" t="s">
        <v>292</v>
      </c>
      <c r="AD30" s="121" t="s">
        <v>293</v>
      </c>
      <c r="AE30" s="152" t="s">
        <v>223</v>
      </c>
    </row>
    <row r="31" spans="1:31" ht="114" customHeight="1" thickBot="1">
      <c r="A31" s="324"/>
      <c r="B31" s="324"/>
      <c r="C31" s="324"/>
      <c r="D31" s="328"/>
      <c r="E31" s="297" t="s">
        <v>264</v>
      </c>
      <c r="F31" s="157" t="s">
        <v>151</v>
      </c>
      <c r="G31" s="157" t="s">
        <v>179</v>
      </c>
      <c r="H31" s="178" t="s">
        <v>321</v>
      </c>
      <c r="I31" s="157" t="s">
        <v>322</v>
      </c>
      <c r="J31" s="157" t="s">
        <v>210</v>
      </c>
      <c r="K31" s="178" t="s">
        <v>210</v>
      </c>
      <c r="L31" s="157" t="s">
        <v>210</v>
      </c>
      <c r="M31" s="179">
        <v>2</v>
      </c>
      <c r="N31" s="179">
        <v>1</v>
      </c>
      <c r="O31" s="180">
        <f t="shared" si="0"/>
        <v>2</v>
      </c>
      <c r="P31" s="180" t="str">
        <f t="shared" si="1"/>
        <v>Bajo</v>
      </c>
      <c r="Q31" s="179">
        <v>10</v>
      </c>
      <c r="R31" s="180">
        <f t="shared" ref="R31" si="6">IF(OR(Q31="",O31=""),"",IF(ISTEXT(O31),"N/A",O31*Q31))</f>
        <v>20</v>
      </c>
      <c r="S31" s="180" t="str">
        <f t="shared" si="3"/>
        <v>IV</v>
      </c>
      <c r="T31" s="180" t="str">
        <f t="shared" ref="T31" si="7">IF(S31="","",IF(OR(S31="IV",S31="III"),"Aceptable",IF(S31="II","No Aceptable o Aceptable con controles",IF(S31="I","No Aceptable","Error"))))</f>
        <v>Aceptable</v>
      </c>
      <c r="U31" s="98">
        <v>18</v>
      </c>
      <c r="V31" s="98">
        <v>3</v>
      </c>
      <c r="W31" s="98">
        <v>0</v>
      </c>
      <c r="X31" s="98">
        <v>21</v>
      </c>
      <c r="Y31" s="178" t="s">
        <v>323</v>
      </c>
      <c r="Z31" s="178" t="s">
        <v>295</v>
      </c>
      <c r="AA31" s="178" t="s">
        <v>296</v>
      </c>
      <c r="AB31" s="178" t="s">
        <v>296</v>
      </c>
      <c r="AC31" s="178" t="s">
        <v>324</v>
      </c>
      <c r="AD31" s="178" t="s">
        <v>325</v>
      </c>
      <c r="AE31" s="200" t="s">
        <v>705</v>
      </c>
    </row>
  </sheetData>
  <mergeCells count="46">
    <mergeCell ref="D9:D19"/>
    <mergeCell ref="C9:C19"/>
    <mergeCell ref="C20:C31"/>
    <mergeCell ref="D20:D31"/>
    <mergeCell ref="A9:A31"/>
    <mergeCell ref="B9:B31"/>
    <mergeCell ref="A4:AE4"/>
    <mergeCell ref="A1:B1"/>
    <mergeCell ref="G1:AC1"/>
    <mergeCell ref="AD1:AE1"/>
    <mergeCell ref="A2:AE2"/>
    <mergeCell ref="A3:AE3"/>
    <mergeCell ref="A5:AE5"/>
    <mergeCell ref="A6:A8"/>
    <mergeCell ref="B6:B8"/>
    <mergeCell ref="C6:C8"/>
    <mergeCell ref="D6:D8"/>
    <mergeCell ref="E6:E8"/>
    <mergeCell ref="F6:H6"/>
    <mergeCell ref="I6:I8"/>
    <mergeCell ref="J6:L6"/>
    <mergeCell ref="M6:S6"/>
    <mergeCell ref="T7:T8"/>
    <mergeCell ref="U6:Z6"/>
    <mergeCell ref="AA6:AE6"/>
    <mergeCell ref="F7:F8"/>
    <mergeCell ref="G7:G8"/>
    <mergeCell ref="H7:H8"/>
    <mergeCell ref="J7:J8"/>
    <mergeCell ref="K7:K8"/>
    <mergeCell ref="L7:L8"/>
    <mergeCell ref="M7:M8"/>
    <mergeCell ref="N7:N8"/>
    <mergeCell ref="O7:O8"/>
    <mergeCell ref="P7:P8"/>
    <mergeCell ref="Q7:Q8"/>
    <mergeCell ref="R7:R8"/>
    <mergeCell ref="S7:S8"/>
    <mergeCell ref="AD7:AD8"/>
    <mergeCell ref="AE7:AE8"/>
    <mergeCell ref="U7:X7"/>
    <mergeCell ref="Y7:Y8"/>
    <mergeCell ref="Z7:Z8"/>
    <mergeCell ref="AA7:AA8"/>
    <mergeCell ref="AB7:AB8"/>
    <mergeCell ref="AC7:AC8"/>
  </mergeCells>
  <conditionalFormatting sqref="S9:S31">
    <cfRule type="containsText" dxfId="72" priority="1" operator="containsText" text="IV">
      <formula>NOT(ISERROR(SEARCH("IV",S9)))</formula>
    </cfRule>
    <cfRule type="containsText" dxfId="71" priority="2" operator="containsText" text="III">
      <formula>NOT(ISERROR(SEARCH("III",S9)))</formula>
    </cfRule>
    <cfRule type="containsText" dxfId="70" priority="3" operator="containsText" text="II">
      <formula>NOT(ISERROR(SEARCH("II",S9)))</formula>
    </cfRule>
    <cfRule type="containsText" dxfId="69" priority="4" operator="containsText" text="I">
      <formula>NOT(ISERROR(SEARCH("I",S9)))</formula>
    </cfRule>
    <cfRule type="containsText" dxfId="68" priority="5" stopIfTrue="1" operator="containsText" text="IV">
      <formula>NOT(ISERROR(SEARCH("IV",S9)))</formula>
    </cfRule>
    <cfRule type="containsText" dxfId="67" priority="6" stopIfTrue="1" operator="containsText" text="III">
      <formula>NOT(ISERROR(SEARCH("III",S9)))</formula>
    </cfRule>
    <cfRule type="containsText" dxfId="66" priority="7" stopIfTrue="1" operator="containsText" text="II">
      <formula>NOT(ISERROR(SEARCH("II",S9)))</formula>
    </cfRule>
    <cfRule type="containsText" dxfId="65" priority="8" stopIfTrue="1" operator="containsText" text="I">
      <formula>NOT(ISERROR(SEARCH("I",S9)))</formula>
    </cfRule>
  </conditionalFormatting>
  <conditionalFormatting sqref="S13 S16">
    <cfRule type="containsText" dxfId="64" priority="41" operator="containsText" text="IV">
      <formula>NOT(ISERROR(SEARCH("IV",S13)))</formula>
    </cfRule>
    <cfRule type="containsText" dxfId="63" priority="42" operator="containsText" text="III">
      <formula>NOT(ISERROR(SEARCH("III",S13)))</formula>
    </cfRule>
    <cfRule type="containsText" dxfId="62" priority="43" operator="containsText" text="II">
      <formula>NOT(ISERROR(SEARCH("II",S13)))</formula>
    </cfRule>
    <cfRule type="containsText" dxfId="61" priority="44" operator="containsText" text="I">
      <formula>NOT(ISERROR(SEARCH("I",S13)))</formula>
    </cfRule>
    <cfRule type="containsText" dxfId="60" priority="45" stopIfTrue="1" operator="containsText" text="IV">
      <formula>NOT(ISERROR(SEARCH("IV",S13)))</formula>
    </cfRule>
    <cfRule type="containsText" dxfId="59" priority="46" stopIfTrue="1" operator="containsText" text="III">
      <formula>NOT(ISERROR(SEARCH("III",S13)))</formula>
    </cfRule>
    <cfRule type="containsText" dxfId="58" priority="47" stopIfTrue="1" operator="containsText" text="II">
      <formula>NOT(ISERROR(SEARCH("II",S13)))</formula>
    </cfRule>
    <cfRule type="containsText" dxfId="57" priority="48" stopIfTrue="1" operator="containsText" text="I">
      <formula>NOT(ISERROR(SEARCH("I",S13)))</formula>
    </cfRule>
  </conditionalFormatting>
  <dataValidations count="4">
    <dataValidation operator="equal" allowBlank="1" showErrorMessage="1" sqref="Z16:Z23 Z9:Z14 Z25:Z27">
      <formula2>0</formula2>
    </dataValidation>
    <dataValidation type="list" allowBlank="1" showInputMessage="1" showErrorMessage="1" errorTitle="Error" error="Seleccione uno de los valores indicados" promptTitle="Seleccione NC" prompt="100 - Mortal o Catastrófico (M)_x000a_60 - Muy grave (MG)_x000a_25 - Grave (G)_x000a_10 - Leve (L)" sqref="Q9:Q14 Q16:Q27">
      <formula1>NC</formula1>
    </dataValidation>
    <dataValidation type="list" allowBlank="1" showInputMessage="1" showErrorMessage="1" errorTitle="Error" error="Seleccione uno de los valores indicados" promptTitle="Seleccione ND" prompt="10 - Muy Alto_x000a_6 - Alto_x000a_2 - Medio_x000a_0 - Bajo | N/A" sqref="M9:M14 M16:M27">
      <formula1>ND</formula1>
    </dataValidation>
    <dataValidation type="list" allowBlank="1" showInputMessage="1" showErrorMessage="1" errorTitle="Error" error="Seleccione uno de los valor indicado" promptTitle="Seleccione NE" prompt="4 - Continua (EC)_x000a_3 - Frecuente (EF)_x000a_2 - Ocasional (EO)_x000a_1 - Esporádica (EE)" sqref="N9:N31">
      <formula1>NE</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44"/>
  <sheetViews>
    <sheetView topLeftCell="Q34" zoomScale="85" zoomScaleNormal="85" workbookViewId="0">
      <selection activeCell="AE19" sqref="AE19"/>
    </sheetView>
  </sheetViews>
  <sheetFormatPr baseColWidth="10" defaultColWidth="17.7109375" defaultRowHeight="12.75"/>
  <cols>
    <col min="1" max="1" width="9" style="102" customWidth="1"/>
    <col min="2" max="2" width="8.42578125" style="102" customWidth="1"/>
    <col min="3" max="3" width="9.42578125" style="102" customWidth="1"/>
    <col min="4" max="4" width="10.28515625" style="102" customWidth="1"/>
    <col min="5" max="20" width="17.7109375" style="102"/>
    <col min="21" max="21" width="5.5703125" style="102" customWidth="1"/>
    <col min="22" max="22" width="5.28515625" style="102" customWidth="1"/>
    <col min="23" max="23" width="5.140625" style="102" customWidth="1"/>
    <col min="24" max="24" width="6" style="102" customWidth="1"/>
    <col min="25" max="29" width="17.7109375" style="102"/>
    <col min="30" max="30" width="73.28515625" style="102" customWidth="1"/>
    <col min="31" max="16384" width="17.7109375" style="102"/>
  </cols>
  <sheetData>
    <row r="1" spans="1:31" s="1" customFormat="1" ht="75" customHeight="1" thickBot="1">
      <c r="A1" s="451"/>
      <c r="B1" s="452"/>
      <c r="C1" s="273"/>
      <c r="D1" s="273"/>
      <c r="E1" s="274"/>
      <c r="F1" s="273"/>
      <c r="G1" s="453" t="s">
        <v>202</v>
      </c>
      <c r="H1" s="453"/>
      <c r="I1" s="453"/>
      <c r="J1" s="453"/>
      <c r="K1" s="453"/>
      <c r="L1" s="453"/>
      <c r="M1" s="453"/>
      <c r="N1" s="453"/>
      <c r="O1" s="453"/>
      <c r="P1" s="453"/>
      <c r="Q1" s="453"/>
      <c r="R1" s="453"/>
      <c r="S1" s="453"/>
      <c r="T1" s="453"/>
      <c r="U1" s="453"/>
      <c r="V1" s="453"/>
      <c r="W1" s="453"/>
      <c r="X1" s="453"/>
      <c r="Y1" s="453"/>
      <c r="Z1" s="453"/>
      <c r="AA1" s="453"/>
      <c r="AB1" s="453"/>
      <c r="AC1" s="454"/>
      <c r="AD1" s="455" t="s">
        <v>203</v>
      </c>
      <c r="AE1" s="455"/>
    </row>
    <row r="2" spans="1:31">
      <c r="A2" s="456" t="s">
        <v>355</v>
      </c>
      <c r="B2" s="457"/>
      <c r="C2" s="457"/>
      <c r="D2" s="457"/>
      <c r="E2" s="457"/>
      <c r="F2" s="457"/>
      <c r="G2" s="457"/>
      <c r="H2" s="457"/>
      <c r="I2" s="457"/>
      <c r="J2" s="457"/>
      <c r="K2" s="457"/>
      <c r="L2" s="457"/>
      <c r="M2" s="457"/>
      <c r="N2" s="457"/>
      <c r="O2" s="457"/>
      <c r="P2" s="457"/>
      <c r="Q2" s="457"/>
      <c r="R2" s="457"/>
      <c r="S2" s="457"/>
      <c r="T2" s="457"/>
      <c r="U2" s="457"/>
      <c r="V2" s="457"/>
      <c r="W2" s="457"/>
      <c r="X2" s="457"/>
      <c r="Y2" s="457"/>
      <c r="Z2" s="457"/>
      <c r="AA2" s="457"/>
      <c r="AB2" s="457"/>
      <c r="AC2" s="457"/>
      <c r="AD2" s="457"/>
      <c r="AE2" s="458"/>
    </row>
    <row r="3" spans="1:31">
      <c r="A3" s="459" t="s">
        <v>356</v>
      </c>
      <c r="B3" s="361"/>
      <c r="C3" s="361"/>
      <c r="D3" s="361"/>
      <c r="E3" s="361"/>
      <c r="F3" s="361"/>
      <c r="G3" s="361"/>
      <c r="H3" s="361"/>
      <c r="I3" s="361"/>
      <c r="J3" s="361"/>
      <c r="K3" s="361"/>
      <c r="L3" s="361"/>
      <c r="M3" s="361"/>
      <c r="N3" s="361"/>
      <c r="O3" s="361"/>
      <c r="P3" s="361"/>
      <c r="Q3" s="361"/>
      <c r="R3" s="361"/>
      <c r="S3" s="361"/>
      <c r="T3" s="361"/>
      <c r="U3" s="361"/>
      <c r="V3" s="361"/>
      <c r="W3" s="361"/>
      <c r="X3" s="361"/>
      <c r="Y3" s="361"/>
      <c r="Z3" s="361"/>
      <c r="AA3" s="361"/>
      <c r="AB3" s="361"/>
      <c r="AC3" s="361"/>
      <c r="AD3" s="361"/>
      <c r="AE3" s="460"/>
    </row>
    <row r="4" spans="1:31">
      <c r="A4" s="459" t="s">
        <v>357</v>
      </c>
      <c r="B4" s="361"/>
      <c r="C4" s="361"/>
      <c r="D4" s="361"/>
      <c r="E4" s="361"/>
      <c r="F4" s="361"/>
      <c r="G4" s="361"/>
      <c r="H4" s="361"/>
      <c r="I4" s="361"/>
      <c r="J4" s="361"/>
      <c r="K4" s="361"/>
      <c r="L4" s="361"/>
      <c r="M4" s="361"/>
      <c r="N4" s="361"/>
      <c r="O4" s="361"/>
      <c r="P4" s="361"/>
      <c r="Q4" s="361"/>
      <c r="R4" s="361"/>
      <c r="S4" s="361"/>
      <c r="T4" s="361"/>
      <c r="U4" s="361"/>
      <c r="V4" s="361"/>
      <c r="W4" s="361"/>
      <c r="X4" s="361"/>
      <c r="Y4" s="361"/>
      <c r="Z4" s="361"/>
      <c r="AA4" s="361"/>
      <c r="AB4" s="361"/>
      <c r="AC4" s="361"/>
      <c r="AD4" s="361"/>
      <c r="AE4" s="460"/>
    </row>
    <row r="5" spans="1:31" ht="13.5" thickBot="1">
      <c r="A5" s="461"/>
      <c r="B5" s="462"/>
      <c r="C5" s="462"/>
      <c r="D5" s="462"/>
      <c r="E5" s="462"/>
      <c r="F5" s="462"/>
      <c r="G5" s="462"/>
      <c r="H5" s="462"/>
      <c r="I5" s="462"/>
      <c r="J5" s="462"/>
      <c r="K5" s="462"/>
      <c r="L5" s="462"/>
      <c r="M5" s="462"/>
      <c r="N5" s="462"/>
      <c r="O5" s="462"/>
      <c r="P5" s="462"/>
      <c r="Q5" s="462"/>
      <c r="R5" s="462"/>
      <c r="S5" s="462"/>
      <c r="T5" s="462"/>
      <c r="U5" s="462"/>
      <c r="V5" s="462"/>
      <c r="W5" s="462"/>
      <c r="X5" s="462"/>
      <c r="Y5" s="462"/>
      <c r="Z5" s="462"/>
      <c r="AA5" s="462"/>
      <c r="AB5" s="462"/>
      <c r="AC5" s="462"/>
      <c r="AD5" s="462"/>
      <c r="AE5" s="463"/>
    </row>
    <row r="6" spans="1:31" ht="25.5">
      <c r="A6" s="464" t="s">
        <v>0</v>
      </c>
      <c r="B6" s="467" t="s">
        <v>1</v>
      </c>
      <c r="C6" s="467" t="s">
        <v>2</v>
      </c>
      <c r="D6" s="467" t="s">
        <v>3</v>
      </c>
      <c r="E6" s="467" t="s">
        <v>4</v>
      </c>
      <c r="F6" s="469" t="s">
        <v>5</v>
      </c>
      <c r="G6" s="469"/>
      <c r="H6" s="469"/>
      <c r="I6" s="467" t="s">
        <v>6</v>
      </c>
      <c r="J6" s="474" t="s">
        <v>7</v>
      </c>
      <c r="K6" s="474"/>
      <c r="L6" s="474"/>
      <c r="M6" s="469" t="s">
        <v>8</v>
      </c>
      <c r="N6" s="469"/>
      <c r="O6" s="469"/>
      <c r="P6" s="469"/>
      <c r="Q6" s="469"/>
      <c r="R6" s="469"/>
      <c r="S6" s="469"/>
      <c r="T6" s="272" t="s">
        <v>9</v>
      </c>
      <c r="U6" s="475" t="s">
        <v>10</v>
      </c>
      <c r="V6" s="475"/>
      <c r="W6" s="475"/>
      <c r="X6" s="475"/>
      <c r="Y6" s="475"/>
      <c r="Z6" s="475"/>
      <c r="AA6" s="470" t="s">
        <v>11</v>
      </c>
      <c r="AB6" s="470"/>
      <c r="AC6" s="470"/>
      <c r="AD6" s="470"/>
      <c r="AE6" s="471"/>
    </row>
    <row r="7" spans="1:31" ht="58.5" customHeight="1">
      <c r="A7" s="465"/>
      <c r="B7" s="352"/>
      <c r="C7" s="352"/>
      <c r="D7" s="352"/>
      <c r="E7" s="352"/>
      <c r="F7" s="352" t="s">
        <v>12</v>
      </c>
      <c r="G7" s="352" t="s">
        <v>13</v>
      </c>
      <c r="H7" s="352" t="s">
        <v>637</v>
      </c>
      <c r="I7" s="352"/>
      <c r="J7" s="352" t="s">
        <v>15</v>
      </c>
      <c r="K7" s="352" t="s">
        <v>16</v>
      </c>
      <c r="L7" s="352" t="s">
        <v>17</v>
      </c>
      <c r="M7" s="352" t="s">
        <v>18</v>
      </c>
      <c r="N7" s="352" t="s">
        <v>19</v>
      </c>
      <c r="O7" s="352" t="s">
        <v>20</v>
      </c>
      <c r="P7" s="352" t="s">
        <v>21</v>
      </c>
      <c r="Q7" s="352" t="s">
        <v>22</v>
      </c>
      <c r="R7" s="352" t="s">
        <v>23</v>
      </c>
      <c r="S7" s="352" t="s">
        <v>24</v>
      </c>
      <c r="T7" s="352" t="s">
        <v>25</v>
      </c>
      <c r="U7" s="373" t="s">
        <v>26</v>
      </c>
      <c r="V7" s="373"/>
      <c r="W7" s="373"/>
      <c r="X7" s="373"/>
      <c r="Y7" s="352" t="s">
        <v>27</v>
      </c>
      <c r="Z7" s="352" t="s">
        <v>28</v>
      </c>
      <c r="AA7" s="352" t="s">
        <v>29</v>
      </c>
      <c r="AB7" s="352" t="s">
        <v>30</v>
      </c>
      <c r="AC7" s="352" t="s">
        <v>31</v>
      </c>
      <c r="AD7" s="352" t="s">
        <v>32</v>
      </c>
      <c r="AE7" s="472" t="s">
        <v>33</v>
      </c>
    </row>
    <row r="8" spans="1:31" ht="94.5" customHeight="1" thickBot="1">
      <c r="A8" s="466"/>
      <c r="B8" s="468"/>
      <c r="C8" s="468"/>
      <c r="D8" s="353"/>
      <c r="E8" s="353"/>
      <c r="F8" s="353"/>
      <c r="G8" s="353"/>
      <c r="H8" s="353"/>
      <c r="I8" s="353"/>
      <c r="J8" s="353"/>
      <c r="K8" s="353"/>
      <c r="L8" s="353"/>
      <c r="M8" s="353"/>
      <c r="N8" s="353"/>
      <c r="O8" s="353"/>
      <c r="P8" s="353"/>
      <c r="Q8" s="353"/>
      <c r="R8" s="353"/>
      <c r="S8" s="353"/>
      <c r="T8" s="353"/>
      <c r="U8" s="141" t="s">
        <v>34</v>
      </c>
      <c r="V8" s="141" t="s">
        <v>35</v>
      </c>
      <c r="W8" s="141" t="s">
        <v>36</v>
      </c>
      <c r="X8" s="141" t="s">
        <v>37</v>
      </c>
      <c r="Y8" s="353"/>
      <c r="Z8" s="353"/>
      <c r="AA8" s="353"/>
      <c r="AB8" s="353"/>
      <c r="AC8" s="353"/>
      <c r="AD8" s="353"/>
      <c r="AE8" s="473"/>
    </row>
    <row r="9" spans="1:31" s="1" customFormat="1" ht="123" customHeight="1">
      <c r="A9" s="430" t="s">
        <v>639</v>
      </c>
      <c r="B9" s="430" t="s">
        <v>638</v>
      </c>
      <c r="C9" s="329" t="s">
        <v>205</v>
      </c>
      <c r="D9" s="325" t="s">
        <v>679</v>
      </c>
      <c r="E9" s="126" t="s">
        <v>264</v>
      </c>
      <c r="F9" s="197" t="s">
        <v>265</v>
      </c>
      <c r="G9" s="197" t="s">
        <v>367</v>
      </c>
      <c r="H9" s="196" t="s">
        <v>318</v>
      </c>
      <c r="I9" s="196" t="s">
        <v>319</v>
      </c>
      <c r="J9" s="196" t="s">
        <v>210</v>
      </c>
      <c r="K9" s="196" t="s">
        <v>260</v>
      </c>
      <c r="L9" s="196" t="s">
        <v>268</v>
      </c>
      <c r="M9" s="197">
        <v>2</v>
      </c>
      <c r="N9" s="197">
        <v>3</v>
      </c>
      <c r="O9" s="198">
        <f t="shared" ref="O9:O38" si="0">IF(OR(M9="",N9=""),"",IF((M9*N9=0),"N/A",M9*N9))</f>
        <v>6</v>
      </c>
      <c r="P9" s="198" t="str">
        <f t="shared" ref="P9:P38" si="1">IF(O9="","",IF(ISTEXT(O9),"N/A",IF(OR(O9=2,O9=4),"Bajo",IF(OR(O9=6,O9=8),"Medio",IF(OR(O9=10,O9=12,O9=18,O9=20),"Alto",IF(OR(O9=24,O9=30,O9=40),"Muy Alto","Error"))))))</f>
        <v>Medio</v>
      </c>
      <c r="Q9" s="197">
        <v>10</v>
      </c>
      <c r="R9" s="198">
        <f t="shared" ref="R9:R38" si="2">IF(OR(Q9="",O9=""),"",IF(ISTEXT(O9),"N/A",O9*Q9))</f>
        <v>60</v>
      </c>
      <c r="S9" s="198" t="str">
        <f t="shared" ref="S9:S38" si="3">IF(R9="","",IF(ISTEXT(R9),"IV",IF(R9=20,"IV",IF(AND(R9&gt;=40,R9&lt;=120),"III",IF(AND(R9&gt;=150,R9&lt;=500),"II",IF(AND(R9&gt;=600,R9&lt;=4000),"I","Error"))))))</f>
        <v>III</v>
      </c>
      <c r="T9" s="198" t="s">
        <v>142</v>
      </c>
      <c r="U9" s="100">
        <v>14</v>
      </c>
      <c r="V9" s="100">
        <v>7</v>
      </c>
      <c r="W9" s="100">
        <v>0</v>
      </c>
      <c r="X9" s="100">
        <v>21</v>
      </c>
      <c r="Y9" s="196" t="s">
        <v>369</v>
      </c>
      <c r="Z9" s="196" t="s">
        <v>288</v>
      </c>
      <c r="AA9" s="196" t="s">
        <v>223</v>
      </c>
      <c r="AB9" s="196" t="s">
        <v>223</v>
      </c>
      <c r="AC9" s="196" t="s">
        <v>223</v>
      </c>
      <c r="AD9" s="196" t="s">
        <v>370</v>
      </c>
      <c r="AE9" s="207" t="s">
        <v>671</v>
      </c>
    </row>
    <row r="10" spans="1:31" s="1" customFormat="1" ht="123" customHeight="1" thickBot="1">
      <c r="A10" s="431"/>
      <c r="B10" s="431"/>
      <c r="C10" s="330"/>
      <c r="D10" s="320"/>
      <c r="E10" s="122" t="s">
        <v>264</v>
      </c>
      <c r="F10" s="121" t="s">
        <v>265</v>
      </c>
      <c r="G10" s="121" t="s">
        <v>266</v>
      </c>
      <c r="H10" s="121" t="s">
        <v>267</v>
      </c>
      <c r="I10" s="121" t="s">
        <v>257</v>
      </c>
      <c r="J10" s="121" t="s">
        <v>210</v>
      </c>
      <c r="K10" s="121" t="s">
        <v>210</v>
      </c>
      <c r="L10" s="121" t="s">
        <v>268</v>
      </c>
      <c r="M10" s="149">
        <v>2</v>
      </c>
      <c r="N10" s="149">
        <v>1</v>
      </c>
      <c r="O10" s="150">
        <f t="shared" si="0"/>
        <v>2</v>
      </c>
      <c r="P10" s="150" t="str">
        <f t="shared" si="1"/>
        <v>Bajo</v>
      </c>
      <c r="Q10" s="149">
        <v>10</v>
      </c>
      <c r="R10" s="150">
        <f t="shared" si="2"/>
        <v>20</v>
      </c>
      <c r="S10" s="150" t="str">
        <f t="shared" si="3"/>
        <v>IV</v>
      </c>
      <c r="T10" s="150" t="str">
        <f t="shared" ref="T10" si="4">IF(S10="","",IF(OR(S10="IV",S10="III"),"Aceptable",IF(S10="II","No Aceptable o Aceptable con controles",IF(S10="I","No Aceptable","Error"))))</f>
        <v>Aceptable</v>
      </c>
      <c r="U10" s="98">
        <v>14</v>
      </c>
      <c r="V10" s="98">
        <v>7</v>
      </c>
      <c r="W10" s="98">
        <v>0</v>
      </c>
      <c r="X10" s="98">
        <v>21</v>
      </c>
      <c r="Y10" s="121" t="s">
        <v>287</v>
      </c>
      <c r="Z10" s="121" t="s">
        <v>288</v>
      </c>
      <c r="AA10" s="121" t="s">
        <v>223</v>
      </c>
      <c r="AB10" s="121" t="s">
        <v>223</v>
      </c>
      <c r="AC10" s="121" t="s">
        <v>223</v>
      </c>
      <c r="AD10" s="121" t="s">
        <v>289</v>
      </c>
      <c r="AE10" s="207" t="s">
        <v>671</v>
      </c>
    </row>
    <row r="11" spans="1:31" s="1" customFormat="1" ht="123" customHeight="1">
      <c r="A11" s="431"/>
      <c r="B11" s="431"/>
      <c r="C11" s="330"/>
      <c r="D11" s="320"/>
      <c r="E11" s="122" t="s">
        <v>264</v>
      </c>
      <c r="F11" s="121" t="s">
        <v>150</v>
      </c>
      <c r="G11" s="121" t="s">
        <v>269</v>
      </c>
      <c r="H11" s="121" t="s">
        <v>270</v>
      </c>
      <c r="I11" s="121" t="s">
        <v>252</v>
      </c>
      <c r="J11" s="121" t="s">
        <v>210</v>
      </c>
      <c r="K11" s="121" t="s">
        <v>218</v>
      </c>
      <c r="L11" s="121" t="s">
        <v>210</v>
      </c>
      <c r="M11" s="149">
        <v>2</v>
      </c>
      <c r="N11" s="149">
        <v>1</v>
      </c>
      <c r="O11" s="150">
        <f t="shared" si="0"/>
        <v>2</v>
      </c>
      <c r="P11" s="150" t="str">
        <f t="shared" si="1"/>
        <v>Bajo</v>
      </c>
      <c r="Q11" s="149">
        <v>10</v>
      </c>
      <c r="R11" s="150">
        <f t="shared" si="2"/>
        <v>20</v>
      </c>
      <c r="S11" s="150" t="str">
        <f t="shared" si="3"/>
        <v>IV</v>
      </c>
      <c r="T11" s="150" t="str">
        <f>IF(S11="","",IF(OR(S11="IV",S11="III"),"Aceptable",IF(S11="II","No Aceptable o Aceptable con controles",IF(S11="I","No Aceptable","Error"))))</f>
        <v>Aceptable</v>
      </c>
      <c r="U11" s="100">
        <v>14</v>
      </c>
      <c r="V11" s="98">
        <v>7</v>
      </c>
      <c r="W11" s="98">
        <v>0</v>
      </c>
      <c r="X11" s="100">
        <v>21</v>
      </c>
      <c r="Y11" s="121" t="s">
        <v>312</v>
      </c>
      <c r="Z11" s="121" t="s">
        <v>678</v>
      </c>
      <c r="AA11" s="121" t="s">
        <v>223</v>
      </c>
      <c r="AB11" s="121" t="s">
        <v>314</v>
      </c>
      <c r="AC11" s="121" t="s">
        <v>223</v>
      </c>
      <c r="AD11" s="121" t="s">
        <v>315</v>
      </c>
      <c r="AE11" s="152" t="s">
        <v>223</v>
      </c>
    </row>
    <row r="12" spans="1:31" s="1" customFormat="1" ht="123" customHeight="1" thickBot="1">
      <c r="A12" s="431"/>
      <c r="B12" s="431"/>
      <c r="C12" s="330"/>
      <c r="D12" s="320"/>
      <c r="E12" s="122" t="s">
        <v>264</v>
      </c>
      <c r="F12" s="121" t="s">
        <v>271</v>
      </c>
      <c r="G12" s="121" t="s">
        <v>234</v>
      </c>
      <c r="H12" s="121" t="s">
        <v>376</v>
      </c>
      <c r="I12" s="121" t="s">
        <v>377</v>
      </c>
      <c r="J12" s="121" t="s">
        <v>210</v>
      </c>
      <c r="K12" s="121" t="s">
        <v>233</v>
      </c>
      <c r="L12" s="121" t="s">
        <v>220</v>
      </c>
      <c r="M12" s="149">
        <v>2</v>
      </c>
      <c r="N12" s="149">
        <v>1</v>
      </c>
      <c r="O12" s="150">
        <f t="shared" si="0"/>
        <v>2</v>
      </c>
      <c r="P12" s="150" t="str">
        <f t="shared" si="1"/>
        <v>Bajo</v>
      </c>
      <c r="Q12" s="149">
        <v>10</v>
      </c>
      <c r="R12" s="150">
        <f t="shared" si="2"/>
        <v>20</v>
      </c>
      <c r="S12" s="150" t="str">
        <f t="shared" si="3"/>
        <v>IV</v>
      </c>
      <c r="T12" s="150" t="str">
        <f t="shared" ref="T12" si="5">IF(S12="","",IF(OR(S12="IV",S12="III"),"Aceptable",IF(S12="II","No Aceptable o Aceptable con controles",IF(S12="I","No Aceptable","Error"))))</f>
        <v>Aceptable</v>
      </c>
      <c r="U12" s="98">
        <v>14</v>
      </c>
      <c r="V12" s="98">
        <v>7</v>
      </c>
      <c r="W12" s="98">
        <v>0</v>
      </c>
      <c r="X12" s="98">
        <v>21</v>
      </c>
      <c r="Y12" s="121" t="s">
        <v>240</v>
      </c>
      <c r="Z12" s="121" t="s">
        <v>676</v>
      </c>
      <c r="AA12" s="121" t="s">
        <v>223</v>
      </c>
      <c r="AB12" s="121" t="s">
        <v>223</v>
      </c>
      <c r="AC12" s="121" t="s">
        <v>242</v>
      </c>
      <c r="AD12" s="121" t="s">
        <v>349</v>
      </c>
      <c r="AE12" s="152" t="s">
        <v>223</v>
      </c>
    </row>
    <row r="13" spans="1:31" s="1" customFormat="1" ht="123" customHeight="1">
      <c r="A13" s="431"/>
      <c r="B13" s="431"/>
      <c r="C13" s="330"/>
      <c r="D13" s="320"/>
      <c r="E13" s="122" t="s">
        <v>264</v>
      </c>
      <c r="F13" s="121" t="s">
        <v>271</v>
      </c>
      <c r="G13" s="121" t="s">
        <v>229</v>
      </c>
      <c r="H13" s="121" t="s">
        <v>465</v>
      </c>
      <c r="I13" s="121" t="s">
        <v>273</v>
      </c>
      <c r="J13" s="121" t="s">
        <v>210</v>
      </c>
      <c r="K13" s="121" t="s">
        <v>233</v>
      </c>
      <c r="L13" s="121" t="s">
        <v>220</v>
      </c>
      <c r="M13" s="149">
        <v>2</v>
      </c>
      <c r="N13" s="149">
        <v>1</v>
      </c>
      <c r="O13" s="150">
        <f t="shared" si="0"/>
        <v>2</v>
      </c>
      <c r="P13" s="150" t="str">
        <f t="shared" si="1"/>
        <v>Bajo</v>
      </c>
      <c r="Q13" s="149">
        <v>10</v>
      </c>
      <c r="R13" s="150">
        <f t="shared" si="2"/>
        <v>20</v>
      </c>
      <c r="S13" s="150" t="str">
        <f t="shared" si="3"/>
        <v>IV</v>
      </c>
      <c r="T13" s="150" t="str">
        <f>IF(S13="","",IF(OR(S13="IV",S13="III"),"Aceptable",IF(S13="II","No Aceptable o Aceptable con controles",IF(S13="I","No Aceptable","Error"))))</f>
        <v>Aceptable</v>
      </c>
      <c r="U13" s="100">
        <v>14</v>
      </c>
      <c r="V13" s="98">
        <v>7</v>
      </c>
      <c r="W13" s="98">
        <v>0</v>
      </c>
      <c r="X13" s="100">
        <v>21</v>
      </c>
      <c r="Y13" s="121" t="s">
        <v>378</v>
      </c>
      <c r="Z13" s="121" t="s">
        <v>676</v>
      </c>
      <c r="AA13" s="121" t="s">
        <v>223</v>
      </c>
      <c r="AB13" s="121" t="s">
        <v>223</v>
      </c>
      <c r="AC13" s="121" t="s">
        <v>242</v>
      </c>
      <c r="AD13" s="121" t="s">
        <v>349</v>
      </c>
      <c r="AE13" s="152" t="s">
        <v>223</v>
      </c>
    </row>
    <row r="14" spans="1:31" s="1" customFormat="1" ht="123" customHeight="1" thickBot="1">
      <c r="A14" s="431"/>
      <c r="B14" s="431"/>
      <c r="C14" s="330"/>
      <c r="D14" s="320"/>
      <c r="E14" s="154" t="s">
        <v>264</v>
      </c>
      <c r="F14" s="118" t="s">
        <v>274</v>
      </c>
      <c r="G14" s="118" t="s">
        <v>284</v>
      </c>
      <c r="H14" s="118" t="s">
        <v>285</v>
      </c>
      <c r="I14" s="118" t="s">
        <v>261</v>
      </c>
      <c r="J14" s="118" t="s">
        <v>210</v>
      </c>
      <c r="K14" s="118" t="s">
        <v>260</v>
      </c>
      <c r="L14" s="118" t="s">
        <v>262</v>
      </c>
      <c r="M14" s="145">
        <v>6</v>
      </c>
      <c r="N14" s="145">
        <v>3</v>
      </c>
      <c r="O14" s="146">
        <f>IF(OR(M14="",N14=""),"",IF((M14*N14=0),"N/A",M14*N14))</f>
        <v>18</v>
      </c>
      <c r="P14" s="146" t="str">
        <f>IF(O14="","",IF(ISTEXT(O14),"N/A",IF(OR(O14=2,O14=4),"Bajo",IF(OR(O14=6,O14=8),"Medio",IF(OR(O14=10,O14=12,O14=18,O14=20),"Alto",IF(OR(O14=24,O14=30,O14=40),"Muy Alto","Error"))))))</f>
        <v>Alto</v>
      </c>
      <c r="Q14" s="145">
        <v>25</v>
      </c>
      <c r="R14" s="146">
        <f>IF(OR(Q14="",O14=""),"",IF(ISTEXT(O14),"N/A",O14*Q14))</f>
        <v>450</v>
      </c>
      <c r="S14" s="146" t="str">
        <f t="shared" si="3"/>
        <v>II</v>
      </c>
      <c r="T14" s="146" t="str">
        <f>IF(S14="","",IF(OR(S14="IV",S14="III"),"Aceptable",IF(S14="II","No Aceptable o Aceptable con controles",IF(S14="I","No Aceptable","Error"))))</f>
        <v>No Aceptable o Aceptable con controles</v>
      </c>
      <c r="U14" s="98">
        <v>14</v>
      </c>
      <c r="V14" s="98">
        <v>7</v>
      </c>
      <c r="W14" s="98">
        <v>0</v>
      </c>
      <c r="X14" s="98">
        <v>21</v>
      </c>
      <c r="Y14" s="118" t="s">
        <v>290</v>
      </c>
      <c r="Z14" s="118" t="s">
        <v>291</v>
      </c>
      <c r="AA14" s="118" t="s">
        <v>223</v>
      </c>
      <c r="AB14" s="118" t="s">
        <v>223</v>
      </c>
      <c r="AC14" s="118" t="s">
        <v>292</v>
      </c>
      <c r="AD14" s="118" t="s">
        <v>293</v>
      </c>
      <c r="AE14" s="148" t="s">
        <v>223</v>
      </c>
    </row>
    <row r="15" spans="1:31" s="1" customFormat="1" ht="123" customHeight="1">
      <c r="A15" s="431"/>
      <c r="B15" s="431"/>
      <c r="C15" s="330"/>
      <c r="D15" s="320"/>
      <c r="E15" s="122" t="s">
        <v>264</v>
      </c>
      <c r="F15" s="121" t="s">
        <v>274</v>
      </c>
      <c r="G15" s="121" t="s">
        <v>381</v>
      </c>
      <c r="H15" s="121" t="s">
        <v>466</v>
      </c>
      <c r="I15" s="121" t="s">
        <v>467</v>
      </c>
      <c r="J15" s="121" t="s">
        <v>210</v>
      </c>
      <c r="K15" s="121" t="s">
        <v>210</v>
      </c>
      <c r="L15" s="121" t="s">
        <v>210</v>
      </c>
      <c r="M15" s="149">
        <v>2</v>
      </c>
      <c r="N15" s="149">
        <v>1</v>
      </c>
      <c r="O15" s="150">
        <f t="shared" si="0"/>
        <v>2</v>
      </c>
      <c r="P15" s="150" t="str">
        <f t="shared" si="1"/>
        <v>Bajo</v>
      </c>
      <c r="Q15" s="149">
        <v>10</v>
      </c>
      <c r="R15" s="150">
        <f t="shared" si="2"/>
        <v>20</v>
      </c>
      <c r="S15" s="150" t="str">
        <f t="shared" si="3"/>
        <v>IV</v>
      </c>
      <c r="T15" s="150" t="str">
        <f>IF(S15="","",IF(OR(S15="IV",S15="III"),"Aceptable",IF(S15="II","No Aceptable o Aceptable con controles",IF(S15="I","No Aceptable","Error"))))</f>
        <v>Aceptable</v>
      </c>
      <c r="U15" s="100">
        <v>14</v>
      </c>
      <c r="V15" s="98">
        <v>7</v>
      </c>
      <c r="W15" s="98">
        <v>0</v>
      </c>
      <c r="X15" s="100">
        <v>21</v>
      </c>
      <c r="Y15" s="121" t="s">
        <v>384</v>
      </c>
      <c r="Z15" s="121" t="s">
        <v>385</v>
      </c>
      <c r="AA15" s="121" t="s">
        <v>223</v>
      </c>
      <c r="AB15" s="121" t="s">
        <v>223</v>
      </c>
      <c r="AC15" s="121" t="s">
        <v>223</v>
      </c>
      <c r="AD15" s="121" t="s">
        <v>386</v>
      </c>
      <c r="AE15" s="152" t="s">
        <v>223</v>
      </c>
    </row>
    <row r="16" spans="1:31" s="1" customFormat="1" ht="123" customHeight="1" thickBot="1">
      <c r="A16" s="431"/>
      <c r="B16" s="431"/>
      <c r="C16" s="330"/>
      <c r="D16" s="320"/>
      <c r="E16" s="122" t="s">
        <v>264</v>
      </c>
      <c r="F16" s="121" t="s">
        <v>152</v>
      </c>
      <c r="G16" s="121" t="s">
        <v>212</v>
      </c>
      <c r="H16" s="121" t="s">
        <v>213</v>
      </c>
      <c r="I16" s="121" t="s">
        <v>286</v>
      </c>
      <c r="J16" s="121" t="s">
        <v>210</v>
      </c>
      <c r="K16" s="121" t="s">
        <v>211</v>
      </c>
      <c r="L16" s="121" t="s">
        <v>219</v>
      </c>
      <c r="M16" s="149">
        <v>2</v>
      </c>
      <c r="N16" s="149">
        <v>3</v>
      </c>
      <c r="O16" s="150">
        <f t="shared" si="0"/>
        <v>6</v>
      </c>
      <c r="P16" s="150" t="str">
        <f t="shared" si="1"/>
        <v>Medio</v>
      </c>
      <c r="Q16" s="149">
        <v>10</v>
      </c>
      <c r="R16" s="150">
        <f t="shared" si="2"/>
        <v>60</v>
      </c>
      <c r="S16" s="150" t="str">
        <f t="shared" si="3"/>
        <v>III</v>
      </c>
      <c r="T16" s="150" t="s">
        <v>142</v>
      </c>
      <c r="U16" s="98">
        <v>14</v>
      </c>
      <c r="V16" s="98">
        <v>7</v>
      </c>
      <c r="W16" s="98">
        <v>0</v>
      </c>
      <c r="X16" s="98">
        <v>21</v>
      </c>
      <c r="Y16" s="121" t="s">
        <v>221</v>
      </c>
      <c r="Z16" s="121" t="s">
        <v>672</v>
      </c>
      <c r="AA16" s="121" t="s">
        <v>223</v>
      </c>
      <c r="AB16" s="121" t="s">
        <v>223</v>
      </c>
      <c r="AC16" s="121" t="s">
        <v>223</v>
      </c>
      <c r="AD16" s="121" t="s">
        <v>224</v>
      </c>
      <c r="AE16" s="152" t="s">
        <v>223</v>
      </c>
    </row>
    <row r="17" spans="1:31" s="1" customFormat="1" ht="123" customHeight="1" thickBot="1">
      <c r="A17" s="431"/>
      <c r="B17" s="431"/>
      <c r="C17" s="331"/>
      <c r="D17" s="321"/>
      <c r="E17" s="203" t="s">
        <v>264</v>
      </c>
      <c r="F17" s="191" t="s">
        <v>152</v>
      </c>
      <c r="G17" s="191" t="s">
        <v>416</v>
      </c>
      <c r="H17" s="191" t="s">
        <v>417</v>
      </c>
      <c r="I17" s="191" t="s">
        <v>433</v>
      </c>
      <c r="J17" s="191" t="s">
        <v>210</v>
      </c>
      <c r="K17" s="191" t="s">
        <v>211</v>
      </c>
      <c r="L17" s="191" t="s">
        <v>219</v>
      </c>
      <c r="M17" s="192">
        <v>2</v>
      </c>
      <c r="N17" s="192">
        <v>3</v>
      </c>
      <c r="O17" s="193">
        <f t="shared" si="0"/>
        <v>6</v>
      </c>
      <c r="P17" s="193" t="str">
        <f t="shared" si="1"/>
        <v>Medio</v>
      </c>
      <c r="Q17" s="192">
        <v>10</v>
      </c>
      <c r="R17" s="193">
        <f t="shared" si="2"/>
        <v>60</v>
      </c>
      <c r="S17" s="193" t="str">
        <f t="shared" si="3"/>
        <v>III</v>
      </c>
      <c r="T17" s="193" t="s">
        <v>142</v>
      </c>
      <c r="U17" s="100">
        <v>14</v>
      </c>
      <c r="V17" s="103">
        <v>7</v>
      </c>
      <c r="W17" s="98">
        <v>0</v>
      </c>
      <c r="X17" s="100">
        <v>21</v>
      </c>
      <c r="Y17" s="191" t="s">
        <v>221</v>
      </c>
      <c r="Z17" s="121" t="s">
        <v>672</v>
      </c>
      <c r="AA17" s="191" t="s">
        <v>223</v>
      </c>
      <c r="AB17" s="191" t="s">
        <v>223</v>
      </c>
      <c r="AC17" s="191" t="s">
        <v>223</v>
      </c>
      <c r="AD17" s="191" t="s">
        <v>224</v>
      </c>
      <c r="AE17" s="195" t="s">
        <v>223</v>
      </c>
    </row>
    <row r="18" spans="1:31" s="1" customFormat="1" ht="96" customHeight="1" thickBot="1">
      <c r="A18" s="431"/>
      <c r="B18" s="431"/>
      <c r="C18" s="479" t="s">
        <v>310</v>
      </c>
      <c r="D18" s="476" t="s">
        <v>680</v>
      </c>
      <c r="E18" s="126" t="s">
        <v>264</v>
      </c>
      <c r="F18" s="197" t="s">
        <v>265</v>
      </c>
      <c r="G18" s="197" t="s">
        <v>367</v>
      </c>
      <c r="H18" s="196" t="s">
        <v>318</v>
      </c>
      <c r="I18" s="196" t="s">
        <v>368</v>
      </c>
      <c r="J18" s="196" t="s">
        <v>210</v>
      </c>
      <c r="K18" s="196" t="s">
        <v>260</v>
      </c>
      <c r="L18" s="196" t="s">
        <v>268</v>
      </c>
      <c r="M18" s="197">
        <v>2</v>
      </c>
      <c r="N18" s="197">
        <v>1</v>
      </c>
      <c r="O18" s="198">
        <f t="shared" si="0"/>
        <v>2</v>
      </c>
      <c r="P18" s="198" t="str">
        <f t="shared" si="1"/>
        <v>Bajo</v>
      </c>
      <c r="Q18" s="197">
        <v>10</v>
      </c>
      <c r="R18" s="198">
        <f t="shared" si="2"/>
        <v>20</v>
      </c>
      <c r="S18" s="198" t="str">
        <f t="shared" si="3"/>
        <v>IV</v>
      </c>
      <c r="T18" s="198" t="str">
        <f t="shared" ref="T18:T26" si="6">IF(S18="","",IF(OR(S18="IV",S18="III"),"Aceptable",IF(S18="II","No Aceptable o Aceptable con controles",IF(S18="I","No Aceptable","Error"))))</f>
        <v>Aceptable</v>
      </c>
      <c r="U18" s="98">
        <v>14</v>
      </c>
      <c r="V18" s="100">
        <v>7</v>
      </c>
      <c r="W18" s="98">
        <v>0</v>
      </c>
      <c r="X18" s="100">
        <v>21</v>
      </c>
      <c r="Y18" s="196" t="s">
        <v>369</v>
      </c>
      <c r="Z18" s="196" t="s">
        <v>288</v>
      </c>
      <c r="AA18" s="196" t="s">
        <v>223</v>
      </c>
      <c r="AB18" s="196" t="s">
        <v>223</v>
      </c>
      <c r="AC18" s="196" t="s">
        <v>223</v>
      </c>
      <c r="AD18" s="196" t="s">
        <v>370</v>
      </c>
      <c r="AE18" s="207" t="s">
        <v>671</v>
      </c>
    </row>
    <row r="19" spans="1:31" s="1" customFormat="1" ht="96" customHeight="1">
      <c r="A19" s="431"/>
      <c r="B19" s="431"/>
      <c r="C19" s="480"/>
      <c r="D19" s="477"/>
      <c r="E19" s="122" t="s">
        <v>264</v>
      </c>
      <c r="F19" s="121" t="s">
        <v>265</v>
      </c>
      <c r="G19" s="121" t="s">
        <v>266</v>
      </c>
      <c r="H19" s="121" t="s">
        <v>267</v>
      </c>
      <c r="I19" s="121" t="s">
        <v>257</v>
      </c>
      <c r="J19" s="121" t="s">
        <v>210</v>
      </c>
      <c r="K19" s="121" t="s">
        <v>210</v>
      </c>
      <c r="L19" s="121" t="s">
        <v>268</v>
      </c>
      <c r="M19" s="149">
        <v>2</v>
      </c>
      <c r="N19" s="149">
        <v>1</v>
      </c>
      <c r="O19" s="150">
        <f t="shared" si="0"/>
        <v>2</v>
      </c>
      <c r="P19" s="150" t="str">
        <f t="shared" si="1"/>
        <v>Bajo</v>
      </c>
      <c r="Q19" s="149">
        <v>10</v>
      </c>
      <c r="R19" s="150">
        <f t="shared" si="2"/>
        <v>20</v>
      </c>
      <c r="S19" s="150" t="str">
        <f t="shared" si="3"/>
        <v>IV</v>
      </c>
      <c r="T19" s="150" t="str">
        <f t="shared" si="6"/>
        <v>Aceptable</v>
      </c>
      <c r="U19" s="100">
        <v>14</v>
      </c>
      <c r="V19" s="98">
        <v>7</v>
      </c>
      <c r="W19" s="98">
        <v>0</v>
      </c>
      <c r="X19" s="98">
        <v>21</v>
      </c>
      <c r="Y19" s="121" t="s">
        <v>287</v>
      </c>
      <c r="Z19" s="121" t="s">
        <v>288</v>
      </c>
      <c r="AA19" s="121" t="s">
        <v>223</v>
      </c>
      <c r="AB19" s="121" t="s">
        <v>223</v>
      </c>
      <c r="AC19" s="121" t="s">
        <v>223</v>
      </c>
      <c r="AD19" s="121" t="s">
        <v>289</v>
      </c>
      <c r="AE19" s="207" t="s">
        <v>671</v>
      </c>
    </row>
    <row r="20" spans="1:31" s="1" customFormat="1" ht="96" customHeight="1" thickBot="1">
      <c r="A20" s="431"/>
      <c r="B20" s="431"/>
      <c r="C20" s="480"/>
      <c r="D20" s="477"/>
      <c r="E20" s="122" t="s">
        <v>264</v>
      </c>
      <c r="F20" s="121" t="s">
        <v>150</v>
      </c>
      <c r="G20" s="121" t="s">
        <v>269</v>
      </c>
      <c r="H20" s="121" t="s">
        <v>270</v>
      </c>
      <c r="I20" s="121" t="s">
        <v>252</v>
      </c>
      <c r="J20" s="121" t="s">
        <v>210</v>
      </c>
      <c r="K20" s="121" t="s">
        <v>218</v>
      </c>
      <c r="L20" s="121" t="s">
        <v>210</v>
      </c>
      <c r="M20" s="149">
        <v>2</v>
      </c>
      <c r="N20" s="149">
        <v>1</v>
      </c>
      <c r="O20" s="150">
        <f t="shared" si="0"/>
        <v>2</v>
      </c>
      <c r="P20" s="150" t="str">
        <f t="shared" si="1"/>
        <v>Bajo</v>
      </c>
      <c r="Q20" s="149">
        <v>10</v>
      </c>
      <c r="R20" s="150">
        <f t="shared" si="2"/>
        <v>20</v>
      </c>
      <c r="S20" s="150" t="str">
        <f t="shared" si="3"/>
        <v>IV</v>
      </c>
      <c r="T20" s="150" t="str">
        <f t="shared" si="6"/>
        <v>Aceptable</v>
      </c>
      <c r="U20" s="98">
        <v>14</v>
      </c>
      <c r="V20" s="98">
        <v>7</v>
      </c>
      <c r="W20" s="98">
        <v>0</v>
      </c>
      <c r="X20" s="98">
        <v>21</v>
      </c>
      <c r="Y20" s="121" t="s">
        <v>312</v>
      </c>
      <c r="Z20" s="121" t="s">
        <v>677</v>
      </c>
      <c r="AA20" s="121" t="s">
        <v>223</v>
      </c>
      <c r="AB20" s="121" t="s">
        <v>314</v>
      </c>
      <c r="AC20" s="121" t="s">
        <v>223</v>
      </c>
      <c r="AD20" s="121" t="s">
        <v>315</v>
      </c>
      <c r="AE20" s="152" t="s">
        <v>223</v>
      </c>
    </row>
    <row r="21" spans="1:31" s="1" customFormat="1" ht="96" customHeight="1">
      <c r="A21" s="431"/>
      <c r="B21" s="431"/>
      <c r="C21" s="480"/>
      <c r="D21" s="477"/>
      <c r="E21" s="122" t="s">
        <v>264</v>
      </c>
      <c r="F21" s="121" t="s">
        <v>271</v>
      </c>
      <c r="G21" s="121" t="s">
        <v>229</v>
      </c>
      <c r="H21" s="121" t="s">
        <v>272</v>
      </c>
      <c r="I21" s="121" t="s">
        <v>273</v>
      </c>
      <c r="J21" s="121" t="s">
        <v>210</v>
      </c>
      <c r="K21" s="121" t="s">
        <v>233</v>
      </c>
      <c r="L21" s="121" t="s">
        <v>220</v>
      </c>
      <c r="M21" s="149">
        <v>2</v>
      </c>
      <c r="N21" s="149">
        <v>1</v>
      </c>
      <c r="O21" s="150">
        <f t="shared" si="0"/>
        <v>2</v>
      </c>
      <c r="P21" s="150" t="str">
        <f t="shared" si="1"/>
        <v>Bajo</v>
      </c>
      <c r="Q21" s="149">
        <v>10</v>
      </c>
      <c r="R21" s="150">
        <f t="shared" si="2"/>
        <v>20</v>
      </c>
      <c r="S21" s="150" t="str">
        <f t="shared" si="3"/>
        <v>IV</v>
      </c>
      <c r="T21" s="150" t="str">
        <f t="shared" si="6"/>
        <v>Aceptable</v>
      </c>
      <c r="U21" s="100">
        <v>14</v>
      </c>
      <c r="V21" s="98">
        <v>7</v>
      </c>
      <c r="W21" s="98">
        <v>0</v>
      </c>
      <c r="X21" s="98">
        <v>21</v>
      </c>
      <c r="Y21" s="121" t="s">
        <v>378</v>
      </c>
      <c r="Z21" s="121" t="s">
        <v>676</v>
      </c>
      <c r="AA21" s="121" t="s">
        <v>223</v>
      </c>
      <c r="AB21" s="121" t="s">
        <v>223</v>
      </c>
      <c r="AC21" s="121" t="s">
        <v>242</v>
      </c>
      <c r="AD21" s="121" t="s">
        <v>350</v>
      </c>
      <c r="AE21" s="152" t="s">
        <v>223</v>
      </c>
    </row>
    <row r="22" spans="1:31" s="78" customFormat="1" ht="96" customHeight="1" thickBot="1">
      <c r="A22" s="431"/>
      <c r="B22" s="431"/>
      <c r="C22" s="480"/>
      <c r="D22" s="477"/>
      <c r="E22" s="154" t="s">
        <v>264</v>
      </c>
      <c r="F22" s="118" t="s">
        <v>271</v>
      </c>
      <c r="G22" s="118" t="s">
        <v>372</v>
      </c>
      <c r="H22" s="118" t="s">
        <v>373</v>
      </c>
      <c r="I22" s="118" t="s">
        <v>374</v>
      </c>
      <c r="J22" s="118" t="s">
        <v>375</v>
      </c>
      <c r="K22" s="118" t="s">
        <v>233</v>
      </c>
      <c r="L22" s="118" t="s">
        <v>220</v>
      </c>
      <c r="M22" s="145">
        <v>2</v>
      </c>
      <c r="N22" s="145">
        <v>1</v>
      </c>
      <c r="O22" s="146">
        <v>2</v>
      </c>
      <c r="P22" s="146" t="str">
        <f t="shared" si="1"/>
        <v>Bajo</v>
      </c>
      <c r="Q22" s="145">
        <v>10</v>
      </c>
      <c r="R22" s="146">
        <f t="shared" si="2"/>
        <v>20</v>
      </c>
      <c r="S22" s="146" t="str">
        <f t="shared" si="3"/>
        <v>IV</v>
      </c>
      <c r="T22" s="146" t="str">
        <f t="shared" si="6"/>
        <v>Aceptable</v>
      </c>
      <c r="U22" s="98">
        <v>14</v>
      </c>
      <c r="V22" s="140">
        <v>7</v>
      </c>
      <c r="W22" s="98">
        <v>0</v>
      </c>
      <c r="X22" s="98">
        <v>21</v>
      </c>
      <c r="Y22" s="118" t="s">
        <v>240</v>
      </c>
      <c r="Z22" s="118" t="s">
        <v>676</v>
      </c>
      <c r="AA22" s="118" t="s">
        <v>223</v>
      </c>
      <c r="AB22" s="118" t="s">
        <v>223</v>
      </c>
      <c r="AC22" s="118" t="s">
        <v>379</v>
      </c>
      <c r="AD22" s="118" t="s">
        <v>380</v>
      </c>
      <c r="AE22" s="148" t="s">
        <v>223</v>
      </c>
    </row>
    <row r="23" spans="1:31" s="1" customFormat="1" ht="96" customHeight="1">
      <c r="A23" s="431"/>
      <c r="B23" s="431"/>
      <c r="C23" s="480"/>
      <c r="D23" s="477"/>
      <c r="E23" s="122" t="s">
        <v>264</v>
      </c>
      <c r="F23" s="121" t="s">
        <v>271</v>
      </c>
      <c r="G23" s="121" t="s">
        <v>234</v>
      </c>
      <c r="H23" s="121" t="s">
        <v>376</v>
      </c>
      <c r="I23" s="121" t="s">
        <v>377</v>
      </c>
      <c r="J23" s="121" t="s">
        <v>210</v>
      </c>
      <c r="K23" s="121" t="s">
        <v>233</v>
      </c>
      <c r="L23" s="121" t="s">
        <v>220</v>
      </c>
      <c r="M23" s="149">
        <v>2</v>
      </c>
      <c r="N23" s="149">
        <v>1</v>
      </c>
      <c r="O23" s="150">
        <f t="shared" si="0"/>
        <v>2</v>
      </c>
      <c r="P23" s="150" t="str">
        <f t="shared" si="1"/>
        <v>Bajo</v>
      </c>
      <c r="Q23" s="149">
        <v>10</v>
      </c>
      <c r="R23" s="150">
        <f t="shared" si="2"/>
        <v>20</v>
      </c>
      <c r="S23" s="150" t="str">
        <f t="shared" si="3"/>
        <v>IV</v>
      </c>
      <c r="T23" s="150" t="str">
        <f t="shared" si="6"/>
        <v>Aceptable</v>
      </c>
      <c r="U23" s="100">
        <v>14</v>
      </c>
      <c r="V23" s="98">
        <v>7</v>
      </c>
      <c r="W23" s="98">
        <v>0</v>
      </c>
      <c r="X23" s="98">
        <v>21</v>
      </c>
      <c r="Y23" s="121" t="s">
        <v>240</v>
      </c>
      <c r="Z23" s="121" t="s">
        <v>675</v>
      </c>
      <c r="AA23" s="121" t="s">
        <v>223</v>
      </c>
      <c r="AB23" s="121" t="s">
        <v>223</v>
      </c>
      <c r="AC23" s="121" t="s">
        <v>242</v>
      </c>
      <c r="AD23" s="121" t="s">
        <v>349</v>
      </c>
      <c r="AE23" s="152" t="s">
        <v>223</v>
      </c>
    </row>
    <row r="24" spans="1:31" s="1" customFormat="1" ht="96" customHeight="1" thickBot="1">
      <c r="A24" s="431"/>
      <c r="B24" s="431"/>
      <c r="C24" s="480"/>
      <c r="D24" s="477"/>
      <c r="E24" s="122" t="s">
        <v>264</v>
      </c>
      <c r="F24" s="121" t="s">
        <v>274</v>
      </c>
      <c r="G24" s="121" t="s">
        <v>381</v>
      </c>
      <c r="H24" s="121" t="s">
        <v>382</v>
      </c>
      <c r="I24" s="121" t="s">
        <v>383</v>
      </c>
      <c r="J24" s="121" t="s">
        <v>210</v>
      </c>
      <c r="K24" s="121" t="s">
        <v>210</v>
      </c>
      <c r="L24" s="121" t="s">
        <v>210</v>
      </c>
      <c r="M24" s="149">
        <v>2</v>
      </c>
      <c r="N24" s="149">
        <v>1</v>
      </c>
      <c r="O24" s="150">
        <f t="shared" si="0"/>
        <v>2</v>
      </c>
      <c r="P24" s="150" t="str">
        <f t="shared" si="1"/>
        <v>Bajo</v>
      </c>
      <c r="Q24" s="149">
        <v>10</v>
      </c>
      <c r="R24" s="150">
        <f t="shared" si="2"/>
        <v>20</v>
      </c>
      <c r="S24" s="150" t="str">
        <f t="shared" si="3"/>
        <v>IV</v>
      </c>
      <c r="T24" s="150" t="str">
        <f t="shared" si="6"/>
        <v>Aceptable</v>
      </c>
      <c r="U24" s="98">
        <v>14</v>
      </c>
      <c r="V24" s="98">
        <v>7</v>
      </c>
      <c r="W24" s="98">
        <v>0</v>
      </c>
      <c r="X24" s="98">
        <v>21</v>
      </c>
      <c r="Y24" s="121" t="s">
        <v>384</v>
      </c>
      <c r="Z24" s="121" t="s">
        <v>385</v>
      </c>
      <c r="AA24" s="121" t="s">
        <v>223</v>
      </c>
      <c r="AB24" s="121" t="s">
        <v>223</v>
      </c>
      <c r="AC24" s="121" t="s">
        <v>223</v>
      </c>
      <c r="AD24" s="121" t="s">
        <v>386</v>
      </c>
      <c r="AE24" s="152" t="s">
        <v>223</v>
      </c>
    </row>
    <row r="25" spans="1:31" s="1" customFormat="1" ht="96" customHeight="1">
      <c r="A25" s="431"/>
      <c r="B25" s="431"/>
      <c r="C25" s="480"/>
      <c r="D25" s="477"/>
      <c r="E25" s="122" t="s">
        <v>264</v>
      </c>
      <c r="F25" s="121" t="s">
        <v>274</v>
      </c>
      <c r="G25" s="121" t="s">
        <v>275</v>
      </c>
      <c r="H25" s="121" t="s">
        <v>276</v>
      </c>
      <c r="I25" s="121" t="s">
        <v>263</v>
      </c>
      <c r="J25" s="121" t="s">
        <v>277</v>
      </c>
      <c r="K25" s="121" t="s">
        <v>278</v>
      </c>
      <c r="L25" s="121" t="s">
        <v>279</v>
      </c>
      <c r="M25" s="149">
        <v>2</v>
      </c>
      <c r="N25" s="149">
        <v>3</v>
      </c>
      <c r="O25" s="150">
        <f t="shared" si="0"/>
        <v>6</v>
      </c>
      <c r="P25" s="150" t="str">
        <f t="shared" si="1"/>
        <v>Medio</v>
      </c>
      <c r="Q25" s="149">
        <v>60</v>
      </c>
      <c r="R25" s="150">
        <f t="shared" si="2"/>
        <v>360</v>
      </c>
      <c r="S25" s="150" t="str">
        <f t="shared" si="3"/>
        <v>II</v>
      </c>
      <c r="T25" s="150" t="str">
        <f t="shared" si="6"/>
        <v>No Aceptable o Aceptable con controles</v>
      </c>
      <c r="U25" s="100">
        <v>14</v>
      </c>
      <c r="V25" s="98">
        <v>7</v>
      </c>
      <c r="W25" s="98">
        <v>0</v>
      </c>
      <c r="X25" s="98">
        <v>21</v>
      </c>
      <c r="Y25" s="121" t="s">
        <v>387</v>
      </c>
      <c r="Z25" s="121" t="s">
        <v>299</v>
      </c>
      <c r="AA25" s="121" t="s">
        <v>223</v>
      </c>
      <c r="AB25" s="121" t="s">
        <v>223</v>
      </c>
      <c r="AC25" s="121" t="s">
        <v>300</v>
      </c>
      <c r="AD25" s="121" t="s">
        <v>301</v>
      </c>
      <c r="AE25" s="152" t="s">
        <v>223</v>
      </c>
    </row>
    <row r="26" spans="1:31" s="1" customFormat="1" ht="96" customHeight="1" thickBot="1">
      <c r="A26" s="431"/>
      <c r="B26" s="431"/>
      <c r="C26" s="480"/>
      <c r="D26" s="477"/>
      <c r="E26" s="122" t="s">
        <v>264</v>
      </c>
      <c r="F26" s="118" t="s">
        <v>274</v>
      </c>
      <c r="G26" s="121" t="s">
        <v>280</v>
      </c>
      <c r="H26" s="121" t="s">
        <v>281</v>
      </c>
      <c r="I26" s="121" t="s">
        <v>263</v>
      </c>
      <c r="J26" s="121" t="s">
        <v>210</v>
      </c>
      <c r="K26" s="121" t="s">
        <v>210</v>
      </c>
      <c r="L26" s="121" t="s">
        <v>262</v>
      </c>
      <c r="M26" s="149">
        <v>2</v>
      </c>
      <c r="N26" s="149">
        <v>3</v>
      </c>
      <c r="O26" s="150">
        <f t="shared" si="0"/>
        <v>6</v>
      </c>
      <c r="P26" s="150" t="str">
        <f t="shared" si="1"/>
        <v>Medio</v>
      </c>
      <c r="Q26" s="149">
        <v>60</v>
      </c>
      <c r="R26" s="150">
        <f t="shared" si="2"/>
        <v>360</v>
      </c>
      <c r="S26" s="150" t="str">
        <f t="shared" si="3"/>
        <v>II</v>
      </c>
      <c r="T26" s="150" t="str">
        <f t="shared" si="6"/>
        <v>No Aceptable o Aceptable con controles</v>
      </c>
      <c r="U26" s="98">
        <v>14</v>
      </c>
      <c r="V26" s="98">
        <v>7</v>
      </c>
      <c r="W26" s="98">
        <v>0</v>
      </c>
      <c r="X26" s="98">
        <v>21</v>
      </c>
      <c r="Y26" s="121" t="s">
        <v>388</v>
      </c>
      <c r="Z26" s="121" t="s">
        <v>303</v>
      </c>
      <c r="AA26" s="121" t="s">
        <v>223</v>
      </c>
      <c r="AB26" s="121" t="s">
        <v>223</v>
      </c>
      <c r="AC26" s="121" t="s">
        <v>223</v>
      </c>
      <c r="AD26" s="121" t="s">
        <v>305</v>
      </c>
      <c r="AE26" s="152" t="s">
        <v>223</v>
      </c>
    </row>
    <row r="27" spans="1:31" s="1" customFormat="1" ht="96" customHeight="1">
      <c r="A27" s="431"/>
      <c r="B27" s="431"/>
      <c r="C27" s="480"/>
      <c r="D27" s="477"/>
      <c r="E27" s="122" t="s">
        <v>264</v>
      </c>
      <c r="F27" s="121" t="s">
        <v>152</v>
      </c>
      <c r="G27" s="121" t="s">
        <v>207</v>
      </c>
      <c r="H27" s="121" t="s">
        <v>389</v>
      </c>
      <c r="I27" s="121" t="s">
        <v>390</v>
      </c>
      <c r="J27" s="121" t="s">
        <v>210</v>
      </c>
      <c r="K27" s="121" t="s">
        <v>211</v>
      </c>
      <c r="L27" s="121" t="s">
        <v>219</v>
      </c>
      <c r="M27" s="149">
        <v>2</v>
      </c>
      <c r="N27" s="149">
        <v>3</v>
      </c>
      <c r="O27" s="150">
        <f t="shared" si="0"/>
        <v>6</v>
      </c>
      <c r="P27" s="150" t="str">
        <f t="shared" si="1"/>
        <v>Medio</v>
      </c>
      <c r="Q27" s="149">
        <v>10</v>
      </c>
      <c r="R27" s="150">
        <f t="shared" si="2"/>
        <v>60</v>
      </c>
      <c r="S27" s="150" t="str">
        <f t="shared" si="3"/>
        <v>III</v>
      </c>
      <c r="T27" s="150" t="s">
        <v>142</v>
      </c>
      <c r="U27" s="100">
        <v>14</v>
      </c>
      <c r="V27" s="98">
        <v>7</v>
      </c>
      <c r="W27" s="98">
        <v>0</v>
      </c>
      <c r="X27" s="98">
        <v>21</v>
      </c>
      <c r="Y27" s="202" t="s">
        <v>221</v>
      </c>
      <c r="Z27" s="121" t="s">
        <v>222</v>
      </c>
      <c r="AA27" s="202" t="s">
        <v>223</v>
      </c>
      <c r="AB27" s="202" t="s">
        <v>223</v>
      </c>
      <c r="AC27" s="121" t="s">
        <v>223</v>
      </c>
      <c r="AD27" s="121" t="s">
        <v>224</v>
      </c>
      <c r="AE27" s="152" t="s">
        <v>223</v>
      </c>
    </row>
    <row r="28" spans="1:31" s="1" customFormat="1" ht="96" customHeight="1" thickBot="1">
      <c r="A28" s="431"/>
      <c r="B28" s="431"/>
      <c r="C28" s="480"/>
      <c r="D28" s="477"/>
      <c r="E28" s="122" t="s">
        <v>264</v>
      </c>
      <c r="F28" s="121" t="s">
        <v>152</v>
      </c>
      <c r="G28" s="121" t="s">
        <v>212</v>
      </c>
      <c r="H28" s="121" t="s">
        <v>213</v>
      </c>
      <c r="I28" s="121" t="s">
        <v>286</v>
      </c>
      <c r="J28" s="121" t="s">
        <v>210</v>
      </c>
      <c r="K28" s="121" t="s">
        <v>211</v>
      </c>
      <c r="L28" s="121" t="s">
        <v>219</v>
      </c>
      <c r="M28" s="149">
        <v>2</v>
      </c>
      <c r="N28" s="149">
        <v>3</v>
      </c>
      <c r="O28" s="150">
        <f t="shared" si="0"/>
        <v>6</v>
      </c>
      <c r="P28" s="150" t="str">
        <f t="shared" si="1"/>
        <v>Medio</v>
      </c>
      <c r="Q28" s="149">
        <v>10</v>
      </c>
      <c r="R28" s="150">
        <f t="shared" si="2"/>
        <v>60</v>
      </c>
      <c r="S28" s="150" t="str">
        <f t="shared" si="3"/>
        <v>III</v>
      </c>
      <c r="T28" s="150" t="s">
        <v>142</v>
      </c>
      <c r="U28" s="98">
        <v>14</v>
      </c>
      <c r="V28" s="98">
        <v>7</v>
      </c>
      <c r="W28" s="98">
        <v>0</v>
      </c>
      <c r="X28" s="98">
        <v>21</v>
      </c>
      <c r="Y28" s="121" t="s">
        <v>391</v>
      </c>
      <c r="Z28" s="121" t="s">
        <v>672</v>
      </c>
      <c r="AA28" s="121" t="s">
        <v>223</v>
      </c>
      <c r="AB28" s="121" t="s">
        <v>223</v>
      </c>
      <c r="AC28" s="121" t="s">
        <v>223</v>
      </c>
      <c r="AD28" s="121" t="s">
        <v>224</v>
      </c>
      <c r="AE28" s="152" t="s">
        <v>223</v>
      </c>
    </row>
    <row r="29" spans="1:31" s="1" customFormat="1" ht="96" customHeight="1">
      <c r="A29" s="431"/>
      <c r="B29" s="431"/>
      <c r="C29" s="480"/>
      <c r="D29" s="477"/>
      <c r="E29" s="122" t="s">
        <v>264</v>
      </c>
      <c r="F29" s="121" t="s">
        <v>152</v>
      </c>
      <c r="G29" s="121" t="s">
        <v>341</v>
      </c>
      <c r="H29" s="121" t="s">
        <v>342</v>
      </c>
      <c r="I29" s="121" t="s">
        <v>343</v>
      </c>
      <c r="J29" s="121" t="s">
        <v>210</v>
      </c>
      <c r="K29" s="121" t="s">
        <v>211</v>
      </c>
      <c r="L29" s="121" t="s">
        <v>219</v>
      </c>
      <c r="M29" s="149">
        <v>2</v>
      </c>
      <c r="N29" s="149">
        <v>3</v>
      </c>
      <c r="O29" s="150">
        <f t="shared" si="0"/>
        <v>6</v>
      </c>
      <c r="P29" s="150" t="str">
        <f t="shared" si="1"/>
        <v>Medio</v>
      </c>
      <c r="Q29" s="149">
        <v>10</v>
      </c>
      <c r="R29" s="150">
        <f t="shared" si="2"/>
        <v>60</v>
      </c>
      <c r="S29" s="150" t="str">
        <f t="shared" si="3"/>
        <v>III</v>
      </c>
      <c r="T29" s="150" t="s">
        <v>142</v>
      </c>
      <c r="U29" s="100">
        <v>14</v>
      </c>
      <c r="V29" s="98">
        <v>7</v>
      </c>
      <c r="W29" s="98">
        <v>0</v>
      </c>
      <c r="X29" s="98">
        <v>21</v>
      </c>
      <c r="Y29" s="121" t="s">
        <v>391</v>
      </c>
      <c r="Z29" s="121" t="s">
        <v>672</v>
      </c>
      <c r="AA29" s="121" t="s">
        <v>223</v>
      </c>
      <c r="AB29" s="121" t="s">
        <v>223</v>
      </c>
      <c r="AC29" s="121" t="s">
        <v>223</v>
      </c>
      <c r="AD29" s="121" t="s">
        <v>224</v>
      </c>
      <c r="AE29" s="152" t="s">
        <v>223</v>
      </c>
    </row>
    <row r="30" spans="1:31" s="1" customFormat="1" ht="96" customHeight="1" thickBot="1">
      <c r="A30" s="431"/>
      <c r="B30" s="431"/>
      <c r="C30" s="480"/>
      <c r="D30" s="478"/>
      <c r="E30" s="203" t="s">
        <v>264</v>
      </c>
      <c r="F30" s="191" t="s">
        <v>152</v>
      </c>
      <c r="G30" s="191" t="s">
        <v>416</v>
      </c>
      <c r="H30" s="191" t="s">
        <v>417</v>
      </c>
      <c r="I30" s="191" t="s">
        <v>433</v>
      </c>
      <c r="J30" s="191" t="s">
        <v>210</v>
      </c>
      <c r="K30" s="191" t="s">
        <v>211</v>
      </c>
      <c r="L30" s="191" t="s">
        <v>219</v>
      </c>
      <c r="M30" s="192">
        <v>2</v>
      </c>
      <c r="N30" s="192">
        <v>3</v>
      </c>
      <c r="O30" s="193">
        <f t="shared" si="0"/>
        <v>6</v>
      </c>
      <c r="P30" s="193" t="str">
        <f t="shared" si="1"/>
        <v>Medio</v>
      </c>
      <c r="Q30" s="192">
        <v>10</v>
      </c>
      <c r="R30" s="193">
        <f t="shared" si="2"/>
        <v>60</v>
      </c>
      <c r="S30" s="193" t="str">
        <f t="shared" si="3"/>
        <v>III</v>
      </c>
      <c r="T30" s="193" t="s">
        <v>142</v>
      </c>
      <c r="U30" s="98">
        <v>14</v>
      </c>
      <c r="V30" s="103">
        <v>7</v>
      </c>
      <c r="W30" s="98">
        <v>0</v>
      </c>
      <c r="X30" s="98">
        <v>21</v>
      </c>
      <c r="Y30" s="191" t="s">
        <v>391</v>
      </c>
      <c r="Z30" s="121" t="s">
        <v>672</v>
      </c>
      <c r="AA30" s="191" t="s">
        <v>223</v>
      </c>
      <c r="AB30" s="191" t="s">
        <v>223</v>
      </c>
      <c r="AC30" s="191" t="s">
        <v>223</v>
      </c>
      <c r="AD30" s="191" t="s">
        <v>224</v>
      </c>
      <c r="AE30" s="195" t="s">
        <v>223</v>
      </c>
    </row>
    <row r="31" spans="1:31" ht="115.5" customHeight="1" thickBot="1">
      <c r="A31" s="431"/>
      <c r="B31" s="431"/>
      <c r="C31" s="481" t="s">
        <v>462</v>
      </c>
      <c r="D31" s="476" t="s">
        <v>679</v>
      </c>
      <c r="E31" s="126" t="s">
        <v>264</v>
      </c>
      <c r="F31" s="125" t="s">
        <v>274</v>
      </c>
      <c r="G31" s="125" t="s">
        <v>284</v>
      </c>
      <c r="H31" s="196" t="s">
        <v>410</v>
      </c>
      <c r="I31" s="125" t="s">
        <v>411</v>
      </c>
      <c r="J31" s="125" t="s">
        <v>375</v>
      </c>
      <c r="K31" s="196" t="s">
        <v>260</v>
      </c>
      <c r="L31" s="125" t="s">
        <v>262</v>
      </c>
      <c r="M31" s="197">
        <v>2</v>
      </c>
      <c r="N31" s="197">
        <v>1</v>
      </c>
      <c r="O31" s="198">
        <f t="shared" si="0"/>
        <v>2</v>
      </c>
      <c r="P31" s="198" t="str">
        <f t="shared" si="1"/>
        <v>Bajo</v>
      </c>
      <c r="Q31" s="197">
        <v>10</v>
      </c>
      <c r="R31" s="198">
        <f t="shared" si="2"/>
        <v>20</v>
      </c>
      <c r="S31" s="198" t="str">
        <f t="shared" si="3"/>
        <v>IV</v>
      </c>
      <c r="T31" s="198" t="str">
        <f t="shared" ref="T31:T38" si="7">IF(S31="","",IF(OR(S31="IV",S31="III"),"Aceptable",IF(S31="II","No Aceptable o Aceptable con controles",IF(S31="I","No Aceptable","Error"))))</f>
        <v>Aceptable</v>
      </c>
      <c r="U31" s="138">
        <v>0</v>
      </c>
      <c r="V31" s="138">
        <v>2</v>
      </c>
      <c r="W31" s="138">
        <v>0</v>
      </c>
      <c r="X31" s="138">
        <v>2</v>
      </c>
      <c r="Y31" s="196" t="s">
        <v>412</v>
      </c>
      <c r="Z31" s="196" t="s">
        <v>291</v>
      </c>
      <c r="AA31" s="196" t="s">
        <v>296</v>
      </c>
      <c r="AB31" s="196" t="s">
        <v>296</v>
      </c>
      <c r="AC31" s="196" t="s">
        <v>292</v>
      </c>
      <c r="AD31" s="196" t="s">
        <v>293</v>
      </c>
      <c r="AE31" s="199" t="s">
        <v>223</v>
      </c>
    </row>
    <row r="32" spans="1:31" s="135" customFormat="1" ht="115.5" customHeight="1">
      <c r="A32" s="431"/>
      <c r="B32" s="431"/>
      <c r="C32" s="482"/>
      <c r="D32" s="477"/>
      <c r="E32" s="122" t="s">
        <v>264</v>
      </c>
      <c r="F32" s="118" t="s">
        <v>152</v>
      </c>
      <c r="G32" s="118" t="s">
        <v>341</v>
      </c>
      <c r="H32" s="121" t="s">
        <v>342</v>
      </c>
      <c r="I32" s="118" t="s">
        <v>413</v>
      </c>
      <c r="J32" s="118" t="s">
        <v>210</v>
      </c>
      <c r="K32" s="121" t="s">
        <v>211</v>
      </c>
      <c r="L32" s="118" t="s">
        <v>219</v>
      </c>
      <c r="M32" s="149">
        <v>2</v>
      </c>
      <c r="N32" s="149">
        <v>3</v>
      </c>
      <c r="O32" s="150">
        <f t="shared" si="0"/>
        <v>6</v>
      </c>
      <c r="P32" s="150" t="str">
        <f t="shared" si="1"/>
        <v>Medio</v>
      </c>
      <c r="Q32" s="149">
        <v>60</v>
      </c>
      <c r="R32" s="150">
        <f t="shared" si="2"/>
        <v>360</v>
      </c>
      <c r="S32" s="150" t="str">
        <f t="shared" si="3"/>
        <v>II</v>
      </c>
      <c r="T32" s="150" t="str">
        <f t="shared" si="7"/>
        <v>No Aceptable o Aceptable con controles</v>
      </c>
      <c r="U32" s="137">
        <v>0</v>
      </c>
      <c r="V32" s="137">
        <v>2</v>
      </c>
      <c r="W32" s="137">
        <v>0</v>
      </c>
      <c r="X32" s="137">
        <v>2</v>
      </c>
      <c r="Y32" s="121" t="s">
        <v>414</v>
      </c>
      <c r="Z32" s="121" t="s">
        <v>672</v>
      </c>
      <c r="AA32" s="121" t="s">
        <v>223</v>
      </c>
      <c r="AB32" s="121" t="s">
        <v>223</v>
      </c>
      <c r="AC32" s="121" t="s">
        <v>223</v>
      </c>
      <c r="AD32" s="121" t="s">
        <v>415</v>
      </c>
      <c r="AE32" s="108" t="s">
        <v>511</v>
      </c>
    </row>
    <row r="33" spans="1:33" ht="115.5" customHeight="1">
      <c r="A33" s="431"/>
      <c r="B33" s="431"/>
      <c r="C33" s="482"/>
      <c r="D33" s="477"/>
      <c r="E33" s="122" t="s">
        <v>264</v>
      </c>
      <c r="F33" s="118" t="s">
        <v>152</v>
      </c>
      <c r="G33" s="118" t="s">
        <v>416</v>
      </c>
      <c r="H33" s="121" t="s">
        <v>417</v>
      </c>
      <c r="I33" s="118" t="s">
        <v>418</v>
      </c>
      <c r="J33" s="118" t="s">
        <v>210</v>
      </c>
      <c r="K33" s="121" t="s">
        <v>211</v>
      </c>
      <c r="L33" s="118" t="s">
        <v>219</v>
      </c>
      <c r="M33" s="149">
        <v>2</v>
      </c>
      <c r="N33" s="149">
        <v>3</v>
      </c>
      <c r="O33" s="150">
        <f t="shared" si="0"/>
        <v>6</v>
      </c>
      <c r="P33" s="150" t="str">
        <f t="shared" si="1"/>
        <v>Medio</v>
      </c>
      <c r="Q33" s="149">
        <v>60</v>
      </c>
      <c r="R33" s="150">
        <f t="shared" si="2"/>
        <v>360</v>
      </c>
      <c r="S33" s="150" t="str">
        <f t="shared" si="3"/>
        <v>II</v>
      </c>
      <c r="T33" s="150" t="str">
        <f t="shared" si="7"/>
        <v>No Aceptable o Aceptable con controles</v>
      </c>
      <c r="U33" s="137">
        <v>0</v>
      </c>
      <c r="V33" s="137">
        <v>2</v>
      </c>
      <c r="W33" s="137">
        <v>0</v>
      </c>
      <c r="X33" s="137">
        <v>2</v>
      </c>
      <c r="Y33" s="121" t="s">
        <v>419</v>
      </c>
      <c r="Z33" s="121" t="s">
        <v>672</v>
      </c>
      <c r="AA33" s="121" t="s">
        <v>223</v>
      </c>
      <c r="AB33" s="121" t="s">
        <v>223</v>
      </c>
      <c r="AC33" s="121" t="s">
        <v>223</v>
      </c>
      <c r="AD33" s="121" t="s">
        <v>415</v>
      </c>
      <c r="AE33" s="108" t="s">
        <v>511</v>
      </c>
    </row>
    <row r="34" spans="1:33" ht="115.5" customHeight="1">
      <c r="A34" s="431"/>
      <c r="B34" s="431"/>
      <c r="C34" s="482"/>
      <c r="D34" s="477"/>
      <c r="E34" s="122" t="s">
        <v>264</v>
      </c>
      <c r="F34" s="118" t="s">
        <v>271</v>
      </c>
      <c r="G34" s="118" t="s">
        <v>229</v>
      </c>
      <c r="H34" s="121" t="s">
        <v>272</v>
      </c>
      <c r="I34" s="118" t="s">
        <v>273</v>
      </c>
      <c r="J34" s="118" t="s">
        <v>210</v>
      </c>
      <c r="K34" s="121" t="s">
        <v>233</v>
      </c>
      <c r="L34" s="118" t="s">
        <v>220</v>
      </c>
      <c r="M34" s="149">
        <v>2</v>
      </c>
      <c r="N34" s="149">
        <v>1</v>
      </c>
      <c r="O34" s="150">
        <f t="shared" si="0"/>
        <v>2</v>
      </c>
      <c r="P34" s="150" t="str">
        <f t="shared" si="1"/>
        <v>Bajo</v>
      </c>
      <c r="Q34" s="149">
        <v>10</v>
      </c>
      <c r="R34" s="150">
        <f t="shared" si="2"/>
        <v>20</v>
      </c>
      <c r="S34" s="150" t="str">
        <f t="shared" si="3"/>
        <v>IV</v>
      </c>
      <c r="T34" s="150" t="str">
        <f t="shared" si="7"/>
        <v>Aceptable</v>
      </c>
      <c r="U34" s="137">
        <v>0</v>
      </c>
      <c r="V34" s="137">
        <v>2</v>
      </c>
      <c r="W34" s="137">
        <v>0</v>
      </c>
      <c r="X34" s="137">
        <v>2</v>
      </c>
      <c r="Y34" s="121" t="s">
        <v>378</v>
      </c>
      <c r="Z34" s="121" t="s">
        <v>676</v>
      </c>
      <c r="AA34" s="121" t="s">
        <v>223</v>
      </c>
      <c r="AB34" s="121" t="s">
        <v>223</v>
      </c>
      <c r="AC34" s="121" t="s">
        <v>242</v>
      </c>
      <c r="AD34" s="121" t="s">
        <v>350</v>
      </c>
      <c r="AE34" s="152" t="s">
        <v>223</v>
      </c>
    </row>
    <row r="35" spans="1:33" ht="115.5" customHeight="1">
      <c r="A35" s="431"/>
      <c r="B35" s="431"/>
      <c r="C35" s="482"/>
      <c r="D35" s="477"/>
      <c r="E35" s="122" t="s">
        <v>264</v>
      </c>
      <c r="F35" s="118" t="s">
        <v>274</v>
      </c>
      <c r="G35" s="118" t="s">
        <v>284</v>
      </c>
      <c r="H35" s="121" t="s">
        <v>285</v>
      </c>
      <c r="I35" s="118" t="s">
        <v>261</v>
      </c>
      <c r="J35" s="118" t="s">
        <v>210</v>
      </c>
      <c r="K35" s="121" t="s">
        <v>260</v>
      </c>
      <c r="L35" s="118" t="s">
        <v>262</v>
      </c>
      <c r="M35" s="149">
        <v>6</v>
      </c>
      <c r="N35" s="149">
        <v>3</v>
      </c>
      <c r="O35" s="150">
        <f t="shared" si="0"/>
        <v>18</v>
      </c>
      <c r="P35" s="150" t="str">
        <f t="shared" si="1"/>
        <v>Alto</v>
      </c>
      <c r="Q35" s="149">
        <v>25</v>
      </c>
      <c r="R35" s="150">
        <f t="shared" si="2"/>
        <v>450</v>
      </c>
      <c r="S35" s="150" t="str">
        <f t="shared" si="3"/>
        <v>II</v>
      </c>
      <c r="T35" s="150" t="str">
        <f t="shared" si="7"/>
        <v>No Aceptable o Aceptable con controles</v>
      </c>
      <c r="U35" s="137">
        <v>0</v>
      </c>
      <c r="V35" s="137">
        <v>2</v>
      </c>
      <c r="W35" s="137">
        <v>0</v>
      </c>
      <c r="X35" s="137">
        <v>2</v>
      </c>
      <c r="Y35" s="121" t="s">
        <v>290</v>
      </c>
      <c r="Z35" s="121" t="s">
        <v>291</v>
      </c>
      <c r="AA35" s="121" t="s">
        <v>223</v>
      </c>
      <c r="AB35" s="121" t="s">
        <v>223</v>
      </c>
      <c r="AC35" s="121" t="s">
        <v>292</v>
      </c>
      <c r="AD35" s="151" t="s">
        <v>293</v>
      </c>
      <c r="AE35" s="152" t="s">
        <v>223</v>
      </c>
    </row>
    <row r="36" spans="1:33" ht="115.5" customHeight="1">
      <c r="A36" s="431"/>
      <c r="B36" s="431"/>
      <c r="C36" s="482"/>
      <c r="D36" s="477"/>
      <c r="E36" s="114" t="s">
        <v>264</v>
      </c>
      <c r="F36" s="145" t="s">
        <v>514</v>
      </c>
      <c r="G36" s="145" t="s">
        <v>317</v>
      </c>
      <c r="H36" s="121" t="s">
        <v>318</v>
      </c>
      <c r="I36" s="118" t="s">
        <v>368</v>
      </c>
      <c r="J36" s="118" t="s">
        <v>210</v>
      </c>
      <c r="K36" s="121" t="s">
        <v>260</v>
      </c>
      <c r="L36" s="118" t="s">
        <v>268</v>
      </c>
      <c r="M36" s="149">
        <v>2</v>
      </c>
      <c r="N36" s="149">
        <v>1</v>
      </c>
      <c r="O36" s="150">
        <f t="shared" si="0"/>
        <v>2</v>
      </c>
      <c r="P36" s="150" t="str">
        <f t="shared" si="1"/>
        <v>Bajo</v>
      </c>
      <c r="Q36" s="149">
        <v>10</v>
      </c>
      <c r="R36" s="150">
        <f>IF(OR(Q36="",O36=""),"",IF(ISTEXT(O36),"N/A",O36*Q36))</f>
        <v>20</v>
      </c>
      <c r="S36" s="150" t="str">
        <f t="shared" si="3"/>
        <v>IV</v>
      </c>
      <c r="T36" s="150" t="str">
        <f>IF(S36="","",IF(OR(S36="IV",S36="III"),"Aceptable",IF(S36="II","No Aceptable o Aceptable con controles",IF(S36="I","No Aceptable","Error"))))</f>
        <v>Aceptable</v>
      </c>
      <c r="U36" s="137">
        <v>0</v>
      </c>
      <c r="V36" s="137">
        <v>2</v>
      </c>
      <c r="W36" s="137">
        <v>0</v>
      </c>
      <c r="X36" s="137">
        <v>2</v>
      </c>
      <c r="Y36" s="121" t="s">
        <v>369</v>
      </c>
      <c r="Z36" s="121" t="s">
        <v>288</v>
      </c>
      <c r="AA36" s="121" t="s">
        <v>296</v>
      </c>
      <c r="AB36" s="121" t="s">
        <v>296</v>
      </c>
      <c r="AC36" s="121" t="s">
        <v>459</v>
      </c>
      <c r="AD36" s="151" t="s">
        <v>370</v>
      </c>
      <c r="AE36" s="152" t="s">
        <v>673</v>
      </c>
    </row>
    <row r="37" spans="1:33" ht="115.5" customHeight="1">
      <c r="A37" s="431"/>
      <c r="B37" s="431"/>
      <c r="C37" s="482"/>
      <c r="D37" s="477"/>
      <c r="E37" s="122" t="s">
        <v>264</v>
      </c>
      <c r="F37" s="118" t="s">
        <v>271</v>
      </c>
      <c r="G37" s="118" t="s">
        <v>234</v>
      </c>
      <c r="H37" s="121" t="s">
        <v>376</v>
      </c>
      <c r="I37" s="118" t="s">
        <v>377</v>
      </c>
      <c r="J37" s="118" t="s">
        <v>210</v>
      </c>
      <c r="K37" s="121" t="s">
        <v>233</v>
      </c>
      <c r="L37" s="118" t="s">
        <v>220</v>
      </c>
      <c r="M37" s="149">
        <v>2</v>
      </c>
      <c r="N37" s="149">
        <v>1</v>
      </c>
      <c r="O37" s="150">
        <f t="shared" si="0"/>
        <v>2</v>
      </c>
      <c r="P37" s="150" t="str">
        <f t="shared" si="1"/>
        <v>Bajo</v>
      </c>
      <c r="Q37" s="149">
        <v>10</v>
      </c>
      <c r="R37" s="150">
        <f t="shared" si="2"/>
        <v>20</v>
      </c>
      <c r="S37" s="150" t="str">
        <f t="shared" si="3"/>
        <v>IV</v>
      </c>
      <c r="T37" s="150" t="str">
        <f t="shared" si="7"/>
        <v>Aceptable</v>
      </c>
      <c r="U37" s="137">
        <v>0</v>
      </c>
      <c r="V37" s="137">
        <v>2</v>
      </c>
      <c r="W37" s="137">
        <v>0</v>
      </c>
      <c r="X37" s="137">
        <v>2</v>
      </c>
      <c r="Y37" s="121" t="s">
        <v>240</v>
      </c>
      <c r="Z37" s="121" t="s">
        <v>676</v>
      </c>
      <c r="AA37" s="121" t="s">
        <v>223</v>
      </c>
      <c r="AB37" s="121" t="s">
        <v>223</v>
      </c>
      <c r="AC37" s="121" t="s">
        <v>242</v>
      </c>
      <c r="AD37" s="121" t="s">
        <v>349</v>
      </c>
      <c r="AE37" s="152" t="s">
        <v>223</v>
      </c>
    </row>
    <row r="38" spans="1:33" s="136" customFormat="1" ht="115.5" customHeight="1" thickBot="1">
      <c r="A38" s="432"/>
      <c r="B38" s="432"/>
      <c r="C38" s="483"/>
      <c r="D38" s="484"/>
      <c r="E38" s="156" t="s">
        <v>420</v>
      </c>
      <c r="F38" s="157" t="s">
        <v>421</v>
      </c>
      <c r="G38" s="157" t="s">
        <v>422</v>
      </c>
      <c r="H38" s="178" t="s">
        <v>426</v>
      </c>
      <c r="I38" s="157" t="s">
        <v>423</v>
      </c>
      <c r="J38" s="157" t="s">
        <v>375</v>
      </c>
      <c r="K38" s="178" t="s">
        <v>424</v>
      </c>
      <c r="L38" s="157" t="s">
        <v>425</v>
      </c>
      <c r="M38" s="179">
        <v>2</v>
      </c>
      <c r="N38" s="179">
        <v>1</v>
      </c>
      <c r="O38" s="180">
        <f t="shared" si="0"/>
        <v>2</v>
      </c>
      <c r="P38" s="180" t="str">
        <f t="shared" si="1"/>
        <v>Bajo</v>
      </c>
      <c r="Q38" s="179">
        <v>10</v>
      </c>
      <c r="R38" s="180">
        <f t="shared" si="2"/>
        <v>20</v>
      </c>
      <c r="S38" s="180" t="str">
        <f t="shared" si="3"/>
        <v>IV</v>
      </c>
      <c r="T38" s="180" t="str">
        <f t="shared" si="7"/>
        <v>Aceptable</v>
      </c>
      <c r="U38" s="139">
        <v>0</v>
      </c>
      <c r="V38" s="139">
        <v>2</v>
      </c>
      <c r="W38" s="139">
        <v>0</v>
      </c>
      <c r="X38" s="139">
        <v>2</v>
      </c>
      <c r="Y38" s="178" t="s">
        <v>427</v>
      </c>
      <c r="Z38" s="178" t="s">
        <v>428</v>
      </c>
      <c r="AA38" s="178" t="s">
        <v>296</v>
      </c>
      <c r="AB38" s="178" t="s">
        <v>296</v>
      </c>
      <c r="AC38" s="178" t="s">
        <v>429</v>
      </c>
      <c r="AD38" s="178" t="s">
        <v>430</v>
      </c>
      <c r="AE38" s="200" t="s">
        <v>223</v>
      </c>
      <c r="AF38" s="102"/>
      <c r="AG38" s="102"/>
    </row>
    <row r="39" spans="1:33">
      <c r="C39" s="293"/>
    </row>
    <row r="40" spans="1:33">
      <c r="C40" s="293"/>
    </row>
    <row r="41" spans="1:33">
      <c r="C41" s="293"/>
    </row>
    <row r="42" spans="1:33">
      <c r="C42" s="293"/>
    </row>
    <row r="43" spans="1:33">
      <c r="C43" s="293"/>
    </row>
    <row r="44" spans="1:33">
      <c r="C44" s="293"/>
    </row>
  </sheetData>
  <mergeCells count="48">
    <mergeCell ref="D18:D30"/>
    <mergeCell ref="C18:C30"/>
    <mergeCell ref="A9:A38"/>
    <mergeCell ref="B9:B38"/>
    <mergeCell ref="C31:C38"/>
    <mergeCell ref="D31:D38"/>
    <mergeCell ref="D9:D17"/>
    <mergeCell ref="C9:C17"/>
    <mergeCell ref="K7:K8"/>
    <mergeCell ref="I6:I8"/>
    <mergeCell ref="J6:L6"/>
    <mergeCell ref="M6:S6"/>
    <mergeCell ref="U6:Z6"/>
    <mergeCell ref="U7:X7"/>
    <mergeCell ref="Y7:Y8"/>
    <mergeCell ref="Z7:Z8"/>
    <mergeCell ref="O7:O8"/>
    <mergeCell ref="P7:P8"/>
    <mergeCell ref="Q7:Q8"/>
    <mergeCell ref="R7:R8"/>
    <mergeCell ref="S7:S8"/>
    <mergeCell ref="T7:T8"/>
    <mergeCell ref="AA6:AE6"/>
    <mergeCell ref="AE7:AE8"/>
    <mergeCell ref="AA7:AA8"/>
    <mergeCell ref="AB7:AB8"/>
    <mergeCell ref="AC7:AC8"/>
    <mergeCell ref="F7:F8"/>
    <mergeCell ref="G7:G8"/>
    <mergeCell ref="H7:H8"/>
    <mergeCell ref="J7:J8"/>
    <mergeCell ref="A4:AE4"/>
    <mergeCell ref="L7:L8"/>
    <mergeCell ref="M7:M8"/>
    <mergeCell ref="N7:N8"/>
    <mergeCell ref="AD7:AD8"/>
    <mergeCell ref="A5:AE5"/>
    <mergeCell ref="A6:A8"/>
    <mergeCell ref="B6:B8"/>
    <mergeCell ref="C6:C8"/>
    <mergeCell ref="D6:D8"/>
    <mergeCell ref="E6:E8"/>
    <mergeCell ref="F6:H6"/>
    <mergeCell ref="A1:B1"/>
    <mergeCell ref="G1:AC1"/>
    <mergeCell ref="AD1:AE1"/>
    <mergeCell ref="A2:AE2"/>
    <mergeCell ref="A3:AE3"/>
  </mergeCells>
  <conditionalFormatting sqref="I32:I33">
    <cfRule type="duplicateValues" dxfId="56" priority="9"/>
  </conditionalFormatting>
  <conditionalFormatting sqref="S9:S38">
    <cfRule type="containsText" dxfId="55" priority="1" operator="containsText" text="IV">
      <formula>NOT(ISERROR(SEARCH("IV",S9)))</formula>
    </cfRule>
    <cfRule type="containsText" dxfId="54" priority="2" operator="containsText" text="III">
      <formula>NOT(ISERROR(SEARCH("III",S9)))</formula>
    </cfRule>
    <cfRule type="containsText" dxfId="53" priority="3" operator="containsText" text="II">
      <formula>NOT(ISERROR(SEARCH("II",S9)))</formula>
    </cfRule>
    <cfRule type="containsText" dxfId="52" priority="4" operator="containsText" text="I">
      <formula>NOT(ISERROR(SEARCH("I",S9)))</formula>
    </cfRule>
    <cfRule type="containsText" dxfId="51" priority="5" stopIfTrue="1" operator="containsText" text="IV">
      <formula>NOT(ISERROR(SEARCH("IV",S9)))</formula>
    </cfRule>
    <cfRule type="containsText" dxfId="50" priority="6" stopIfTrue="1" operator="containsText" text="III">
      <formula>NOT(ISERROR(SEARCH("III",S9)))</formula>
    </cfRule>
    <cfRule type="containsText" dxfId="49" priority="7" stopIfTrue="1" operator="containsText" text="II">
      <formula>NOT(ISERROR(SEARCH("II",S9)))</formula>
    </cfRule>
    <cfRule type="containsText" dxfId="48" priority="8" stopIfTrue="1" operator="containsText" text="I">
      <formula>NOT(ISERROR(SEARCH("I",S9)))</formula>
    </cfRule>
  </conditionalFormatting>
  <dataValidations count="4">
    <dataValidation type="list" allowBlank="1" showInputMessage="1" showErrorMessage="1" errorTitle="Error" error="Seleccione uno de los valores indicados" promptTitle="Seleccione ND" prompt="10 - Muy Alto_x000a_6 - Alto_x000a_2 - Medio_x000a_0 - Bajo | N/A" sqref="M9 M11:M30 M34:M37">
      <formula1>ND</formula1>
    </dataValidation>
    <dataValidation type="list" allowBlank="1" showInputMessage="1" showErrorMessage="1" errorTitle="Error" error="Seleccione uno de los valores indicados" promptTitle="Seleccione NC" prompt="100 - Mortal o Catastrófico (M)_x000a_60 - Muy grave (MG)_x000a_25 - Grave (G)_x000a_10 - Leve (L)" sqref="Q9 Q11:Q30 Q34:Q37">
      <formula1>NC</formula1>
    </dataValidation>
    <dataValidation operator="equal" allowBlank="1" showErrorMessage="1" sqref="Z9 Z11:Z25 Z27:Z30 Z32:Z37">
      <formula2>0</formula2>
    </dataValidation>
    <dataValidation type="list" allowBlank="1" showInputMessage="1" showErrorMessage="1" errorTitle="Error" error="Seleccione uno de los valor indicado" promptTitle="Seleccione NE" prompt="4 - Continua (EC)_x000a_3 - Frecuente (EF)_x000a_2 - Ocasional (EO)_x000a_1 - Esporádica (EE)" sqref="N9:N38">
      <formula1>NE</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92"/>
  <sheetViews>
    <sheetView tabSelected="1" zoomScale="70" zoomScaleNormal="70" workbookViewId="0">
      <selection activeCell="A4" sqref="A4:AE4"/>
    </sheetView>
  </sheetViews>
  <sheetFormatPr baseColWidth="10" defaultRowHeight="12.75"/>
  <cols>
    <col min="1" max="1" width="5" style="1" customWidth="1"/>
    <col min="2" max="3" width="5.28515625" style="1" customWidth="1"/>
    <col min="4" max="4" width="7.7109375" style="1" customWidth="1"/>
    <col min="5" max="8" width="11.42578125" style="1"/>
    <col min="9" max="9" width="24.5703125" style="1" customWidth="1"/>
    <col min="10" max="10" width="11.42578125" style="1"/>
    <col min="11" max="11" width="18" style="1" customWidth="1"/>
    <col min="12" max="12" width="18.140625" style="1" customWidth="1"/>
    <col min="13" max="20" width="11.42578125" style="1"/>
    <col min="21" max="21" width="5.5703125" style="1" customWidth="1"/>
    <col min="22" max="22" width="4.28515625" style="1" customWidth="1"/>
    <col min="23" max="23" width="5.140625" style="1" customWidth="1"/>
    <col min="24" max="24" width="5.5703125" style="1" customWidth="1"/>
    <col min="25" max="25" width="21.140625" style="1" customWidth="1"/>
    <col min="26" max="26" width="19.85546875" style="1" customWidth="1"/>
    <col min="27" max="28" width="11.42578125" style="1"/>
    <col min="29" max="29" width="29.5703125" style="1" customWidth="1"/>
    <col min="30" max="30" width="83.140625" style="1" customWidth="1"/>
    <col min="31" max="16384" width="11.42578125" style="1"/>
  </cols>
  <sheetData>
    <row r="1" spans="1:31" ht="75" customHeight="1" thickBot="1">
      <c r="A1" s="495"/>
      <c r="B1" s="496"/>
      <c r="C1" s="496"/>
      <c r="D1" s="497"/>
      <c r="E1" s="87"/>
      <c r="F1" s="264"/>
      <c r="G1" s="485" t="s">
        <v>202</v>
      </c>
      <c r="H1" s="485"/>
      <c r="I1" s="485"/>
      <c r="J1" s="485"/>
      <c r="K1" s="485"/>
      <c r="L1" s="485"/>
      <c r="M1" s="485"/>
      <c r="N1" s="485"/>
      <c r="O1" s="485"/>
      <c r="P1" s="485"/>
      <c r="Q1" s="485"/>
      <c r="R1" s="485"/>
      <c r="S1" s="485"/>
      <c r="T1" s="485"/>
      <c r="U1" s="485"/>
      <c r="V1" s="485"/>
      <c r="W1" s="485"/>
      <c r="X1" s="485"/>
      <c r="Y1" s="485"/>
      <c r="Z1" s="485"/>
      <c r="AA1" s="485"/>
      <c r="AB1" s="485"/>
      <c r="AC1" s="486"/>
      <c r="AD1" s="374" t="s">
        <v>203</v>
      </c>
      <c r="AE1" s="374"/>
    </row>
    <row r="2" spans="1:31">
      <c r="A2" s="487" t="s">
        <v>355</v>
      </c>
      <c r="B2" s="488"/>
      <c r="C2" s="488"/>
      <c r="D2" s="488"/>
      <c r="E2" s="361"/>
      <c r="F2" s="361"/>
      <c r="G2" s="361"/>
      <c r="H2" s="361"/>
      <c r="I2" s="361"/>
      <c r="J2" s="361"/>
      <c r="K2" s="361"/>
      <c r="L2" s="361"/>
      <c r="M2" s="361"/>
      <c r="N2" s="361"/>
      <c r="O2" s="361"/>
      <c r="P2" s="361"/>
      <c r="Q2" s="361"/>
      <c r="R2" s="361"/>
      <c r="S2" s="361"/>
      <c r="T2" s="361"/>
      <c r="U2" s="361"/>
      <c r="V2" s="361"/>
      <c r="W2" s="361"/>
      <c r="X2" s="361"/>
      <c r="Y2" s="361"/>
      <c r="Z2" s="361"/>
      <c r="AA2" s="361"/>
      <c r="AB2" s="361"/>
      <c r="AC2" s="361"/>
      <c r="AD2" s="361"/>
      <c r="AE2" s="361"/>
    </row>
    <row r="3" spans="1:31">
      <c r="A3" s="360" t="s">
        <v>356</v>
      </c>
      <c r="B3" s="361"/>
      <c r="C3" s="361"/>
      <c r="D3" s="361"/>
      <c r="E3" s="361"/>
      <c r="F3" s="361"/>
      <c r="G3" s="361"/>
      <c r="H3" s="361"/>
      <c r="I3" s="361"/>
      <c r="J3" s="361"/>
      <c r="K3" s="361"/>
      <c r="L3" s="361"/>
      <c r="M3" s="361"/>
      <c r="N3" s="361"/>
      <c r="O3" s="361"/>
      <c r="P3" s="361"/>
      <c r="Q3" s="361"/>
      <c r="R3" s="361"/>
      <c r="S3" s="361"/>
      <c r="T3" s="361"/>
      <c r="U3" s="361"/>
      <c r="V3" s="361"/>
      <c r="W3" s="361"/>
      <c r="X3" s="361"/>
      <c r="Y3" s="361"/>
      <c r="Z3" s="361"/>
      <c r="AA3" s="361"/>
      <c r="AB3" s="361"/>
      <c r="AC3" s="361"/>
      <c r="AD3" s="361"/>
      <c r="AE3" s="361"/>
    </row>
    <row r="4" spans="1:31">
      <c r="A4" s="360" t="s">
        <v>718</v>
      </c>
      <c r="B4" s="361"/>
      <c r="C4" s="361"/>
      <c r="D4" s="361"/>
      <c r="E4" s="361"/>
      <c r="F4" s="361"/>
      <c r="G4" s="361"/>
      <c r="H4" s="361"/>
      <c r="I4" s="361"/>
      <c r="J4" s="361"/>
      <c r="K4" s="361"/>
      <c r="L4" s="361"/>
      <c r="M4" s="361"/>
      <c r="N4" s="361"/>
      <c r="O4" s="361"/>
      <c r="P4" s="361"/>
      <c r="Q4" s="361"/>
      <c r="R4" s="361"/>
      <c r="S4" s="361"/>
      <c r="T4" s="361"/>
      <c r="U4" s="361"/>
      <c r="V4" s="361"/>
      <c r="W4" s="361"/>
      <c r="X4" s="361"/>
      <c r="Y4" s="361"/>
      <c r="Z4" s="361"/>
      <c r="AA4" s="361"/>
      <c r="AB4" s="361"/>
      <c r="AC4" s="361"/>
      <c r="AD4" s="361"/>
      <c r="AE4" s="361"/>
    </row>
    <row r="5" spans="1:31" ht="13.5" thickBot="1">
      <c r="A5" s="507"/>
      <c r="B5" s="508"/>
      <c r="C5" s="508"/>
      <c r="D5" s="508"/>
      <c r="E5" s="508"/>
      <c r="F5" s="508"/>
      <c r="G5" s="508"/>
      <c r="H5" s="508"/>
      <c r="I5" s="508"/>
      <c r="J5" s="508"/>
      <c r="K5" s="508"/>
      <c r="L5" s="508"/>
      <c r="M5" s="508"/>
      <c r="N5" s="508"/>
      <c r="O5" s="508"/>
      <c r="P5" s="508"/>
      <c r="Q5" s="508"/>
      <c r="R5" s="508"/>
      <c r="S5" s="508"/>
      <c r="T5" s="508"/>
      <c r="U5" s="508"/>
      <c r="V5" s="508"/>
      <c r="W5" s="508"/>
      <c r="X5" s="508"/>
      <c r="Y5" s="508"/>
      <c r="Z5" s="508"/>
      <c r="AA5" s="508"/>
      <c r="AB5" s="508"/>
      <c r="AC5" s="508"/>
      <c r="AD5" s="508"/>
      <c r="AE5" s="509"/>
    </row>
    <row r="6" spans="1:31" ht="25.5">
      <c r="A6" s="464" t="s">
        <v>0</v>
      </c>
      <c r="B6" s="467" t="s">
        <v>1</v>
      </c>
      <c r="C6" s="467" t="s">
        <v>2</v>
      </c>
      <c r="D6" s="467" t="s">
        <v>3</v>
      </c>
      <c r="E6" s="467" t="s">
        <v>4</v>
      </c>
      <c r="F6" s="469" t="s">
        <v>5</v>
      </c>
      <c r="G6" s="469"/>
      <c r="H6" s="469"/>
      <c r="I6" s="467" t="s">
        <v>6</v>
      </c>
      <c r="J6" s="474" t="s">
        <v>7</v>
      </c>
      <c r="K6" s="474"/>
      <c r="L6" s="474"/>
      <c r="M6" s="469" t="s">
        <v>8</v>
      </c>
      <c r="N6" s="469"/>
      <c r="O6" s="469"/>
      <c r="P6" s="469"/>
      <c r="Q6" s="469"/>
      <c r="R6" s="469"/>
      <c r="S6" s="469"/>
      <c r="T6" s="272" t="s">
        <v>9</v>
      </c>
      <c r="U6" s="475" t="s">
        <v>10</v>
      </c>
      <c r="V6" s="475"/>
      <c r="W6" s="475"/>
      <c r="X6" s="475"/>
      <c r="Y6" s="475"/>
      <c r="Z6" s="475"/>
      <c r="AA6" s="470" t="s">
        <v>11</v>
      </c>
      <c r="AB6" s="470"/>
      <c r="AC6" s="470"/>
      <c r="AD6" s="470"/>
      <c r="AE6" s="471"/>
    </row>
    <row r="7" spans="1:31" ht="58.5" customHeight="1">
      <c r="A7" s="465"/>
      <c r="B7" s="352"/>
      <c r="C7" s="352"/>
      <c r="D7" s="352"/>
      <c r="E7" s="352"/>
      <c r="F7" s="352" t="s">
        <v>12</v>
      </c>
      <c r="G7" s="352" t="s">
        <v>13</v>
      </c>
      <c r="H7" s="352" t="s">
        <v>14</v>
      </c>
      <c r="I7" s="352"/>
      <c r="J7" s="352" t="s">
        <v>15</v>
      </c>
      <c r="K7" s="352" t="s">
        <v>16</v>
      </c>
      <c r="L7" s="352" t="s">
        <v>17</v>
      </c>
      <c r="M7" s="352" t="s">
        <v>18</v>
      </c>
      <c r="N7" s="352" t="s">
        <v>19</v>
      </c>
      <c r="O7" s="352" t="s">
        <v>20</v>
      </c>
      <c r="P7" s="352" t="s">
        <v>21</v>
      </c>
      <c r="Q7" s="352" t="s">
        <v>22</v>
      </c>
      <c r="R7" s="352" t="s">
        <v>23</v>
      </c>
      <c r="S7" s="352" t="s">
        <v>24</v>
      </c>
      <c r="T7" s="352" t="s">
        <v>25</v>
      </c>
      <c r="U7" s="373" t="s">
        <v>26</v>
      </c>
      <c r="V7" s="373"/>
      <c r="W7" s="373"/>
      <c r="X7" s="373"/>
      <c r="Y7" s="352" t="s">
        <v>27</v>
      </c>
      <c r="Z7" s="352" t="s">
        <v>28</v>
      </c>
      <c r="AA7" s="352" t="s">
        <v>29</v>
      </c>
      <c r="AB7" s="352" t="s">
        <v>30</v>
      </c>
      <c r="AC7" s="352" t="s">
        <v>31</v>
      </c>
      <c r="AD7" s="352" t="s">
        <v>32</v>
      </c>
      <c r="AE7" s="472" t="s">
        <v>33</v>
      </c>
    </row>
    <row r="8" spans="1:31" ht="94.5" customHeight="1" thickBot="1">
      <c r="A8" s="466"/>
      <c r="B8" s="468"/>
      <c r="C8" s="468"/>
      <c r="D8" s="353"/>
      <c r="E8" s="353"/>
      <c r="F8" s="353"/>
      <c r="G8" s="353"/>
      <c r="H8" s="353"/>
      <c r="I8" s="353"/>
      <c r="J8" s="353"/>
      <c r="K8" s="353"/>
      <c r="L8" s="353"/>
      <c r="M8" s="353"/>
      <c r="N8" s="353"/>
      <c r="O8" s="353"/>
      <c r="P8" s="353"/>
      <c r="Q8" s="353"/>
      <c r="R8" s="353"/>
      <c r="S8" s="353"/>
      <c r="T8" s="353"/>
      <c r="U8" s="141" t="s">
        <v>34</v>
      </c>
      <c r="V8" s="141" t="s">
        <v>35</v>
      </c>
      <c r="W8" s="141" t="s">
        <v>36</v>
      </c>
      <c r="X8" s="141" t="s">
        <v>37</v>
      </c>
      <c r="Y8" s="353"/>
      <c r="Z8" s="353"/>
      <c r="AA8" s="353"/>
      <c r="AB8" s="353"/>
      <c r="AC8" s="353"/>
      <c r="AD8" s="353"/>
      <c r="AE8" s="473"/>
    </row>
    <row r="9" spans="1:31" ht="117.75" customHeight="1">
      <c r="A9" s="334" t="s">
        <v>627</v>
      </c>
      <c r="B9" s="334" t="s">
        <v>627</v>
      </c>
      <c r="C9" s="489" t="s">
        <v>628</v>
      </c>
      <c r="D9" s="325" t="s">
        <v>587</v>
      </c>
      <c r="E9" s="126" t="s">
        <v>264</v>
      </c>
      <c r="F9" s="197" t="s">
        <v>265</v>
      </c>
      <c r="G9" s="197" t="s">
        <v>367</v>
      </c>
      <c r="H9" s="196" t="s">
        <v>318</v>
      </c>
      <c r="I9" s="196" t="s">
        <v>368</v>
      </c>
      <c r="J9" s="196" t="s">
        <v>210</v>
      </c>
      <c r="K9" s="196" t="s">
        <v>260</v>
      </c>
      <c r="L9" s="196" t="s">
        <v>268</v>
      </c>
      <c r="M9" s="197">
        <v>2</v>
      </c>
      <c r="N9" s="197">
        <v>2</v>
      </c>
      <c r="O9" s="198">
        <f t="shared" ref="O9:O71" si="0">IF(OR(M9="",N9=""),"",IF((M9*N9=0),"N/A",M9*N9))</f>
        <v>4</v>
      </c>
      <c r="P9" s="198" t="str">
        <f t="shared" ref="P9:P52" si="1">IF(O9="","",IF(ISTEXT(O9),"N/A",IF(OR(O9=2,O9=4),"Bajo",IF(OR(O9=6,O9=8),"Medio",IF(OR(O9=10,O9=12,O9=18,O9=20),"Alto",IF(OR(O9=24,O9=30,O9=40),"Muy Alto","Error"))))))</f>
        <v>Bajo</v>
      </c>
      <c r="Q9" s="197">
        <v>10</v>
      </c>
      <c r="R9" s="198">
        <f t="shared" ref="R9:R71" si="2">IF(OR(Q9="",O9=""),"",IF(ISTEXT(O9),"N/A",O9*Q9))</f>
        <v>40</v>
      </c>
      <c r="S9" s="198" t="str">
        <f t="shared" ref="S9:S71" si="3">IF(R9="","",IF(ISTEXT(R9),"IV",IF(R9=20,"IV",IF(AND(R9&gt;=40,R9&lt;=120),"III",IF(AND(R9&gt;=150,R9&lt;=500),"II",IF(AND(R9&gt;=600,R9&lt;=4000),"I","Error"))))))</f>
        <v>III</v>
      </c>
      <c r="T9" s="198" t="str">
        <f t="shared" ref="T9:T64" si="4">IF(S9="","",IF(OR(S9="IV",S9="III"),"Aceptable",IF(S9="II","No Aceptable o Aceptable con controles",IF(S9="I","No Aceptable","Error"))))</f>
        <v>Aceptable</v>
      </c>
      <c r="U9" s="100">
        <v>0</v>
      </c>
      <c r="V9" s="100">
        <v>0</v>
      </c>
      <c r="W9" s="100">
        <v>11</v>
      </c>
      <c r="X9" s="100">
        <v>11</v>
      </c>
      <c r="Y9" s="196" t="s">
        <v>369</v>
      </c>
      <c r="Z9" s="196" t="s">
        <v>288</v>
      </c>
      <c r="AA9" s="196" t="s">
        <v>223</v>
      </c>
      <c r="AB9" s="196" t="s">
        <v>223</v>
      </c>
      <c r="AC9" s="196" t="s">
        <v>223</v>
      </c>
      <c r="AD9" s="196" t="s">
        <v>370</v>
      </c>
      <c r="AE9" s="199" t="s">
        <v>681</v>
      </c>
    </row>
    <row r="10" spans="1:31" ht="117.75" customHeight="1">
      <c r="A10" s="335"/>
      <c r="B10" s="335"/>
      <c r="C10" s="490"/>
      <c r="D10" s="396"/>
      <c r="E10" s="122" t="s">
        <v>264</v>
      </c>
      <c r="F10" s="121" t="s">
        <v>150</v>
      </c>
      <c r="G10" s="121" t="s">
        <v>588</v>
      </c>
      <c r="H10" s="121" t="s">
        <v>589</v>
      </c>
      <c r="I10" s="121" t="s">
        <v>590</v>
      </c>
      <c r="J10" s="121" t="s">
        <v>375</v>
      </c>
      <c r="K10" s="121" t="s">
        <v>375</v>
      </c>
      <c r="L10" s="121" t="s">
        <v>262</v>
      </c>
      <c r="M10" s="149">
        <v>2</v>
      </c>
      <c r="N10" s="149">
        <v>1</v>
      </c>
      <c r="O10" s="150">
        <f t="shared" si="0"/>
        <v>2</v>
      </c>
      <c r="P10" s="150" t="str">
        <f t="shared" si="1"/>
        <v>Bajo</v>
      </c>
      <c r="Q10" s="149">
        <v>10</v>
      </c>
      <c r="R10" s="150">
        <f t="shared" si="2"/>
        <v>20</v>
      </c>
      <c r="S10" s="150" t="str">
        <f t="shared" si="3"/>
        <v>IV</v>
      </c>
      <c r="T10" s="150" t="str">
        <f t="shared" si="4"/>
        <v>Aceptable</v>
      </c>
      <c r="U10" s="98">
        <v>0</v>
      </c>
      <c r="V10" s="98">
        <v>0</v>
      </c>
      <c r="W10" s="98">
        <v>11</v>
      </c>
      <c r="X10" s="98">
        <v>11</v>
      </c>
      <c r="Y10" s="121" t="s">
        <v>591</v>
      </c>
      <c r="Z10" s="121" t="s">
        <v>592</v>
      </c>
      <c r="AA10" s="121" t="s">
        <v>296</v>
      </c>
      <c r="AB10" s="121" t="s">
        <v>296</v>
      </c>
      <c r="AC10" s="121" t="s">
        <v>223</v>
      </c>
      <c r="AD10" s="121" t="s">
        <v>593</v>
      </c>
      <c r="AE10" s="152" t="s">
        <v>682</v>
      </c>
    </row>
    <row r="11" spans="1:31" ht="117.75" customHeight="1">
      <c r="A11" s="335"/>
      <c r="B11" s="335"/>
      <c r="C11" s="490"/>
      <c r="D11" s="396"/>
      <c r="E11" s="208" t="s">
        <v>255</v>
      </c>
      <c r="F11" s="121" t="s">
        <v>150</v>
      </c>
      <c r="G11" s="120" t="s">
        <v>594</v>
      </c>
      <c r="H11" s="120" t="s">
        <v>595</v>
      </c>
      <c r="I11" s="120" t="s">
        <v>596</v>
      </c>
      <c r="J11" s="120" t="s">
        <v>375</v>
      </c>
      <c r="K11" s="120" t="s">
        <v>597</v>
      </c>
      <c r="L11" s="120" t="s">
        <v>598</v>
      </c>
      <c r="M11" s="149">
        <v>2</v>
      </c>
      <c r="N11" s="149">
        <v>1</v>
      </c>
      <c r="O11" s="155">
        <f>+M11*N11</f>
        <v>2</v>
      </c>
      <c r="P11" s="150" t="str">
        <f>IF(O11&gt;=21,"Muy Alto (MA)",IF(O11&lt;6,"Bajo (B)",IF(AND(O11&gt;=9,O11&lt;21),"Alto (a)",IF(AND(O11&gt;=6,O11&lt;9),"Medio (M)"))))</f>
        <v>Bajo (B)</v>
      </c>
      <c r="Q11" s="149">
        <v>10</v>
      </c>
      <c r="R11" s="150">
        <f t="shared" si="2"/>
        <v>20</v>
      </c>
      <c r="S11" s="150" t="str">
        <f t="shared" si="3"/>
        <v>IV</v>
      </c>
      <c r="T11" s="120" t="str">
        <f>IF(R11&gt;500,"NO ACEPTABLE",IF(R11&lt;21,"ACEPTABLE",IF(AND(R11&gt;=121,R11&lt;=500),"NO ACEPTABLE O ACEPTABLE CON CONTROL ESPECÍFICO",IF(AND(R11&gt;=21,R11&lt;=120),"MEJORABLE"))))</f>
        <v>ACEPTABLE</v>
      </c>
      <c r="U11" s="98">
        <v>0</v>
      </c>
      <c r="V11" s="98">
        <v>0</v>
      </c>
      <c r="W11" s="98">
        <v>11</v>
      </c>
      <c r="X11" s="98">
        <v>11</v>
      </c>
      <c r="Y11" s="120" t="s">
        <v>599</v>
      </c>
      <c r="Z11" s="121" t="s">
        <v>592</v>
      </c>
      <c r="AA11" s="120" t="s">
        <v>296</v>
      </c>
      <c r="AB11" s="120" t="s">
        <v>296</v>
      </c>
      <c r="AC11" s="120" t="s">
        <v>296</v>
      </c>
      <c r="AD11" s="120" t="s">
        <v>600</v>
      </c>
      <c r="AE11" s="152" t="s">
        <v>223</v>
      </c>
    </row>
    <row r="12" spans="1:31" ht="117.75" customHeight="1">
      <c r="A12" s="335"/>
      <c r="B12" s="335"/>
      <c r="C12" s="490"/>
      <c r="D12" s="396"/>
      <c r="E12" s="122" t="s">
        <v>264</v>
      </c>
      <c r="F12" s="121" t="s">
        <v>274</v>
      </c>
      <c r="G12" s="121" t="s">
        <v>284</v>
      </c>
      <c r="H12" s="121" t="s">
        <v>410</v>
      </c>
      <c r="I12" s="121" t="s">
        <v>411</v>
      </c>
      <c r="J12" s="121" t="s">
        <v>375</v>
      </c>
      <c r="K12" s="121" t="s">
        <v>260</v>
      </c>
      <c r="L12" s="121" t="s">
        <v>262</v>
      </c>
      <c r="M12" s="149">
        <v>2</v>
      </c>
      <c r="N12" s="149">
        <v>1</v>
      </c>
      <c r="O12" s="150">
        <f t="shared" si="0"/>
        <v>2</v>
      </c>
      <c r="P12" s="150" t="str">
        <f t="shared" si="1"/>
        <v>Bajo</v>
      </c>
      <c r="Q12" s="149">
        <v>10</v>
      </c>
      <c r="R12" s="150">
        <f t="shared" si="2"/>
        <v>20</v>
      </c>
      <c r="S12" s="150" t="str">
        <f t="shared" si="3"/>
        <v>IV</v>
      </c>
      <c r="T12" s="150" t="str">
        <f t="shared" si="4"/>
        <v>Aceptable</v>
      </c>
      <c r="U12" s="98">
        <v>0</v>
      </c>
      <c r="V12" s="98">
        <v>0</v>
      </c>
      <c r="W12" s="98">
        <v>11</v>
      </c>
      <c r="X12" s="98">
        <v>11</v>
      </c>
      <c r="Y12" s="121" t="s">
        <v>412</v>
      </c>
      <c r="Z12" s="121" t="s">
        <v>291</v>
      </c>
      <c r="AA12" s="121" t="s">
        <v>296</v>
      </c>
      <c r="AB12" s="121" t="s">
        <v>296</v>
      </c>
      <c r="AC12" s="121" t="s">
        <v>292</v>
      </c>
      <c r="AD12" s="121" t="s">
        <v>293</v>
      </c>
      <c r="AE12" s="152" t="s">
        <v>223</v>
      </c>
    </row>
    <row r="13" spans="1:31" s="78" customFormat="1" ht="117.75" customHeight="1">
      <c r="A13" s="335"/>
      <c r="B13" s="335"/>
      <c r="C13" s="490"/>
      <c r="D13" s="396"/>
      <c r="E13" s="294" t="s">
        <v>441</v>
      </c>
      <c r="F13" s="119" t="s">
        <v>274</v>
      </c>
      <c r="G13" s="118" t="s">
        <v>284</v>
      </c>
      <c r="H13" s="119" t="s">
        <v>442</v>
      </c>
      <c r="I13" s="119" t="s">
        <v>443</v>
      </c>
      <c r="J13" s="119" t="s">
        <v>375</v>
      </c>
      <c r="K13" s="118" t="s">
        <v>444</v>
      </c>
      <c r="L13" s="119" t="s">
        <v>375</v>
      </c>
      <c r="M13" s="145">
        <v>6</v>
      </c>
      <c r="N13" s="145">
        <v>3</v>
      </c>
      <c r="O13" s="146">
        <f t="shared" si="0"/>
        <v>18</v>
      </c>
      <c r="P13" s="146" t="str">
        <f t="shared" si="1"/>
        <v>Alto</v>
      </c>
      <c r="Q13" s="145">
        <v>25</v>
      </c>
      <c r="R13" s="146">
        <f t="shared" si="2"/>
        <v>450</v>
      </c>
      <c r="S13" s="146" t="str">
        <f t="shared" si="3"/>
        <v>II</v>
      </c>
      <c r="T13" s="146" t="str">
        <f t="shared" si="4"/>
        <v>No Aceptable o Aceptable con controles</v>
      </c>
      <c r="U13" s="98">
        <v>0</v>
      </c>
      <c r="V13" s="98">
        <v>0</v>
      </c>
      <c r="W13" s="98">
        <v>11</v>
      </c>
      <c r="X13" s="98">
        <v>11</v>
      </c>
      <c r="Y13" s="118" t="s">
        <v>290</v>
      </c>
      <c r="Z13" s="118" t="s">
        <v>291</v>
      </c>
      <c r="AA13" s="118" t="s">
        <v>223</v>
      </c>
      <c r="AB13" s="118" t="s">
        <v>223</v>
      </c>
      <c r="AC13" s="119" t="s">
        <v>450</v>
      </c>
      <c r="AD13" s="119" t="s">
        <v>451</v>
      </c>
      <c r="AE13" s="148" t="s">
        <v>223</v>
      </c>
    </row>
    <row r="14" spans="1:31" ht="117.75" customHeight="1">
      <c r="A14" s="335"/>
      <c r="B14" s="335"/>
      <c r="C14" s="490"/>
      <c r="D14" s="396"/>
      <c r="E14" s="122" t="s">
        <v>264</v>
      </c>
      <c r="F14" s="121" t="s">
        <v>151</v>
      </c>
      <c r="G14" s="121" t="s">
        <v>172</v>
      </c>
      <c r="H14" s="121" t="s">
        <v>572</v>
      </c>
      <c r="I14" s="121" t="s">
        <v>573</v>
      </c>
      <c r="J14" s="121" t="s">
        <v>210</v>
      </c>
      <c r="K14" s="121" t="s">
        <v>260</v>
      </c>
      <c r="L14" s="121" t="s">
        <v>574</v>
      </c>
      <c r="M14" s="149">
        <v>2</v>
      </c>
      <c r="N14" s="149">
        <v>1</v>
      </c>
      <c r="O14" s="150">
        <f t="shared" si="0"/>
        <v>2</v>
      </c>
      <c r="P14" s="150" t="str">
        <f t="shared" si="1"/>
        <v>Bajo</v>
      </c>
      <c r="Q14" s="149">
        <v>10</v>
      </c>
      <c r="R14" s="150">
        <f t="shared" si="2"/>
        <v>20</v>
      </c>
      <c r="S14" s="150" t="str">
        <f t="shared" si="3"/>
        <v>IV</v>
      </c>
      <c r="T14" s="150" t="str">
        <f t="shared" si="4"/>
        <v>Aceptable</v>
      </c>
      <c r="U14" s="98">
        <v>0</v>
      </c>
      <c r="V14" s="98">
        <v>0</v>
      </c>
      <c r="W14" s="98">
        <v>11</v>
      </c>
      <c r="X14" s="98">
        <v>11</v>
      </c>
      <c r="Y14" s="121" t="s">
        <v>591</v>
      </c>
      <c r="Z14" s="121" t="s">
        <v>295</v>
      </c>
      <c r="AA14" s="121" t="s">
        <v>296</v>
      </c>
      <c r="AB14" s="121" t="s">
        <v>296</v>
      </c>
      <c r="AC14" s="121" t="s">
        <v>296</v>
      </c>
      <c r="AD14" s="121" t="s">
        <v>601</v>
      </c>
      <c r="AE14" s="148" t="s">
        <v>683</v>
      </c>
    </row>
    <row r="15" spans="1:31" ht="117.75" customHeight="1">
      <c r="A15" s="335"/>
      <c r="B15" s="335"/>
      <c r="C15" s="490"/>
      <c r="D15" s="396"/>
      <c r="E15" s="122" t="s">
        <v>264</v>
      </c>
      <c r="F15" s="121" t="s">
        <v>271</v>
      </c>
      <c r="G15" s="121" t="s">
        <v>234</v>
      </c>
      <c r="H15" s="121" t="s">
        <v>376</v>
      </c>
      <c r="I15" s="121" t="s">
        <v>377</v>
      </c>
      <c r="J15" s="121" t="s">
        <v>210</v>
      </c>
      <c r="K15" s="121" t="s">
        <v>233</v>
      </c>
      <c r="L15" s="121" t="s">
        <v>220</v>
      </c>
      <c r="M15" s="149">
        <v>2</v>
      </c>
      <c r="N15" s="149">
        <v>1</v>
      </c>
      <c r="O15" s="150">
        <f t="shared" si="0"/>
        <v>2</v>
      </c>
      <c r="P15" s="150" t="str">
        <f t="shared" si="1"/>
        <v>Bajo</v>
      </c>
      <c r="Q15" s="149">
        <v>10</v>
      </c>
      <c r="R15" s="150">
        <f t="shared" si="2"/>
        <v>20</v>
      </c>
      <c r="S15" s="150" t="str">
        <f t="shared" si="3"/>
        <v>IV</v>
      </c>
      <c r="T15" s="150" t="str">
        <f t="shared" si="4"/>
        <v>Aceptable</v>
      </c>
      <c r="U15" s="98">
        <v>0</v>
      </c>
      <c r="V15" s="98">
        <v>0</v>
      </c>
      <c r="W15" s="98">
        <v>11</v>
      </c>
      <c r="X15" s="98">
        <v>11</v>
      </c>
      <c r="Y15" s="121" t="s">
        <v>240</v>
      </c>
      <c r="Z15" s="121" t="s">
        <v>676</v>
      </c>
      <c r="AA15" s="121" t="s">
        <v>223</v>
      </c>
      <c r="AB15" s="121" t="s">
        <v>223</v>
      </c>
      <c r="AC15" s="121" t="s">
        <v>242</v>
      </c>
      <c r="AD15" s="121" t="s">
        <v>350</v>
      </c>
      <c r="AE15" s="152" t="s">
        <v>223</v>
      </c>
    </row>
    <row r="16" spans="1:31" ht="117.75" customHeight="1" thickBot="1">
      <c r="A16" s="335"/>
      <c r="B16" s="335"/>
      <c r="C16" s="491"/>
      <c r="D16" s="397"/>
      <c r="E16" s="156" t="s">
        <v>264</v>
      </c>
      <c r="F16" s="178" t="s">
        <v>271</v>
      </c>
      <c r="G16" s="178" t="s">
        <v>372</v>
      </c>
      <c r="H16" s="178" t="s">
        <v>373</v>
      </c>
      <c r="I16" s="178" t="s">
        <v>374</v>
      </c>
      <c r="J16" s="178" t="s">
        <v>375</v>
      </c>
      <c r="K16" s="178" t="s">
        <v>233</v>
      </c>
      <c r="L16" s="178" t="s">
        <v>220</v>
      </c>
      <c r="M16" s="179">
        <v>2</v>
      </c>
      <c r="N16" s="179">
        <v>1</v>
      </c>
      <c r="O16" s="180">
        <f t="shared" si="0"/>
        <v>2</v>
      </c>
      <c r="P16" s="180" t="str">
        <f t="shared" si="1"/>
        <v>Bajo</v>
      </c>
      <c r="Q16" s="179">
        <v>10</v>
      </c>
      <c r="R16" s="180">
        <f t="shared" si="2"/>
        <v>20</v>
      </c>
      <c r="S16" s="180" t="str">
        <f t="shared" si="3"/>
        <v>IV</v>
      </c>
      <c r="T16" s="180" t="str">
        <f t="shared" si="4"/>
        <v>Aceptable</v>
      </c>
      <c r="U16" s="101">
        <v>0</v>
      </c>
      <c r="V16" s="101">
        <v>0</v>
      </c>
      <c r="W16" s="101">
        <v>11</v>
      </c>
      <c r="X16" s="101">
        <v>11</v>
      </c>
      <c r="Y16" s="178" t="s">
        <v>240</v>
      </c>
      <c r="Z16" s="178" t="s">
        <v>676</v>
      </c>
      <c r="AA16" s="178" t="s">
        <v>223</v>
      </c>
      <c r="AB16" s="178" t="s">
        <v>223</v>
      </c>
      <c r="AC16" s="178" t="s">
        <v>379</v>
      </c>
      <c r="AD16" s="178" t="s">
        <v>380</v>
      </c>
      <c r="AE16" s="200" t="s">
        <v>223</v>
      </c>
    </row>
    <row r="17" spans="1:32" s="98" customFormat="1" ht="117.75" customHeight="1">
      <c r="A17" s="335"/>
      <c r="B17" s="335"/>
      <c r="C17" s="498" t="s">
        <v>633</v>
      </c>
      <c r="D17" s="390" t="s">
        <v>629</v>
      </c>
      <c r="E17" s="126" t="s">
        <v>264</v>
      </c>
      <c r="F17" s="197" t="s">
        <v>265</v>
      </c>
      <c r="G17" s="197" t="s">
        <v>156</v>
      </c>
      <c r="H17" s="196" t="s">
        <v>483</v>
      </c>
      <c r="I17" s="196" t="s">
        <v>319</v>
      </c>
      <c r="J17" s="196" t="s">
        <v>375</v>
      </c>
      <c r="K17" s="196" t="s">
        <v>260</v>
      </c>
      <c r="L17" s="196" t="s">
        <v>268</v>
      </c>
      <c r="M17" s="197">
        <v>2</v>
      </c>
      <c r="N17" s="197">
        <v>3</v>
      </c>
      <c r="O17" s="198">
        <f t="shared" si="0"/>
        <v>6</v>
      </c>
      <c r="P17" s="198" t="str">
        <f t="shared" si="1"/>
        <v>Medio</v>
      </c>
      <c r="Q17" s="198">
        <v>60</v>
      </c>
      <c r="R17" s="198">
        <f t="shared" si="2"/>
        <v>360</v>
      </c>
      <c r="S17" s="198" t="str">
        <f t="shared" si="3"/>
        <v>II</v>
      </c>
      <c r="T17" s="198" t="str">
        <f t="shared" si="4"/>
        <v>No Aceptable o Aceptable con controles</v>
      </c>
      <c r="U17" s="100">
        <v>3</v>
      </c>
      <c r="V17" s="100">
        <v>1</v>
      </c>
      <c r="W17" s="100">
        <v>0</v>
      </c>
      <c r="X17" s="100">
        <v>4</v>
      </c>
      <c r="Y17" s="126" t="s">
        <v>369</v>
      </c>
      <c r="Z17" s="196" t="s">
        <v>288</v>
      </c>
      <c r="AA17" s="196" t="s">
        <v>223</v>
      </c>
      <c r="AB17" s="196" t="s">
        <v>223</v>
      </c>
      <c r="AC17" s="196" t="s">
        <v>223</v>
      </c>
      <c r="AD17" s="196" t="s">
        <v>370</v>
      </c>
      <c r="AE17" s="199" t="s">
        <v>681</v>
      </c>
    </row>
    <row r="18" spans="1:32" s="98" customFormat="1" ht="117.75" customHeight="1">
      <c r="A18" s="335"/>
      <c r="B18" s="335"/>
      <c r="C18" s="499"/>
      <c r="D18" s="391"/>
      <c r="E18" s="122" t="s">
        <v>264</v>
      </c>
      <c r="F18" s="121" t="s">
        <v>274</v>
      </c>
      <c r="G18" s="121" t="s">
        <v>284</v>
      </c>
      <c r="H18" s="121" t="s">
        <v>487</v>
      </c>
      <c r="I18" s="121" t="s">
        <v>488</v>
      </c>
      <c r="J18" s="121" t="s">
        <v>375</v>
      </c>
      <c r="K18" s="121" t="s">
        <v>260</v>
      </c>
      <c r="L18" s="121" t="s">
        <v>375</v>
      </c>
      <c r="M18" s="149">
        <v>2</v>
      </c>
      <c r="N18" s="149">
        <v>1</v>
      </c>
      <c r="O18" s="150">
        <f t="shared" si="0"/>
        <v>2</v>
      </c>
      <c r="P18" s="150" t="str">
        <f t="shared" si="1"/>
        <v>Bajo</v>
      </c>
      <c r="Q18" s="149">
        <v>10</v>
      </c>
      <c r="R18" s="150">
        <f t="shared" si="2"/>
        <v>20</v>
      </c>
      <c r="S18" s="150" t="str">
        <f t="shared" si="3"/>
        <v>IV</v>
      </c>
      <c r="T18" s="150" t="str">
        <f t="shared" si="4"/>
        <v>Aceptable</v>
      </c>
      <c r="U18" s="98">
        <v>3</v>
      </c>
      <c r="V18" s="98">
        <v>1</v>
      </c>
      <c r="W18" s="98">
        <v>0</v>
      </c>
      <c r="X18" s="98">
        <v>4</v>
      </c>
      <c r="Y18" s="122" t="s">
        <v>602</v>
      </c>
      <c r="Z18" s="121" t="s">
        <v>291</v>
      </c>
      <c r="AA18" s="121" t="s">
        <v>296</v>
      </c>
      <c r="AB18" s="121" t="s">
        <v>296</v>
      </c>
      <c r="AC18" s="121" t="s">
        <v>603</v>
      </c>
      <c r="AD18" s="121" t="s">
        <v>604</v>
      </c>
      <c r="AE18" s="152" t="s">
        <v>223</v>
      </c>
      <c r="AF18" s="271"/>
    </row>
    <row r="19" spans="1:32" s="98" customFormat="1" ht="117.75" customHeight="1">
      <c r="A19" s="335"/>
      <c r="B19" s="335"/>
      <c r="C19" s="499"/>
      <c r="D19" s="391"/>
      <c r="E19" s="122" t="s">
        <v>264</v>
      </c>
      <c r="F19" s="121" t="s">
        <v>274</v>
      </c>
      <c r="G19" s="121" t="s">
        <v>280</v>
      </c>
      <c r="H19" s="121" t="s">
        <v>605</v>
      </c>
      <c r="I19" s="121" t="s">
        <v>263</v>
      </c>
      <c r="J19" s="121" t="s">
        <v>210</v>
      </c>
      <c r="K19" s="121" t="s">
        <v>210</v>
      </c>
      <c r="L19" s="121" t="s">
        <v>375</v>
      </c>
      <c r="M19" s="149">
        <v>2</v>
      </c>
      <c r="N19" s="149">
        <v>1</v>
      </c>
      <c r="O19" s="150">
        <f t="shared" si="0"/>
        <v>2</v>
      </c>
      <c r="P19" s="150" t="str">
        <f t="shared" si="1"/>
        <v>Bajo</v>
      </c>
      <c r="Q19" s="149">
        <v>10</v>
      </c>
      <c r="R19" s="150">
        <f t="shared" si="2"/>
        <v>20</v>
      </c>
      <c r="S19" s="150" t="str">
        <f t="shared" si="3"/>
        <v>IV</v>
      </c>
      <c r="T19" s="150" t="str">
        <f t="shared" si="4"/>
        <v>Aceptable</v>
      </c>
      <c r="U19" s="98">
        <v>3</v>
      </c>
      <c r="V19" s="98">
        <v>1</v>
      </c>
      <c r="W19" s="98">
        <v>0</v>
      </c>
      <c r="X19" s="98">
        <v>4</v>
      </c>
      <c r="Y19" s="122" t="s">
        <v>606</v>
      </c>
      <c r="Z19" s="121" t="s">
        <v>303</v>
      </c>
      <c r="AA19" s="121" t="s">
        <v>296</v>
      </c>
      <c r="AB19" s="121" t="s">
        <v>296</v>
      </c>
      <c r="AC19" s="121" t="s">
        <v>223</v>
      </c>
      <c r="AD19" s="121" t="s">
        <v>452</v>
      </c>
      <c r="AE19" s="152" t="s">
        <v>223</v>
      </c>
      <c r="AF19" s="271"/>
    </row>
    <row r="20" spans="1:32" s="98" customFormat="1" ht="117.75" customHeight="1">
      <c r="A20" s="335"/>
      <c r="B20" s="335"/>
      <c r="C20" s="499"/>
      <c r="D20" s="391"/>
      <c r="E20" s="122" t="s">
        <v>264</v>
      </c>
      <c r="F20" s="121" t="s">
        <v>274</v>
      </c>
      <c r="G20" s="121" t="s">
        <v>381</v>
      </c>
      <c r="H20" s="121" t="s">
        <v>538</v>
      </c>
      <c r="I20" s="121" t="s">
        <v>539</v>
      </c>
      <c r="J20" s="121" t="s">
        <v>395</v>
      </c>
      <c r="K20" s="121" t="s">
        <v>540</v>
      </c>
      <c r="L20" s="121" t="s">
        <v>397</v>
      </c>
      <c r="M20" s="149">
        <v>2</v>
      </c>
      <c r="N20" s="149">
        <v>1</v>
      </c>
      <c r="O20" s="150">
        <f t="shared" si="0"/>
        <v>2</v>
      </c>
      <c r="P20" s="150" t="str">
        <f t="shared" si="1"/>
        <v>Bajo</v>
      </c>
      <c r="Q20" s="149">
        <v>10</v>
      </c>
      <c r="R20" s="150">
        <f t="shared" si="2"/>
        <v>20</v>
      </c>
      <c r="S20" s="150" t="str">
        <f t="shared" si="3"/>
        <v>IV</v>
      </c>
      <c r="T20" s="150" t="str">
        <f t="shared" si="4"/>
        <v>Aceptable</v>
      </c>
      <c r="U20" s="98">
        <v>3</v>
      </c>
      <c r="V20" s="98">
        <v>1</v>
      </c>
      <c r="W20" s="98">
        <v>0</v>
      </c>
      <c r="X20" s="98">
        <v>4</v>
      </c>
      <c r="Y20" s="122" t="s">
        <v>427</v>
      </c>
      <c r="Z20" s="121" t="s">
        <v>385</v>
      </c>
      <c r="AA20" s="121" t="s">
        <v>296</v>
      </c>
      <c r="AB20" s="121" t="s">
        <v>296</v>
      </c>
      <c r="AC20" s="121" t="s">
        <v>446</v>
      </c>
      <c r="AD20" s="121" t="s">
        <v>607</v>
      </c>
      <c r="AE20" s="152" t="s">
        <v>712</v>
      </c>
      <c r="AF20" s="271"/>
    </row>
    <row r="21" spans="1:32" s="98" customFormat="1" ht="117.75" customHeight="1">
      <c r="A21" s="335"/>
      <c r="B21" s="335"/>
      <c r="C21" s="499"/>
      <c r="D21" s="391"/>
      <c r="E21" s="122" t="s">
        <v>264</v>
      </c>
      <c r="F21" s="121" t="s">
        <v>152</v>
      </c>
      <c r="G21" s="121" t="s">
        <v>341</v>
      </c>
      <c r="H21" s="121" t="s">
        <v>342</v>
      </c>
      <c r="I21" s="121" t="s">
        <v>413</v>
      </c>
      <c r="J21" s="121" t="s">
        <v>210</v>
      </c>
      <c r="K21" s="121" t="s">
        <v>211</v>
      </c>
      <c r="L21" s="121" t="s">
        <v>219</v>
      </c>
      <c r="M21" s="149">
        <v>2</v>
      </c>
      <c r="N21" s="149">
        <v>3</v>
      </c>
      <c r="O21" s="150">
        <f t="shared" si="0"/>
        <v>6</v>
      </c>
      <c r="P21" s="150" t="str">
        <f t="shared" si="1"/>
        <v>Medio</v>
      </c>
      <c r="Q21" s="149">
        <v>60</v>
      </c>
      <c r="R21" s="150">
        <f t="shared" si="2"/>
        <v>360</v>
      </c>
      <c r="S21" s="150" t="str">
        <f t="shared" si="3"/>
        <v>II</v>
      </c>
      <c r="T21" s="150" t="str">
        <f t="shared" si="4"/>
        <v>No Aceptable o Aceptable con controles</v>
      </c>
      <c r="U21" s="98">
        <v>3</v>
      </c>
      <c r="V21" s="98">
        <v>1</v>
      </c>
      <c r="W21" s="98">
        <v>0</v>
      </c>
      <c r="X21" s="98">
        <v>4</v>
      </c>
      <c r="Y21" s="122" t="s">
        <v>414</v>
      </c>
      <c r="Z21" s="118" t="s">
        <v>672</v>
      </c>
      <c r="AA21" s="121" t="s">
        <v>223</v>
      </c>
      <c r="AB21" s="121" t="s">
        <v>223</v>
      </c>
      <c r="AC21" s="121" t="s">
        <v>223</v>
      </c>
      <c r="AD21" s="121" t="s">
        <v>415</v>
      </c>
      <c r="AE21" s="152" t="s">
        <v>223</v>
      </c>
      <c r="AF21" s="271"/>
    </row>
    <row r="22" spans="1:32" s="98" customFormat="1" ht="117.75" customHeight="1">
      <c r="A22" s="335"/>
      <c r="B22" s="335"/>
      <c r="C22" s="499"/>
      <c r="D22" s="391"/>
      <c r="E22" s="122" t="s">
        <v>264</v>
      </c>
      <c r="F22" s="121" t="s">
        <v>152</v>
      </c>
      <c r="G22" s="121" t="s">
        <v>416</v>
      </c>
      <c r="H22" s="121" t="s">
        <v>417</v>
      </c>
      <c r="I22" s="121" t="s">
        <v>418</v>
      </c>
      <c r="J22" s="121" t="s">
        <v>210</v>
      </c>
      <c r="K22" s="121" t="s">
        <v>211</v>
      </c>
      <c r="L22" s="121" t="s">
        <v>219</v>
      </c>
      <c r="M22" s="149">
        <v>2</v>
      </c>
      <c r="N22" s="149">
        <v>3</v>
      </c>
      <c r="O22" s="150">
        <f t="shared" si="0"/>
        <v>6</v>
      </c>
      <c r="P22" s="150" t="str">
        <f t="shared" si="1"/>
        <v>Medio</v>
      </c>
      <c r="Q22" s="149">
        <v>60</v>
      </c>
      <c r="R22" s="150">
        <f t="shared" si="2"/>
        <v>360</v>
      </c>
      <c r="S22" s="150" t="str">
        <f t="shared" si="3"/>
        <v>II</v>
      </c>
      <c r="T22" s="150" t="str">
        <f t="shared" si="4"/>
        <v>No Aceptable o Aceptable con controles</v>
      </c>
      <c r="U22" s="98">
        <v>3</v>
      </c>
      <c r="V22" s="98">
        <v>1</v>
      </c>
      <c r="W22" s="98">
        <v>0</v>
      </c>
      <c r="X22" s="98">
        <v>4</v>
      </c>
      <c r="Y22" s="122" t="s">
        <v>419</v>
      </c>
      <c r="Z22" s="118" t="s">
        <v>672</v>
      </c>
      <c r="AA22" s="121" t="s">
        <v>223</v>
      </c>
      <c r="AB22" s="121" t="s">
        <v>223</v>
      </c>
      <c r="AC22" s="121" t="s">
        <v>223</v>
      </c>
      <c r="AD22" s="121" t="s">
        <v>415</v>
      </c>
      <c r="AE22" s="152" t="s">
        <v>223</v>
      </c>
      <c r="AF22" s="271"/>
    </row>
    <row r="23" spans="1:32" s="98" customFormat="1" ht="117.75" customHeight="1">
      <c r="A23" s="335"/>
      <c r="B23" s="335"/>
      <c r="C23" s="499"/>
      <c r="D23" s="391"/>
      <c r="E23" s="122" t="s">
        <v>264</v>
      </c>
      <c r="F23" s="121" t="s">
        <v>421</v>
      </c>
      <c r="G23" s="121" t="s">
        <v>493</v>
      </c>
      <c r="H23" s="121" t="s">
        <v>495</v>
      </c>
      <c r="I23" s="121" t="s">
        <v>423</v>
      </c>
      <c r="J23" s="121" t="s">
        <v>375</v>
      </c>
      <c r="K23" s="121" t="s">
        <v>424</v>
      </c>
      <c r="L23" s="121" t="s">
        <v>425</v>
      </c>
      <c r="M23" s="149">
        <v>2</v>
      </c>
      <c r="N23" s="149">
        <v>1</v>
      </c>
      <c r="O23" s="150">
        <f t="shared" si="0"/>
        <v>2</v>
      </c>
      <c r="P23" s="150" t="str">
        <f t="shared" si="1"/>
        <v>Bajo</v>
      </c>
      <c r="Q23" s="149">
        <v>10</v>
      </c>
      <c r="R23" s="150">
        <f t="shared" si="2"/>
        <v>20</v>
      </c>
      <c r="S23" s="150" t="str">
        <f t="shared" si="3"/>
        <v>IV</v>
      </c>
      <c r="T23" s="150" t="str">
        <f t="shared" si="4"/>
        <v>Aceptable</v>
      </c>
      <c r="U23" s="98">
        <v>3</v>
      </c>
      <c r="V23" s="98">
        <v>1</v>
      </c>
      <c r="W23" s="98">
        <v>0</v>
      </c>
      <c r="X23" s="98">
        <v>4</v>
      </c>
      <c r="Y23" s="122" t="s">
        <v>427</v>
      </c>
      <c r="Z23" s="121" t="s">
        <v>428</v>
      </c>
      <c r="AA23" s="121" t="s">
        <v>296</v>
      </c>
      <c r="AB23" s="121" t="s">
        <v>296</v>
      </c>
      <c r="AC23" s="121" t="s">
        <v>429</v>
      </c>
      <c r="AD23" s="121" t="s">
        <v>430</v>
      </c>
      <c r="AE23" s="152" t="s">
        <v>223</v>
      </c>
      <c r="AF23" s="271"/>
    </row>
    <row r="24" spans="1:32" s="98" customFormat="1" ht="117.75" customHeight="1" thickBot="1">
      <c r="A24" s="335"/>
      <c r="B24" s="335"/>
      <c r="C24" s="499"/>
      <c r="D24" s="398"/>
      <c r="E24" s="156" t="s">
        <v>264</v>
      </c>
      <c r="F24" s="178" t="s">
        <v>421</v>
      </c>
      <c r="G24" s="178" t="s">
        <v>541</v>
      </c>
      <c r="H24" s="178" t="s">
        <v>494</v>
      </c>
      <c r="I24" s="178" t="s">
        <v>423</v>
      </c>
      <c r="J24" s="178" t="s">
        <v>375</v>
      </c>
      <c r="K24" s="178" t="s">
        <v>424</v>
      </c>
      <c r="L24" s="178" t="s">
        <v>425</v>
      </c>
      <c r="M24" s="179">
        <v>2</v>
      </c>
      <c r="N24" s="179">
        <v>1</v>
      </c>
      <c r="O24" s="180">
        <f t="shared" si="0"/>
        <v>2</v>
      </c>
      <c r="P24" s="180" t="str">
        <f t="shared" si="1"/>
        <v>Bajo</v>
      </c>
      <c r="Q24" s="179">
        <v>10</v>
      </c>
      <c r="R24" s="180">
        <f t="shared" si="2"/>
        <v>20</v>
      </c>
      <c r="S24" s="180" t="str">
        <f t="shared" si="3"/>
        <v>IV</v>
      </c>
      <c r="T24" s="180" t="str">
        <f t="shared" si="4"/>
        <v>Aceptable</v>
      </c>
      <c r="U24" s="101">
        <v>3</v>
      </c>
      <c r="V24" s="101">
        <v>1</v>
      </c>
      <c r="W24" s="101">
        <v>0</v>
      </c>
      <c r="X24" s="101">
        <v>4</v>
      </c>
      <c r="Y24" s="156" t="s">
        <v>427</v>
      </c>
      <c r="Z24" s="178" t="s">
        <v>428</v>
      </c>
      <c r="AA24" s="178" t="s">
        <v>296</v>
      </c>
      <c r="AB24" s="178" t="s">
        <v>296</v>
      </c>
      <c r="AC24" s="178" t="s">
        <v>608</v>
      </c>
      <c r="AD24" s="178" t="s">
        <v>609</v>
      </c>
      <c r="AE24" s="200" t="s">
        <v>223</v>
      </c>
      <c r="AF24" s="271"/>
    </row>
    <row r="25" spans="1:32" s="98" customFormat="1" ht="117.75" customHeight="1">
      <c r="A25" s="335"/>
      <c r="B25" s="335"/>
      <c r="C25" s="500" t="s">
        <v>634</v>
      </c>
      <c r="D25" s="334" t="s">
        <v>630</v>
      </c>
      <c r="E25" s="204" t="s">
        <v>264</v>
      </c>
      <c r="F25" s="205" t="s">
        <v>265</v>
      </c>
      <c r="G25" s="205" t="s">
        <v>156</v>
      </c>
      <c r="H25" s="163" t="s">
        <v>483</v>
      </c>
      <c r="I25" s="163" t="s">
        <v>319</v>
      </c>
      <c r="J25" s="163" t="s">
        <v>375</v>
      </c>
      <c r="K25" s="163" t="s">
        <v>260</v>
      </c>
      <c r="L25" s="163" t="s">
        <v>268</v>
      </c>
      <c r="M25" s="205">
        <v>2</v>
      </c>
      <c r="N25" s="205">
        <v>3</v>
      </c>
      <c r="O25" s="206">
        <f t="shared" si="0"/>
        <v>6</v>
      </c>
      <c r="P25" s="206" t="str">
        <f t="shared" si="1"/>
        <v>Medio</v>
      </c>
      <c r="Q25" s="206">
        <v>60</v>
      </c>
      <c r="R25" s="206">
        <f t="shared" si="2"/>
        <v>360</v>
      </c>
      <c r="S25" s="206" t="str">
        <f t="shared" si="3"/>
        <v>II</v>
      </c>
      <c r="T25" s="206" t="str">
        <f t="shared" si="4"/>
        <v>No Aceptable o Aceptable con controles</v>
      </c>
      <c r="U25" s="95">
        <v>0</v>
      </c>
      <c r="V25" s="95">
        <v>0</v>
      </c>
      <c r="W25" s="95">
        <v>0</v>
      </c>
      <c r="X25" s="95">
        <v>0</v>
      </c>
      <c r="Y25" s="126" t="s">
        <v>369</v>
      </c>
      <c r="Z25" s="196" t="s">
        <v>288</v>
      </c>
      <c r="AA25" s="196" t="s">
        <v>223</v>
      </c>
      <c r="AB25" s="196" t="s">
        <v>223</v>
      </c>
      <c r="AC25" s="196" t="s">
        <v>223</v>
      </c>
      <c r="AD25" s="196" t="s">
        <v>370</v>
      </c>
      <c r="AE25" s="199" t="s">
        <v>681</v>
      </c>
    </row>
    <row r="26" spans="1:32" s="98" customFormat="1" ht="117.75" customHeight="1">
      <c r="A26" s="335"/>
      <c r="B26" s="335"/>
      <c r="C26" s="501"/>
      <c r="D26" s="335"/>
      <c r="E26" s="122" t="s">
        <v>264</v>
      </c>
      <c r="F26" s="121" t="s">
        <v>274</v>
      </c>
      <c r="G26" s="121" t="s">
        <v>284</v>
      </c>
      <c r="H26" s="121" t="s">
        <v>487</v>
      </c>
      <c r="I26" s="121" t="s">
        <v>488</v>
      </c>
      <c r="J26" s="121" t="s">
        <v>375</v>
      </c>
      <c r="K26" s="121" t="s">
        <v>210</v>
      </c>
      <c r="L26" s="121" t="s">
        <v>610</v>
      </c>
      <c r="M26" s="149">
        <v>2</v>
      </c>
      <c r="N26" s="149">
        <v>1</v>
      </c>
      <c r="O26" s="150">
        <f t="shared" si="0"/>
        <v>2</v>
      </c>
      <c r="P26" s="150" t="str">
        <f t="shared" si="1"/>
        <v>Bajo</v>
      </c>
      <c r="Q26" s="149">
        <v>10</v>
      </c>
      <c r="R26" s="150">
        <f t="shared" si="2"/>
        <v>20</v>
      </c>
      <c r="S26" s="150" t="str">
        <f t="shared" si="3"/>
        <v>IV</v>
      </c>
      <c r="T26" s="150" t="str">
        <f t="shared" si="4"/>
        <v>Aceptable</v>
      </c>
      <c r="U26" s="98">
        <v>0</v>
      </c>
      <c r="V26" s="98">
        <v>0</v>
      </c>
      <c r="W26" s="98">
        <v>0</v>
      </c>
      <c r="X26" s="98">
        <v>0</v>
      </c>
      <c r="Y26" s="122" t="s">
        <v>497</v>
      </c>
      <c r="Z26" s="121" t="s">
        <v>291</v>
      </c>
      <c r="AA26" s="121" t="s">
        <v>296</v>
      </c>
      <c r="AB26" s="121" t="s">
        <v>296</v>
      </c>
      <c r="AC26" s="121" t="s">
        <v>613</v>
      </c>
      <c r="AD26" s="121" t="s">
        <v>498</v>
      </c>
      <c r="AE26" s="152" t="s">
        <v>223</v>
      </c>
    </row>
    <row r="27" spans="1:32" s="98" customFormat="1" ht="117.75" customHeight="1">
      <c r="A27" s="335"/>
      <c r="B27" s="335"/>
      <c r="C27" s="501"/>
      <c r="D27" s="335"/>
      <c r="E27" s="122" t="s">
        <v>264</v>
      </c>
      <c r="F27" s="121" t="s">
        <v>274</v>
      </c>
      <c r="G27" s="121" t="s">
        <v>280</v>
      </c>
      <c r="H27" s="121" t="s">
        <v>605</v>
      </c>
      <c r="I27" s="121" t="s">
        <v>263</v>
      </c>
      <c r="J27" s="121" t="s">
        <v>210</v>
      </c>
      <c r="K27" s="121" t="s">
        <v>210</v>
      </c>
      <c r="L27" s="121" t="s">
        <v>210</v>
      </c>
      <c r="M27" s="149">
        <v>2</v>
      </c>
      <c r="N27" s="149">
        <v>1</v>
      </c>
      <c r="O27" s="150">
        <f t="shared" si="0"/>
        <v>2</v>
      </c>
      <c r="P27" s="150" t="str">
        <f t="shared" si="1"/>
        <v>Bajo</v>
      </c>
      <c r="Q27" s="149">
        <v>10</v>
      </c>
      <c r="R27" s="150">
        <f t="shared" si="2"/>
        <v>20</v>
      </c>
      <c r="S27" s="150" t="str">
        <f t="shared" si="3"/>
        <v>IV</v>
      </c>
      <c r="T27" s="150" t="str">
        <f t="shared" si="4"/>
        <v>Aceptable</v>
      </c>
      <c r="U27" s="98">
        <v>0</v>
      </c>
      <c r="V27" s="98">
        <v>0</v>
      </c>
      <c r="W27" s="98">
        <v>0</v>
      </c>
      <c r="X27" s="98">
        <v>0</v>
      </c>
      <c r="Y27" s="122" t="s">
        <v>611</v>
      </c>
      <c r="Z27" s="121" t="s">
        <v>303</v>
      </c>
      <c r="AA27" s="121" t="s">
        <v>296</v>
      </c>
      <c r="AB27" s="121" t="s">
        <v>296</v>
      </c>
      <c r="AC27" s="121" t="s">
        <v>614</v>
      </c>
      <c r="AD27" s="121" t="s">
        <v>305</v>
      </c>
      <c r="AE27" s="152" t="s">
        <v>223</v>
      </c>
    </row>
    <row r="28" spans="1:32" s="98" customFormat="1" ht="117.75" customHeight="1">
      <c r="A28" s="335"/>
      <c r="B28" s="335"/>
      <c r="C28" s="501"/>
      <c r="D28" s="335"/>
      <c r="E28" s="122" t="s">
        <v>264</v>
      </c>
      <c r="F28" s="121" t="s">
        <v>274</v>
      </c>
      <c r="G28" s="121" t="s">
        <v>381</v>
      </c>
      <c r="H28" s="121" t="s">
        <v>538</v>
      </c>
      <c r="I28" s="121" t="s">
        <v>539</v>
      </c>
      <c r="J28" s="121" t="s">
        <v>395</v>
      </c>
      <c r="K28" s="121" t="s">
        <v>396</v>
      </c>
      <c r="L28" s="121" t="s">
        <v>397</v>
      </c>
      <c r="M28" s="149">
        <v>2</v>
      </c>
      <c r="N28" s="149">
        <v>1</v>
      </c>
      <c r="O28" s="150">
        <f t="shared" si="0"/>
        <v>2</v>
      </c>
      <c r="P28" s="150" t="str">
        <f t="shared" si="1"/>
        <v>Bajo</v>
      </c>
      <c r="Q28" s="149">
        <v>10</v>
      </c>
      <c r="R28" s="150">
        <f t="shared" si="2"/>
        <v>20</v>
      </c>
      <c r="S28" s="150" t="str">
        <f t="shared" si="3"/>
        <v>IV</v>
      </c>
      <c r="T28" s="150" t="str">
        <f t="shared" si="4"/>
        <v>Aceptable</v>
      </c>
      <c r="U28" s="98">
        <v>0</v>
      </c>
      <c r="V28" s="98">
        <v>0</v>
      </c>
      <c r="W28" s="98">
        <v>0</v>
      </c>
      <c r="X28" s="98">
        <v>0</v>
      </c>
      <c r="Y28" s="122" t="s">
        <v>427</v>
      </c>
      <c r="Z28" s="121" t="s">
        <v>385</v>
      </c>
      <c r="AA28" s="121" t="s">
        <v>296</v>
      </c>
      <c r="AB28" s="121" t="s">
        <v>296</v>
      </c>
      <c r="AC28" s="121" t="s">
        <v>446</v>
      </c>
      <c r="AD28" s="121" t="s">
        <v>447</v>
      </c>
      <c r="AE28" s="152" t="s">
        <v>223</v>
      </c>
    </row>
    <row r="29" spans="1:32" s="98" customFormat="1" ht="117.75" customHeight="1">
      <c r="A29" s="335"/>
      <c r="B29" s="335"/>
      <c r="C29" s="501"/>
      <c r="D29" s="335"/>
      <c r="E29" s="122" t="s">
        <v>264</v>
      </c>
      <c r="F29" s="121" t="s">
        <v>152</v>
      </c>
      <c r="G29" s="121" t="s">
        <v>341</v>
      </c>
      <c r="H29" s="121" t="s">
        <v>342</v>
      </c>
      <c r="I29" s="121" t="s">
        <v>413</v>
      </c>
      <c r="J29" s="121" t="s">
        <v>210</v>
      </c>
      <c r="K29" s="121" t="s">
        <v>211</v>
      </c>
      <c r="L29" s="121" t="s">
        <v>219</v>
      </c>
      <c r="M29" s="149">
        <v>2</v>
      </c>
      <c r="N29" s="149">
        <v>3</v>
      </c>
      <c r="O29" s="150">
        <f t="shared" si="0"/>
        <v>6</v>
      </c>
      <c r="P29" s="150" t="str">
        <f t="shared" si="1"/>
        <v>Medio</v>
      </c>
      <c r="Q29" s="149">
        <v>60</v>
      </c>
      <c r="R29" s="150">
        <f t="shared" si="2"/>
        <v>360</v>
      </c>
      <c r="S29" s="150" t="str">
        <f t="shared" si="3"/>
        <v>II</v>
      </c>
      <c r="T29" s="150" t="str">
        <f t="shared" si="4"/>
        <v>No Aceptable o Aceptable con controles</v>
      </c>
      <c r="U29" s="98">
        <v>0</v>
      </c>
      <c r="V29" s="98">
        <v>0</v>
      </c>
      <c r="W29" s="98">
        <v>0</v>
      </c>
      <c r="X29" s="98">
        <v>0</v>
      </c>
      <c r="Y29" s="122" t="s">
        <v>414</v>
      </c>
      <c r="Z29" s="118" t="s">
        <v>672</v>
      </c>
      <c r="AA29" s="121" t="s">
        <v>223</v>
      </c>
      <c r="AB29" s="121" t="s">
        <v>223</v>
      </c>
      <c r="AC29" s="121" t="s">
        <v>223</v>
      </c>
      <c r="AD29" s="121" t="s">
        <v>415</v>
      </c>
      <c r="AE29" s="152" t="s">
        <v>223</v>
      </c>
    </row>
    <row r="30" spans="1:32" s="98" customFormat="1" ht="117.75" customHeight="1">
      <c r="A30" s="335"/>
      <c r="B30" s="335"/>
      <c r="C30" s="501"/>
      <c r="D30" s="335"/>
      <c r="E30" s="122" t="s">
        <v>264</v>
      </c>
      <c r="F30" s="121" t="s">
        <v>152</v>
      </c>
      <c r="G30" s="121" t="s">
        <v>416</v>
      </c>
      <c r="H30" s="121" t="s">
        <v>417</v>
      </c>
      <c r="I30" s="121" t="s">
        <v>418</v>
      </c>
      <c r="J30" s="121" t="s">
        <v>210</v>
      </c>
      <c r="K30" s="121" t="s">
        <v>211</v>
      </c>
      <c r="L30" s="121" t="s">
        <v>219</v>
      </c>
      <c r="M30" s="149">
        <v>2</v>
      </c>
      <c r="N30" s="149">
        <v>3</v>
      </c>
      <c r="O30" s="150">
        <f t="shared" si="0"/>
        <v>6</v>
      </c>
      <c r="P30" s="150" t="str">
        <f t="shared" si="1"/>
        <v>Medio</v>
      </c>
      <c r="Q30" s="149">
        <v>60</v>
      </c>
      <c r="R30" s="150">
        <f t="shared" si="2"/>
        <v>360</v>
      </c>
      <c r="S30" s="150" t="str">
        <f t="shared" si="3"/>
        <v>II</v>
      </c>
      <c r="T30" s="150" t="str">
        <f t="shared" si="4"/>
        <v>No Aceptable o Aceptable con controles</v>
      </c>
      <c r="U30" s="98">
        <v>0</v>
      </c>
      <c r="V30" s="98">
        <v>0</v>
      </c>
      <c r="W30" s="98">
        <v>0</v>
      </c>
      <c r="X30" s="98">
        <v>0</v>
      </c>
      <c r="Y30" s="122" t="s">
        <v>419</v>
      </c>
      <c r="Z30" s="118" t="s">
        <v>672</v>
      </c>
      <c r="AA30" s="121" t="s">
        <v>223</v>
      </c>
      <c r="AB30" s="121" t="s">
        <v>223</v>
      </c>
      <c r="AC30" s="121" t="s">
        <v>223</v>
      </c>
      <c r="AD30" s="121" t="s">
        <v>415</v>
      </c>
      <c r="AE30" s="152" t="s">
        <v>223</v>
      </c>
    </row>
    <row r="31" spans="1:32" s="98" customFormat="1" ht="117.75" customHeight="1">
      <c r="A31" s="335"/>
      <c r="B31" s="335"/>
      <c r="C31" s="501"/>
      <c r="D31" s="335"/>
      <c r="E31" s="122" t="s">
        <v>264</v>
      </c>
      <c r="F31" s="121" t="s">
        <v>421</v>
      </c>
      <c r="G31" s="121" t="s">
        <v>493</v>
      </c>
      <c r="H31" s="121" t="s">
        <v>495</v>
      </c>
      <c r="I31" s="121" t="s">
        <v>423</v>
      </c>
      <c r="J31" s="121" t="s">
        <v>375</v>
      </c>
      <c r="K31" s="121" t="s">
        <v>424</v>
      </c>
      <c r="L31" s="121" t="s">
        <v>425</v>
      </c>
      <c r="M31" s="149">
        <v>2</v>
      </c>
      <c r="N31" s="149">
        <v>1</v>
      </c>
      <c r="O31" s="150">
        <f t="shared" si="0"/>
        <v>2</v>
      </c>
      <c r="P31" s="150" t="str">
        <f t="shared" si="1"/>
        <v>Bajo</v>
      </c>
      <c r="Q31" s="149">
        <v>10</v>
      </c>
      <c r="R31" s="150">
        <f t="shared" si="2"/>
        <v>20</v>
      </c>
      <c r="S31" s="150" t="str">
        <f t="shared" si="3"/>
        <v>IV</v>
      </c>
      <c r="T31" s="150" t="str">
        <f t="shared" si="4"/>
        <v>Aceptable</v>
      </c>
      <c r="U31" s="98">
        <v>0</v>
      </c>
      <c r="V31" s="98">
        <v>0</v>
      </c>
      <c r="W31" s="98">
        <v>0</v>
      </c>
      <c r="X31" s="98">
        <v>0</v>
      </c>
      <c r="Y31" s="122" t="s">
        <v>427</v>
      </c>
      <c r="Z31" s="121" t="s">
        <v>428</v>
      </c>
      <c r="AA31" s="121" t="s">
        <v>296</v>
      </c>
      <c r="AB31" s="121" t="s">
        <v>296</v>
      </c>
      <c r="AC31" s="121" t="s">
        <v>429</v>
      </c>
      <c r="AD31" s="121" t="s">
        <v>430</v>
      </c>
      <c r="AE31" s="152" t="s">
        <v>223</v>
      </c>
    </row>
    <row r="32" spans="1:32" s="98" customFormat="1" ht="117.75" customHeight="1" thickBot="1">
      <c r="A32" s="335"/>
      <c r="B32" s="335"/>
      <c r="C32" s="502"/>
      <c r="D32" s="335"/>
      <c r="E32" s="203" t="s">
        <v>264</v>
      </c>
      <c r="F32" s="191" t="s">
        <v>421</v>
      </c>
      <c r="G32" s="191" t="s">
        <v>422</v>
      </c>
      <c r="H32" s="191" t="s">
        <v>494</v>
      </c>
      <c r="I32" s="191" t="s">
        <v>423</v>
      </c>
      <c r="J32" s="191" t="s">
        <v>375</v>
      </c>
      <c r="K32" s="191" t="s">
        <v>424</v>
      </c>
      <c r="L32" s="191" t="s">
        <v>425</v>
      </c>
      <c r="M32" s="192">
        <v>2</v>
      </c>
      <c r="N32" s="192">
        <v>1</v>
      </c>
      <c r="O32" s="193">
        <f t="shared" si="0"/>
        <v>2</v>
      </c>
      <c r="P32" s="193" t="str">
        <f t="shared" si="1"/>
        <v>Bajo</v>
      </c>
      <c r="Q32" s="192">
        <v>10</v>
      </c>
      <c r="R32" s="193">
        <f t="shared" si="2"/>
        <v>20</v>
      </c>
      <c r="S32" s="193" t="str">
        <f t="shared" si="3"/>
        <v>IV</v>
      </c>
      <c r="T32" s="193" t="str">
        <f t="shared" si="4"/>
        <v>Aceptable</v>
      </c>
      <c r="U32" s="103">
        <v>0</v>
      </c>
      <c r="V32" s="103">
        <v>0</v>
      </c>
      <c r="W32" s="103">
        <v>0</v>
      </c>
      <c r="X32" s="103">
        <v>0</v>
      </c>
      <c r="Y32" s="203" t="s">
        <v>427</v>
      </c>
      <c r="Z32" s="191" t="s">
        <v>428</v>
      </c>
      <c r="AA32" s="191" t="s">
        <v>296</v>
      </c>
      <c r="AB32" s="191" t="s">
        <v>296</v>
      </c>
      <c r="AC32" s="191" t="s">
        <v>615</v>
      </c>
      <c r="AD32" s="191" t="s">
        <v>616</v>
      </c>
      <c r="AE32" s="195" t="s">
        <v>223</v>
      </c>
    </row>
    <row r="33" spans="1:32" s="98" customFormat="1" ht="117.75" customHeight="1">
      <c r="A33" s="335"/>
      <c r="B33" s="335"/>
      <c r="C33" s="489" t="s">
        <v>631</v>
      </c>
      <c r="D33" s="325" t="s">
        <v>629</v>
      </c>
      <c r="E33" s="126" t="s">
        <v>264</v>
      </c>
      <c r="F33" s="197" t="s">
        <v>265</v>
      </c>
      <c r="G33" s="197" t="s">
        <v>156</v>
      </c>
      <c r="H33" s="196" t="s">
        <v>483</v>
      </c>
      <c r="I33" s="196" t="s">
        <v>319</v>
      </c>
      <c r="J33" s="196" t="s">
        <v>375</v>
      </c>
      <c r="K33" s="196" t="s">
        <v>260</v>
      </c>
      <c r="L33" s="196" t="s">
        <v>268</v>
      </c>
      <c r="M33" s="197">
        <v>2</v>
      </c>
      <c r="N33" s="197">
        <v>3</v>
      </c>
      <c r="O33" s="198">
        <f t="shared" si="0"/>
        <v>6</v>
      </c>
      <c r="P33" s="198" t="str">
        <f t="shared" si="1"/>
        <v>Medio</v>
      </c>
      <c r="Q33" s="198">
        <v>60</v>
      </c>
      <c r="R33" s="198">
        <f t="shared" si="2"/>
        <v>360</v>
      </c>
      <c r="S33" s="198" t="str">
        <f t="shared" si="3"/>
        <v>II</v>
      </c>
      <c r="T33" s="198" t="str">
        <f t="shared" si="4"/>
        <v>No Aceptable o Aceptable con controles</v>
      </c>
      <c r="U33" s="100">
        <v>0</v>
      </c>
      <c r="V33" s="100">
        <v>0</v>
      </c>
      <c r="W33" s="100">
        <v>0</v>
      </c>
      <c r="X33" s="100">
        <v>0</v>
      </c>
      <c r="Y33" s="196" t="s">
        <v>369</v>
      </c>
      <c r="Z33" s="196" t="s">
        <v>288</v>
      </c>
      <c r="AA33" s="196" t="s">
        <v>223</v>
      </c>
      <c r="AB33" s="196" t="s">
        <v>223</v>
      </c>
      <c r="AC33" s="196" t="s">
        <v>223</v>
      </c>
      <c r="AD33" s="196" t="s">
        <v>370</v>
      </c>
      <c r="AE33" s="199" t="s">
        <v>681</v>
      </c>
      <c r="AF33" s="271"/>
    </row>
    <row r="34" spans="1:32" ht="117.75" customHeight="1" thickBot="1">
      <c r="A34" s="335"/>
      <c r="B34" s="335"/>
      <c r="C34" s="490"/>
      <c r="D34" s="320"/>
      <c r="E34" s="122" t="s">
        <v>264</v>
      </c>
      <c r="F34" s="121" t="s">
        <v>274</v>
      </c>
      <c r="G34" s="121" t="s">
        <v>284</v>
      </c>
      <c r="H34" s="121" t="s">
        <v>487</v>
      </c>
      <c r="I34" s="121" t="s">
        <v>488</v>
      </c>
      <c r="J34" s="121" t="s">
        <v>375</v>
      </c>
      <c r="K34" s="121" t="s">
        <v>612</v>
      </c>
      <c r="L34" s="121" t="s">
        <v>610</v>
      </c>
      <c r="M34" s="149">
        <v>2</v>
      </c>
      <c r="N34" s="149">
        <v>1</v>
      </c>
      <c r="O34" s="150">
        <f t="shared" si="0"/>
        <v>2</v>
      </c>
      <c r="P34" s="150" t="str">
        <f t="shared" si="1"/>
        <v>Bajo</v>
      </c>
      <c r="Q34" s="149">
        <v>10</v>
      </c>
      <c r="R34" s="150">
        <f t="shared" si="2"/>
        <v>20</v>
      </c>
      <c r="S34" s="150" t="str">
        <f t="shared" si="3"/>
        <v>IV</v>
      </c>
      <c r="T34" s="150" t="str">
        <f t="shared" si="4"/>
        <v>Aceptable</v>
      </c>
      <c r="U34" s="98">
        <v>0</v>
      </c>
      <c r="V34" s="98">
        <v>0</v>
      </c>
      <c r="W34" s="98">
        <v>0</v>
      </c>
      <c r="X34" s="98">
        <v>0</v>
      </c>
      <c r="Y34" s="121" t="s">
        <v>497</v>
      </c>
      <c r="Z34" s="121" t="s">
        <v>291</v>
      </c>
      <c r="AA34" s="121" t="s">
        <v>296</v>
      </c>
      <c r="AB34" s="121" t="s">
        <v>296</v>
      </c>
      <c r="AC34" s="121" t="s">
        <v>613</v>
      </c>
      <c r="AD34" s="121" t="s">
        <v>498</v>
      </c>
      <c r="AE34" s="152" t="s">
        <v>223</v>
      </c>
    </row>
    <row r="35" spans="1:32" ht="117.75" customHeight="1">
      <c r="A35" s="335"/>
      <c r="B35" s="335"/>
      <c r="C35" s="490"/>
      <c r="D35" s="320"/>
      <c r="E35" s="122" t="s">
        <v>264</v>
      </c>
      <c r="F35" s="121" t="s">
        <v>274</v>
      </c>
      <c r="G35" s="121" t="s">
        <v>280</v>
      </c>
      <c r="H35" s="121" t="s">
        <v>605</v>
      </c>
      <c r="I35" s="121" t="s">
        <v>263</v>
      </c>
      <c r="J35" s="121" t="s">
        <v>210</v>
      </c>
      <c r="K35" s="121" t="s">
        <v>210</v>
      </c>
      <c r="L35" s="121" t="s">
        <v>210</v>
      </c>
      <c r="M35" s="149">
        <v>2</v>
      </c>
      <c r="N35" s="149">
        <v>1</v>
      </c>
      <c r="O35" s="150">
        <f t="shared" si="0"/>
        <v>2</v>
      </c>
      <c r="P35" s="150" t="str">
        <f t="shared" si="1"/>
        <v>Bajo</v>
      </c>
      <c r="Q35" s="149">
        <v>10</v>
      </c>
      <c r="R35" s="150">
        <f t="shared" si="2"/>
        <v>20</v>
      </c>
      <c r="S35" s="150" t="str">
        <f t="shared" si="3"/>
        <v>IV</v>
      </c>
      <c r="T35" s="150" t="str">
        <f t="shared" si="4"/>
        <v>Aceptable</v>
      </c>
      <c r="U35" s="100">
        <v>0</v>
      </c>
      <c r="V35" s="100">
        <v>0</v>
      </c>
      <c r="W35" s="100">
        <v>0</v>
      </c>
      <c r="X35" s="100">
        <v>0</v>
      </c>
      <c r="Y35" s="121" t="s">
        <v>611</v>
      </c>
      <c r="Z35" s="121" t="s">
        <v>303</v>
      </c>
      <c r="AA35" s="121" t="s">
        <v>296</v>
      </c>
      <c r="AB35" s="121" t="s">
        <v>296</v>
      </c>
      <c r="AC35" s="121" t="s">
        <v>614</v>
      </c>
      <c r="AD35" s="121" t="s">
        <v>305</v>
      </c>
      <c r="AE35" s="152" t="s">
        <v>223</v>
      </c>
    </row>
    <row r="36" spans="1:32" ht="117.75" customHeight="1" thickBot="1">
      <c r="A36" s="335"/>
      <c r="B36" s="335"/>
      <c r="C36" s="490"/>
      <c r="D36" s="320"/>
      <c r="E36" s="122" t="s">
        <v>264</v>
      </c>
      <c r="F36" s="121" t="s">
        <v>274</v>
      </c>
      <c r="G36" s="121" t="s">
        <v>381</v>
      </c>
      <c r="H36" s="121" t="s">
        <v>538</v>
      </c>
      <c r="I36" s="121" t="s">
        <v>539</v>
      </c>
      <c r="J36" s="121" t="s">
        <v>395</v>
      </c>
      <c r="K36" s="121" t="s">
        <v>396</v>
      </c>
      <c r="L36" s="121" t="s">
        <v>397</v>
      </c>
      <c r="M36" s="149">
        <v>2</v>
      </c>
      <c r="N36" s="149">
        <v>1</v>
      </c>
      <c r="O36" s="150">
        <f t="shared" si="0"/>
        <v>2</v>
      </c>
      <c r="P36" s="150" t="str">
        <f t="shared" si="1"/>
        <v>Bajo</v>
      </c>
      <c r="Q36" s="149">
        <v>10</v>
      </c>
      <c r="R36" s="150">
        <f t="shared" si="2"/>
        <v>20</v>
      </c>
      <c r="S36" s="150" t="str">
        <f t="shared" si="3"/>
        <v>IV</v>
      </c>
      <c r="T36" s="150" t="str">
        <f t="shared" si="4"/>
        <v>Aceptable</v>
      </c>
      <c r="U36" s="98">
        <v>0</v>
      </c>
      <c r="V36" s="98">
        <v>0</v>
      </c>
      <c r="W36" s="98">
        <v>0</v>
      </c>
      <c r="X36" s="98">
        <v>0</v>
      </c>
      <c r="Y36" s="121" t="s">
        <v>427</v>
      </c>
      <c r="Z36" s="121" t="s">
        <v>385</v>
      </c>
      <c r="AA36" s="121" t="s">
        <v>296</v>
      </c>
      <c r="AB36" s="121" t="s">
        <v>296</v>
      </c>
      <c r="AC36" s="121" t="s">
        <v>446</v>
      </c>
      <c r="AD36" s="121" t="s">
        <v>447</v>
      </c>
      <c r="AE36" s="152" t="s">
        <v>223</v>
      </c>
    </row>
    <row r="37" spans="1:32" ht="117.75" customHeight="1">
      <c r="A37" s="335"/>
      <c r="B37" s="335"/>
      <c r="C37" s="490"/>
      <c r="D37" s="320"/>
      <c r="E37" s="122" t="s">
        <v>264</v>
      </c>
      <c r="F37" s="121" t="s">
        <v>152</v>
      </c>
      <c r="G37" s="121" t="s">
        <v>341</v>
      </c>
      <c r="H37" s="121" t="s">
        <v>342</v>
      </c>
      <c r="I37" s="121" t="s">
        <v>413</v>
      </c>
      <c r="J37" s="121" t="s">
        <v>210</v>
      </c>
      <c r="K37" s="121" t="s">
        <v>211</v>
      </c>
      <c r="L37" s="121" t="s">
        <v>219</v>
      </c>
      <c r="M37" s="149">
        <v>2</v>
      </c>
      <c r="N37" s="149">
        <v>3</v>
      </c>
      <c r="O37" s="150">
        <f t="shared" si="0"/>
        <v>6</v>
      </c>
      <c r="P37" s="150" t="str">
        <f t="shared" si="1"/>
        <v>Medio</v>
      </c>
      <c r="Q37" s="149">
        <v>60</v>
      </c>
      <c r="R37" s="150">
        <f t="shared" si="2"/>
        <v>360</v>
      </c>
      <c r="S37" s="150" t="str">
        <f t="shared" si="3"/>
        <v>II</v>
      </c>
      <c r="T37" s="150" t="str">
        <f t="shared" si="4"/>
        <v>No Aceptable o Aceptable con controles</v>
      </c>
      <c r="U37" s="100">
        <v>0</v>
      </c>
      <c r="V37" s="100">
        <v>0</v>
      </c>
      <c r="W37" s="100">
        <v>0</v>
      </c>
      <c r="X37" s="100">
        <v>0</v>
      </c>
      <c r="Y37" s="121" t="s">
        <v>414</v>
      </c>
      <c r="Z37" s="121" t="s">
        <v>222</v>
      </c>
      <c r="AA37" s="121" t="s">
        <v>223</v>
      </c>
      <c r="AB37" s="121" t="s">
        <v>223</v>
      </c>
      <c r="AC37" s="121" t="s">
        <v>223</v>
      </c>
      <c r="AD37" s="121" t="s">
        <v>415</v>
      </c>
      <c r="AE37" s="152" t="s">
        <v>223</v>
      </c>
    </row>
    <row r="38" spans="1:32" ht="117.75" customHeight="1" thickBot="1">
      <c r="A38" s="335"/>
      <c r="B38" s="335"/>
      <c r="C38" s="490"/>
      <c r="D38" s="320"/>
      <c r="E38" s="122" t="s">
        <v>264</v>
      </c>
      <c r="F38" s="121" t="s">
        <v>152</v>
      </c>
      <c r="G38" s="121" t="s">
        <v>416</v>
      </c>
      <c r="H38" s="121" t="s">
        <v>417</v>
      </c>
      <c r="I38" s="121" t="s">
        <v>418</v>
      </c>
      <c r="J38" s="121" t="s">
        <v>210</v>
      </c>
      <c r="K38" s="121" t="s">
        <v>211</v>
      </c>
      <c r="L38" s="121" t="s">
        <v>219</v>
      </c>
      <c r="M38" s="149">
        <v>2</v>
      </c>
      <c r="N38" s="149">
        <v>3</v>
      </c>
      <c r="O38" s="150">
        <f t="shared" si="0"/>
        <v>6</v>
      </c>
      <c r="P38" s="150" t="str">
        <f t="shared" si="1"/>
        <v>Medio</v>
      </c>
      <c r="Q38" s="149">
        <v>60</v>
      </c>
      <c r="R38" s="150">
        <f t="shared" si="2"/>
        <v>360</v>
      </c>
      <c r="S38" s="150" t="str">
        <f t="shared" si="3"/>
        <v>II</v>
      </c>
      <c r="T38" s="150" t="str">
        <f t="shared" si="4"/>
        <v>No Aceptable o Aceptable con controles</v>
      </c>
      <c r="U38" s="98">
        <v>0</v>
      </c>
      <c r="V38" s="98">
        <v>0</v>
      </c>
      <c r="W38" s="98">
        <v>0</v>
      </c>
      <c r="X38" s="98">
        <v>0</v>
      </c>
      <c r="Y38" s="121" t="s">
        <v>419</v>
      </c>
      <c r="Z38" s="121" t="s">
        <v>222</v>
      </c>
      <c r="AA38" s="121" t="s">
        <v>223</v>
      </c>
      <c r="AB38" s="121" t="s">
        <v>223</v>
      </c>
      <c r="AC38" s="121" t="s">
        <v>223</v>
      </c>
      <c r="AD38" s="121" t="s">
        <v>415</v>
      </c>
      <c r="AE38" s="152" t="s">
        <v>223</v>
      </c>
    </row>
    <row r="39" spans="1:32" ht="117.75" customHeight="1">
      <c r="A39" s="335"/>
      <c r="B39" s="335"/>
      <c r="C39" s="490"/>
      <c r="D39" s="320"/>
      <c r="E39" s="122" t="s">
        <v>264</v>
      </c>
      <c r="F39" s="121" t="s">
        <v>421</v>
      </c>
      <c r="G39" s="121" t="s">
        <v>493</v>
      </c>
      <c r="H39" s="121" t="s">
        <v>495</v>
      </c>
      <c r="I39" s="121" t="s">
        <v>423</v>
      </c>
      <c r="J39" s="121" t="s">
        <v>375</v>
      </c>
      <c r="K39" s="121" t="s">
        <v>424</v>
      </c>
      <c r="L39" s="121" t="s">
        <v>425</v>
      </c>
      <c r="M39" s="149">
        <v>2</v>
      </c>
      <c r="N39" s="149">
        <v>1</v>
      </c>
      <c r="O39" s="150">
        <f t="shared" si="0"/>
        <v>2</v>
      </c>
      <c r="P39" s="150" t="str">
        <f t="shared" si="1"/>
        <v>Bajo</v>
      </c>
      <c r="Q39" s="149">
        <v>10</v>
      </c>
      <c r="R39" s="150">
        <f t="shared" si="2"/>
        <v>20</v>
      </c>
      <c r="S39" s="150" t="str">
        <f t="shared" si="3"/>
        <v>IV</v>
      </c>
      <c r="T39" s="150" t="str">
        <f t="shared" si="4"/>
        <v>Aceptable</v>
      </c>
      <c r="U39" s="100">
        <v>0</v>
      </c>
      <c r="V39" s="100">
        <v>0</v>
      </c>
      <c r="W39" s="100">
        <v>0</v>
      </c>
      <c r="X39" s="100">
        <v>0</v>
      </c>
      <c r="Y39" s="121" t="s">
        <v>427</v>
      </c>
      <c r="Z39" s="121" t="s">
        <v>428</v>
      </c>
      <c r="AA39" s="121" t="s">
        <v>296</v>
      </c>
      <c r="AB39" s="121" t="s">
        <v>296</v>
      </c>
      <c r="AC39" s="121" t="s">
        <v>429</v>
      </c>
      <c r="AD39" s="121" t="s">
        <v>430</v>
      </c>
      <c r="AE39" s="152" t="s">
        <v>223</v>
      </c>
    </row>
    <row r="40" spans="1:32" ht="117.75" customHeight="1" thickBot="1">
      <c r="A40" s="335"/>
      <c r="B40" s="335"/>
      <c r="C40" s="491"/>
      <c r="D40" s="321"/>
      <c r="E40" s="203" t="s">
        <v>264</v>
      </c>
      <c r="F40" s="191" t="s">
        <v>421</v>
      </c>
      <c r="G40" s="191" t="s">
        <v>422</v>
      </c>
      <c r="H40" s="191" t="s">
        <v>494</v>
      </c>
      <c r="I40" s="191" t="s">
        <v>423</v>
      </c>
      <c r="J40" s="191" t="s">
        <v>375</v>
      </c>
      <c r="K40" s="191" t="s">
        <v>424</v>
      </c>
      <c r="L40" s="191" t="s">
        <v>425</v>
      </c>
      <c r="M40" s="192">
        <v>2</v>
      </c>
      <c r="N40" s="192">
        <v>1</v>
      </c>
      <c r="O40" s="193">
        <f t="shared" si="0"/>
        <v>2</v>
      </c>
      <c r="P40" s="193" t="str">
        <f t="shared" si="1"/>
        <v>Bajo</v>
      </c>
      <c r="Q40" s="192">
        <v>10</v>
      </c>
      <c r="R40" s="193">
        <f t="shared" si="2"/>
        <v>20</v>
      </c>
      <c r="S40" s="193" t="str">
        <f t="shared" si="3"/>
        <v>IV</v>
      </c>
      <c r="T40" s="193" t="str">
        <f t="shared" si="4"/>
        <v>Aceptable</v>
      </c>
      <c r="U40" s="103">
        <v>0</v>
      </c>
      <c r="V40" s="103">
        <v>0</v>
      </c>
      <c r="W40" s="103">
        <v>0</v>
      </c>
      <c r="X40" s="103">
        <v>0</v>
      </c>
      <c r="Y40" s="191" t="s">
        <v>427</v>
      </c>
      <c r="Z40" s="191" t="s">
        <v>428</v>
      </c>
      <c r="AA40" s="191" t="s">
        <v>296</v>
      </c>
      <c r="AB40" s="191" t="s">
        <v>296</v>
      </c>
      <c r="AC40" s="191" t="s">
        <v>615</v>
      </c>
      <c r="AD40" s="191" t="s">
        <v>616</v>
      </c>
      <c r="AE40" s="195" t="s">
        <v>223</v>
      </c>
    </row>
    <row r="41" spans="1:32" ht="117.75" customHeight="1">
      <c r="A41" s="335"/>
      <c r="B41" s="335"/>
      <c r="C41" s="492" t="s">
        <v>635</v>
      </c>
      <c r="D41" s="503" t="s">
        <v>629</v>
      </c>
      <c r="E41" s="196" t="s">
        <v>264</v>
      </c>
      <c r="F41" s="197" t="s">
        <v>265</v>
      </c>
      <c r="G41" s="197" t="s">
        <v>156</v>
      </c>
      <c r="H41" s="196" t="s">
        <v>483</v>
      </c>
      <c r="I41" s="196" t="s">
        <v>319</v>
      </c>
      <c r="J41" s="196" t="s">
        <v>375</v>
      </c>
      <c r="K41" s="196" t="s">
        <v>260</v>
      </c>
      <c r="L41" s="196" t="s">
        <v>268</v>
      </c>
      <c r="M41" s="197">
        <v>2</v>
      </c>
      <c r="N41" s="197">
        <v>3</v>
      </c>
      <c r="O41" s="198">
        <f t="shared" si="0"/>
        <v>6</v>
      </c>
      <c r="P41" s="198" t="str">
        <f t="shared" si="1"/>
        <v>Medio</v>
      </c>
      <c r="Q41" s="198">
        <v>60</v>
      </c>
      <c r="R41" s="198">
        <f t="shared" si="2"/>
        <v>360</v>
      </c>
      <c r="S41" s="198" t="str">
        <f t="shared" si="3"/>
        <v>II</v>
      </c>
      <c r="T41" s="198" t="str">
        <f t="shared" si="4"/>
        <v>No Aceptable o Aceptable con controles</v>
      </c>
      <c r="U41" s="100">
        <v>0</v>
      </c>
      <c r="V41" s="100">
        <v>0</v>
      </c>
      <c r="W41" s="100">
        <v>0</v>
      </c>
      <c r="X41" s="100">
        <v>0</v>
      </c>
      <c r="Y41" s="196" t="s">
        <v>369</v>
      </c>
      <c r="Z41" s="196" t="s">
        <v>288</v>
      </c>
      <c r="AA41" s="196" t="s">
        <v>223</v>
      </c>
      <c r="AB41" s="196" t="s">
        <v>223</v>
      </c>
      <c r="AC41" s="196" t="s">
        <v>223</v>
      </c>
      <c r="AD41" s="196" t="s">
        <v>370</v>
      </c>
      <c r="AE41" s="152" t="s">
        <v>674</v>
      </c>
    </row>
    <row r="42" spans="1:32" ht="117.75" customHeight="1">
      <c r="A42" s="335"/>
      <c r="B42" s="335"/>
      <c r="C42" s="493"/>
      <c r="D42" s="504"/>
      <c r="E42" s="121" t="s">
        <v>264</v>
      </c>
      <c r="F42" s="121" t="s">
        <v>274</v>
      </c>
      <c r="G42" s="121" t="s">
        <v>284</v>
      </c>
      <c r="H42" s="121" t="s">
        <v>487</v>
      </c>
      <c r="I42" s="121" t="s">
        <v>488</v>
      </c>
      <c r="J42" s="121" t="s">
        <v>375</v>
      </c>
      <c r="K42" s="121" t="s">
        <v>260</v>
      </c>
      <c r="L42" s="121" t="s">
        <v>375</v>
      </c>
      <c r="M42" s="149">
        <v>2</v>
      </c>
      <c r="N42" s="149">
        <v>1</v>
      </c>
      <c r="O42" s="150">
        <f t="shared" si="0"/>
        <v>2</v>
      </c>
      <c r="P42" s="150" t="str">
        <f t="shared" si="1"/>
        <v>Bajo</v>
      </c>
      <c r="Q42" s="149">
        <v>10</v>
      </c>
      <c r="R42" s="150">
        <f t="shared" si="2"/>
        <v>20</v>
      </c>
      <c r="S42" s="150" t="str">
        <f t="shared" si="3"/>
        <v>IV</v>
      </c>
      <c r="T42" s="150" t="str">
        <f t="shared" si="4"/>
        <v>Aceptable</v>
      </c>
      <c r="U42" s="98">
        <v>0</v>
      </c>
      <c r="V42" s="98">
        <v>0</v>
      </c>
      <c r="W42" s="98">
        <v>0</v>
      </c>
      <c r="X42" s="98">
        <v>0</v>
      </c>
      <c r="Y42" s="121" t="s">
        <v>497</v>
      </c>
      <c r="Z42" s="121" t="s">
        <v>291</v>
      </c>
      <c r="AA42" s="121" t="s">
        <v>296</v>
      </c>
      <c r="AB42" s="121" t="s">
        <v>296</v>
      </c>
      <c r="AC42" s="121" t="s">
        <v>613</v>
      </c>
      <c r="AD42" s="121" t="s">
        <v>498</v>
      </c>
      <c r="AE42" s="152" t="s">
        <v>223</v>
      </c>
    </row>
    <row r="43" spans="1:32" ht="117.75" customHeight="1">
      <c r="A43" s="335"/>
      <c r="B43" s="335"/>
      <c r="C43" s="493"/>
      <c r="D43" s="504"/>
      <c r="E43" s="121" t="s">
        <v>264</v>
      </c>
      <c r="F43" s="121" t="s">
        <v>274</v>
      </c>
      <c r="G43" s="121" t="s">
        <v>280</v>
      </c>
      <c r="H43" s="121" t="s">
        <v>605</v>
      </c>
      <c r="I43" s="121" t="s">
        <v>263</v>
      </c>
      <c r="J43" s="121" t="s">
        <v>210</v>
      </c>
      <c r="K43" s="121" t="s">
        <v>210</v>
      </c>
      <c r="L43" s="121" t="s">
        <v>210</v>
      </c>
      <c r="M43" s="149">
        <v>2</v>
      </c>
      <c r="N43" s="149">
        <v>1</v>
      </c>
      <c r="O43" s="150">
        <f t="shared" si="0"/>
        <v>2</v>
      </c>
      <c r="P43" s="150" t="str">
        <f t="shared" si="1"/>
        <v>Bajo</v>
      </c>
      <c r="Q43" s="149">
        <v>10</v>
      </c>
      <c r="R43" s="150">
        <f t="shared" si="2"/>
        <v>20</v>
      </c>
      <c r="S43" s="150" t="str">
        <f t="shared" si="3"/>
        <v>IV</v>
      </c>
      <c r="T43" s="150" t="str">
        <f t="shared" si="4"/>
        <v>Aceptable</v>
      </c>
      <c r="U43" s="98">
        <v>0</v>
      </c>
      <c r="V43" s="98">
        <v>0</v>
      </c>
      <c r="W43" s="98">
        <v>0</v>
      </c>
      <c r="X43" s="98">
        <v>0</v>
      </c>
      <c r="Y43" s="121" t="s">
        <v>611</v>
      </c>
      <c r="Z43" s="121" t="s">
        <v>303</v>
      </c>
      <c r="AA43" s="121" t="s">
        <v>296</v>
      </c>
      <c r="AB43" s="121" t="s">
        <v>296</v>
      </c>
      <c r="AC43" s="121" t="s">
        <v>614</v>
      </c>
      <c r="AD43" s="121" t="s">
        <v>305</v>
      </c>
      <c r="AE43" s="152" t="s">
        <v>223</v>
      </c>
    </row>
    <row r="44" spans="1:32" ht="117.75" customHeight="1">
      <c r="A44" s="335"/>
      <c r="B44" s="335"/>
      <c r="C44" s="493"/>
      <c r="D44" s="504"/>
      <c r="E44" s="121" t="s">
        <v>264</v>
      </c>
      <c r="F44" s="121" t="s">
        <v>274</v>
      </c>
      <c r="G44" s="121" t="s">
        <v>381</v>
      </c>
      <c r="H44" s="121" t="s">
        <v>538</v>
      </c>
      <c r="I44" s="121" t="s">
        <v>539</v>
      </c>
      <c r="J44" s="121" t="s">
        <v>395</v>
      </c>
      <c r="K44" s="121" t="s">
        <v>396</v>
      </c>
      <c r="L44" s="121" t="s">
        <v>397</v>
      </c>
      <c r="M44" s="149">
        <v>2</v>
      </c>
      <c r="N44" s="149">
        <v>1</v>
      </c>
      <c r="O44" s="150">
        <f t="shared" si="0"/>
        <v>2</v>
      </c>
      <c r="P44" s="150" t="str">
        <f t="shared" si="1"/>
        <v>Bajo</v>
      </c>
      <c r="Q44" s="149">
        <v>10</v>
      </c>
      <c r="R44" s="150">
        <f t="shared" si="2"/>
        <v>20</v>
      </c>
      <c r="S44" s="150" t="str">
        <f t="shared" si="3"/>
        <v>IV</v>
      </c>
      <c r="T44" s="150" t="str">
        <f t="shared" si="4"/>
        <v>Aceptable</v>
      </c>
      <c r="U44" s="98">
        <v>0</v>
      </c>
      <c r="V44" s="98">
        <v>0</v>
      </c>
      <c r="W44" s="98">
        <v>0</v>
      </c>
      <c r="X44" s="98">
        <v>0</v>
      </c>
      <c r="Y44" s="121" t="s">
        <v>427</v>
      </c>
      <c r="Z44" s="121" t="s">
        <v>385</v>
      </c>
      <c r="AA44" s="121" t="s">
        <v>296</v>
      </c>
      <c r="AB44" s="121" t="s">
        <v>296</v>
      </c>
      <c r="AC44" s="121" t="s">
        <v>446</v>
      </c>
      <c r="AD44" s="121" t="s">
        <v>447</v>
      </c>
      <c r="AE44" s="152" t="s">
        <v>223</v>
      </c>
    </row>
    <row r="45" spans="1:32" ht="117.75" customHeight="1">
      <c r="A45" s="335"/>
      <c r="B45" s="335"/>
      <c r="C45" s="493"/>
      <c r="D45" s="504"/>
      <c r="E45" s="121" t="s">
        <v>264</v>
      </c>
      <c r="F45" s="121" t="s">
        <v>152</v>
      </c>
      <c r="G45" s="121" t="s">
        <v>341</v>
      </c>
      <c r="H45" s="121" t="s">
        <v>342</v>
      </c>
      <c r="I45" s="121" t="s">
        <v>413</v>
      </c>
      <c r="J45" s="121" t="s">
        <v>210</v>
      </c>
      <c r="K45" s="121" t="s">
        <v>211</v>
      </c>
      <c r="L45" s="121" t="s">
        <v>219</v>
      </c>
      <c r="M45" s="149">
        <v>2</v>
      </c>
      <c r="N45" s="149">
        <v>3</v>
      </c>
      <c r="O45" s="150">
        <f t="shared" si="0"/>
        <v>6</v>
      </c>
      <c r="P45" s="150" t="str">
        <f t="shared" si="1"/>
        <v>Medio</v>
      </c>
      <c r="Q45" s="149">
        <v>60</v>
      </c>
      <c r="R45" s="150">
        <f t="shared" si="2"/>
        <v>360</v>
      </c>
      <c r="S45" s="150" t="str">
        <f t="shared" si="3"/>
        <v>II</v>
      </c>
      <c r="T45" s="150" t="str">
        <f t="shared" si="4"/>
        <v>No Aceptable o Aceptable con controles</v>
      </c>
      <c r="U45" s="98">
        <v>0</v>
      </c>
      <c r="V45" s="98">
        <v>0</v>
      </c>
      <c r="W45" s="98">
        <v>0</v>
      </c>
      <c r="X45" s="98">
        <v>0</v>
      </c>
      <c r="Y45" s="121" t="s">
        <v>414</v>
      </c>
      <c r="Z45" s="121" t="s">
        <v>222</v>
      </c>
      <c r="AA45" s="121" t="s">
        <v>223</v>
      </c>
      <c r="AB45" s="121" t="s">
        <v>223</v>
      </c>
      <c r="AC45" s="121" t="s">
        <v>223</v>
      </c>
      <c r="AD45" s="121" t="s">
        <v>415</v>
      </c>
      <c r="AE45" s="152" t="s">
        <v>223</v>
      </c>
    </row>
    <row r="46" spans="1:32" ht="117.75" customHeight="1">
      <c r="A46" s="335"/>
      <c r="B46" s="335"/>
      <c r="C46" s="493"/>
      <c r="D46" s="504"/>
      <c r="E46" s="121" t="s">
        <v>264</v>
      </c>
      <c r="F46" s="121" t="s">
        <v>152</v>
      </c>
      <c r="G46" s="121" t="s">
        <v>416</v>
      </c>
      <c r="H46" s="121" t="s">
        <v>417</v>
      </c>
      <c r="I46" s="121" t="s">
        <v>418</v>
      </c>
      <c r="J46" s="121" t="s">
        <v>210</v>
      </c>
      <c r="K46" s="121" t="s">
        <v>211</v>
      </c>
      <c r="L46" s="121" t="s">
        <v>219</v>
      </c>
      <c r="M46" s="149">
        <v>2</v>
      </c>
      <c r="N46" s="149">
        <v>3</v>
      </c>
      <c r="O46" s="150">
        <f t="shared" si="0"/>
        <v>6</v>
      </c>
      <c r="P46" s="150" t="str">
        <f t="shared" si="1"/>
        <v>Medio</v>
      </c>
      <c r="Q46" s="149">
        <v>60</v>
      </c>
      <c r="R46" s="150">
        <f t="shared" si="2"/>
        <v>360</v>
      </c>
      <c r="S46" s="150" t="str">
        <f t="shared" si="3"/>
        <v>II</v>
      </c>
      <c r="T46" s="150" t="str">
        <f t="shared" si="4"/>
        <v>No Aceptable o Aceptable con controles</v>
      </c>
      <c r="U46" s="98">
        <v>0</v>
      </c>
      <c r="V46" s="98">
        <v>0</v>
      </c>
      <c r="W46" s="98">
        <v>0</v>
      </c>
      <c r="X46" s="98">
        <v>0</v>
      </c>
      <c r="Y46" s="121" t="s">
        <v>419</v>
      </c>
      <c r="Z46" s="121" t="s">
        <v>222</v>
      </c>
      <c r="AA46" s="121" t="s">
        <v>223</v>
      </c>
      <c r="AB46" s="121" t="s">
        <v>223</v>
      </c>
      <c r="AC46" s="121" t="s">
        <v>223</v>
      </c>
      <c r="AD46" s="121" t="s">
        <v>415</v>
      </c>
      <c r="AE46" s="152" t="s">
        <v>223</v>
      </c>
    </row>
    <row r="47" spans="1:32" ht="117.75" customHeight="1">
      <c r="A47" s="335"/>
      <c r="B47" s="335"/>
      <c r="C47" s="493"/>
      <c r="D47" s="504"/>
      <c r="E47" s="121" t="s">
        <v>264</v>
      </c>
      <c r="F47" s="121" t="s">
        <v>421</v>
      </c>
      <c r="G47" s="121" t="s">
        <v>493</v>
      </c>
      <c r="H47" s="121" t="s">
        <v>495</v>
      </c>
      <c r="I47" s="121" t="s">
        <v>423</v>
      </c>
      <c r="J47" s="121" t="s">
        <v>375</v>
      </c>
      <c r="K47" s="121" t="s">
        <v>424</v>
      </c>
      <c r="L47" s="121" t="s">
        <v>425</v>
      </c>
      <c r="M47" s="149">
        <v>2</v>
      </c>
      <c r="N47" s="149">
        <v>1</v>
      </c>
      <c r="O47" s="150">
        <f t="shared" si="0"/>
        <v>2</v>
      </c>
      <c r="P47" s="150" t="str">
        <f t="shared" si="1"/>
        <v>Bajo</v>
      </c>
      <c r="Q47" s="149">
        <v>10</v>
      </c>
      <c r="R47" s="150">
        <f t="shared" si="2"/>
        <v>20</v>
      </c>
      <c r="S47" s="150" t="str">
        <f t="shared" si="3"/>
        <v>IV</v>
      </c>
      <c r="T47" s="150" t="str">
        <f t="shared" si="4"/>
        <v>Aceptable</v>
      </c>
      <c r="U47" s="98">
        <v>0</v>
      </c>
      <c r="V47" s="98">
        <v>0</v>
      </c>
      <c r="W47" s="98">
        <v>0</v>
      </c>
      <c r="X47" s="98">
        <v>0</v>
      </c>
      <c r="Y47" s="121" t="s">
        <v>427</v>
      </c>
      <c r="Z47" s="121" t="s">
        <v>428</v>
      </c>
      <c r="AA47" s="121" t="s">
        <v>296</v>
      </c>
      <c r="AB47" s="121" t="s">
        <v>296</v>
      </c>
      <c r="AC47" s="121" t="s">
        <v>429</v>
      </c>
      <c r="AD47" s="121" t="s">
        <v>430</v>
      </c>
      <c r="AE47" s="152" t="s">
        <v>223</v>
      </c>
    </row>
    <row r="48" spans="1:32" ht="117.75" customHeight="1">
      <c r="A48" s="335"/>
      <c r="B48" s="335"/>
      <c r="C48" s="493"/>
      <c r="D48" s="504"/>
      <c r="E48" s="121" t="s">
        <v>264</v>
      </c>
      <c r="F48" s="121" t="s">
        <v>421</v>
      </c>
      <c r="G48" s="121" t="s">
        <v>493</v>
      </c>
      <c r="H48" s="121" t="s">
        <v>494</v>
      </c>
      <c r="I48" s="121" t="s">
        <v>423</v>
      </c>
      <c r="J48" s="121" t="s">
        <v>375</v>
      </c>
      <c r="K48" s="121" t="s">
        <v>424</v>
      </c>
      <c r="L48" s="121" t="s">
        <v>425</v>
      </c>
      <c r="M48" s="149">
        <v>2</v>
      </c>
      <c r="N48" s="149">
        <v>1</v>
      </c>
      <c r="O48" s="150">
        <f t="shared" si="0"/>
        <v>2</v>
      </c>
      <c r="P48" s="150" t="str">
        <f t="shared" si="1"/>
        <v>Bajo</v>
      </c>
      <c r="Q48" s="149">
        <v>10</v>
      </c>
      <c r="R48" s="150">
        <f t="shared" si="2"/>
        <v>20</v>
      </c>
      <c r="S48" s="150" t="str">
        <f t="shared" si="3"/>
        <v>IV</v>
      </c>
      <c r="T48" s="150" t="str">
        <f t="shared" si="4"/>
        <v>Aceptable</v>
      </c>
      <c r="U48" s="98">
        <v>0</v>
      </c>
      <c r="V48" s="98">
        <v>0</v>
      </c>
      <c r="W48" s="98">
        <v>0</v>
      </c>
      <c r="X48" s="98">
        <v>0</v>
      </c>
      <c r="Y48" s="121" t="s">
        <v>427</v>
      </c>
      <c r="Z48" s="121" t="s">
        <v>428</v>
      </c>
      <c r="AA48" s="121" t="s">
        <v>296</v>
      </c>
      <c r="AB48" s="121" t="s">
        <v>296</v>
      </c>
      <c r="AC48" s="121" t="s">
        <v>615</v>
      </c>
      <c r="AD48" s="121" t="s">
        <v>616</v>
      </c>
      <c r="AE48" s="152" t="s">
        <v>223</v>
      </c>
    </row>
    <row r="49" spans="1:31" ht="117.75" customHeight="1">
      <c r="A49" s="335"/>
      <c r="B49" s="335"/>
      <c r="C49" s="493"/>
      <c r="D49" s="504"/>
      <c r="E49" s="121" t="s">
        <v>264</v>
      </c>
      <c r="F49" s="121" t="s">
        <v>152</v>
      </c>
      <c r="G49" s="121" t="s">
        <v>207</v>
      </c>
      <c r="H49" s="121" t="s">
        <v>208</v>
      </c>
      <c r="I49" s="121" t="s">
        <v>209</v>
      </c>
      <c r="J49" s="121" t="s">
        <v>210</v>
      </c>
      <c r="K49" s="121" t="s">
        <v>211</v>
      </c>
      <c r="L49" s="121" t="s">
        <v>219</v>
      </c>
      <c r="M49" s="149">
        <v>2</v>
      </c>
      <c r="N49" s="149">
        <v>3</v>
      </c>
      <c r="O49" s="150">
        <f t="shared" si="0"/>
        <v>6</v>
      </c>
      <c r="P49" s="150" t="str">
        <f t="shared" si="1"/>
        <v>Medio</v>
      </c>
      <c r="Q49" s="149">
        <v>10</v>
      </c>
      <c r="R49" s="150">
        <f t="shared" si="2"/>
        <v>60</v>
      </c>
      <c r="S49" s="150" t="str">
        <f t="shared" si="3"/>
        <v>III</v>
      </c>
      <c r="T49" s="150" t="s">
        <v>142</v>
      </c>
      <c r="U49" s="98">
        <v>0</v>
      </c>
      <c r="V49" s="98">
        <v>0</v>
      </c>
      <c r="W49" s="98">
        <v>0</v>
      </c>
      <c r="X49" s="98">
        <v>0</v>
      </c>
      <c r="Y49" s="121" t="s">
        <v>391</v>
      </c>
      <c r="Z49" s="118" t="s">
        <v>672</v>
      </c>
      <c r="AA49" s="121" t="s">
        <v>223</v>
      </c>
      <c r="AB49" s="121" t="s">
        <v>223</v>
      </c>
      <c r="AC49" s="121" t="s">
        <v>223</v>
      </c>
      <c r="AD49" s="121" t="s">
        <v>224</v>
      </c>
      <c r="AE49" s="152" t="s">
        <v>223</v>
      </c>
    </row>
    <row r="50" spans="1:31" ht="117.75" customHeight="1">
      <c r="A50" s="335"/>
      <c r="B50" s="335"/>
      <c r="C50" s="493"/>
      <c r="D50" s="504"/>
      <c r="E50" s="121" t="s">
        <v>264</v>
      </c>
      <c r="F50" s="121" t="s">
        <v>152</v>
      </c>
      <c r="G50" s="121" t="s">
        <v>212</v>
      </c>
      <c r="H50" s="121" t="s">
        <v>213</v>
      </c>
      <c r="I50" s="121" t="s">
        <v>214</v>
      </c>
      <c r="J50" s="121" t="s">
        <v>210</v>
      </c>
      <c r="K50" s="121" t="s">
        <v>211</v>
      </c>
      <c r="L50" s="121" t="s">
        <v>219</v>
      </c>
      <c r="M50" s="149">
        <v>2</v>
      </c>
      <c r="N50" s="149">
        <v>3</v>
      </c>
      <c r="O50" s="150">
        <f t="shared" si="0"/>
        <v>6</v>
      </c>
      <c r="P50" s="150" t="str">
        <f t="shared" si="1"/>
        <v>Medio</v>
      </c>
      <c r="Q50" s="149">
        <v>10</v>
      </c>
      <c r="R50" s="150">
        <f t="shared" si="2"/>
        <v>60</v>
      </c>
      <c r="S50" s="150" t="str">
        <f t="shared" si="3"/>
        <v>III</v>
      </c>
      <c r="T50" s="150" t="s">
        <v>142</v>
      </c>
      <c r="U50" s="98">
        <v>0</v>
      </c>
      <c r="V50" s="98">
        <v>0</v>
      </c>
      <c r="W50" s="98">
        <v>0</v>
      </c>
      <c r="X50" s="98">
        <v>0</v>
      </c>
      <c r="Y50" s="121" t="s">
        <v>496</v>
      </c>
      <c r="Z50" s="118" t="s">
        <v>672</v>
      </c>
      <c r="AA50" s="121" t="s">
        <v>223</v>
      </c>
      <c r="AB50" s="121" t="s">
        <v>223</v>
      </c>
      <c r="AC50" s="121" t="s">
        <v>223</v>
      </c>
      <c r="AD50" s="121" t="s">
        <v>224</v>
      </c>
      <c r="AE50" s="152" t="s">
        <v>223</v>
      </c>
    </row>
    <row r="51" spans="1:31" ht="117.75" customHeight="1">
      <c r="A51" s="335"/>
      <c r="B51" s="335"/>
      <c r="C51" s="493"/>
      <c r="D51" s="504"/>
      <c r="E51" s="121" t="s">
        <v>264</v>
      </c>
      <c r="F51" s="121" t="s">
        <v>152</v>
      </c>
      <c r="G51" s="121" t="s">
        <v>341</v>
      </c>
      <c r="H51" s="121" t="s">
        <v>342</v>
      </c>
      <c r="I51" s="121" t="s">
        <v>413</v>
      </c>
      <c r="J51" s="121" t="s">
        <v>210</v>
      </c>
      <c r="K51" s="121" t="s">
        <v>211</v>
      </c>
      <c r="L51" s="121" t="s">
        <v>219</v>
      </c>
      <c r="M51" s="149">
        <v>2</v>
      </c>
      <c r="N51" s="149">
        <v>3</v>
      </c>
      <c r="O51" s="150">
        <f t="shared" si="0"/>
        <v>6</v>
      </c>
      <c r="P51" s="150" t="str">
        <f t="shared" si="1"/>
        <v>Medio</v>
      </c>
      <c r="Q51" s="149">
        <v>10</v>
      </c>
      <c r="R51" s="150">
        <f t="shared" si="2"/>
        <v>60</v>
      </c>
      <c r="S51" s="150" t="str">
        <f t="shared" si="3"/>
        <v>III</v>
      </c>
      <c r="T51" s="150" t="s">
        <v>142</v>
      </c>
      <c r="U51" s="98">
        <v>0</v>
      </c>
      <c r="V51" s="98">
        <v>0</v>
      </c>
      <c r="W51" s="98">
        <v>0</v>
      </c>
      <c r="X51" s="98">
        <v>0</v>
      </c>
      <c r="Y51" s="121" t="s">
        <v>414</v>
      </c>
      <c r="Z51" s="118" t="s">
        <v>672</v>
      </c>
      <c r="AA51" s="121" t="s">
        <v>223</v>
      </c>
      <c r="AB51" s="121" t="s">
        <v>223</v>
      </c>
      <c r="AC51" s="121" t="s">
        <v>223</v>
      </c>
      <c r="AD51" s="121" t="s">
        <v>224</v>
      </c>
      <c r="AE51" s="152" t="s">
        <v>223</v>
      </c>
    </row>
    <row r="52" spans="1:31" ht="117.75" customHeight="1" thickBot="1">
      <c r="A52" s="335"/>
      <c r="B52" s="335"/>
      <c r="C52" s="494"/>
      <c r="D52" s="505"/>
      <c r="E52" s="178" t="s">
        <v>264</v>
      </c>
      <c r="F52" s="178" t="s">
        <v>152</v>
      </c>
      <c r="G52" s="178" t="s">
        <v>416</v>
      </c>
      <c r="H52" s="178" t="s">
        <v>417</v>
      </c>
      <c r="I52" s="178" t="s">
        <v>418</v>
      </c>
      <c r="J52" s="178" t="s">
        <v>210</v>
      </c>
      <c r="K52" s="178" t="s">
        <v>211</v>
      </c>
      <c r="L52" s="178" t="s">
        <v>219</v>
      </c>
      <c r="M52" s="179">
        <v>2</v>
      </c>
      <c r="N52" s="179">
        <v>3</v>
      </c>
      <c r="O52" s="180">
        <f t="shared" si="0"/>
        <v>6</v>
      </c>
      <c r="P52" s="180" t="str">
        <f t="shared" si="1"/>
        <v>Medio</v>
      </c>
      <c r="Q52" s="179">
        <v>10</v>
      </c>
      <c r="R52" s="180">
        <f t="shared" si="2"/>
        <v>60</v>
      </c>
      <c r="S52" s="180" t="str">
        <f t="shared" si="3"/>
        <v>III</v>
      </c>
      <c r="T52" s="180" t="s">
        <v>142</v>
      </c>
      <c r="U52" s="101">
        <v>0</v>
      </c>
      <c r="V52" s="101">
        <v>0</v>
      </c>
      <c r="W52" s="101">
        <v>0</v>
      </c>
      <c r="X52" s="101">
        <v>0</v>
      </c>
      <c r="Y52" s="178" t="s">
        <v>419</v>
      </c>
      <c r="Z52" s="118" t="s">
        <v>672</v>
      </c>
      <c r="AA52" s="178" t="s">
        <v>223</v>
      </c>
      <c r="AB52" s="178" t="s">
        <v>223</v>
      </c>
      <c r="AC52" s="178" t="s">
        <v>223</v>
      </c>
      <c r="AD52" s="178" t="s">
        <v>224</v>
      </c>
      <c r="AE52" s="200" t="s">
        <v>223</v>
      </c>
    </row>
    <row r="53" spans="1:31" ht="117.75" customHeight="1" thickBot="1">
      <c r="A53" s="335"/>
      <c r="B53" s="335"/>
      <c r="C53" s="492" t="s">
        <v>632</v>
      </c>
      <c r="D53" s="506" t="s">
        <v>629</v>
      </c>
      <c r="E53" s="204" t="s">
        <v>264</v>
      </c>
      <c r="F53" s="205" t="s">
        <v>265</v>
      </c>
      <c r="G53" s="205" t="s">
        <v>367</v>
      </c>
      <c r="H53" s="163" t="s">
        <v>318</v>
      </c>
      <c r="I53" s="163" t="s">
        <v>319</v>
      </c>
      <c r="J53" s="163" t="s">
        <v>210</v>
      </c>
      <c r="K53" s="163" t="s">
        <v>260</v>
      </c>
      <c r="L53" s="163" t="s">
        <v>268</v>
      </c>
      <c r="M53" s="205">
        <v>2</v>
      </c>
      <c r="N53" s="205">
        <v>3</v>
      </c>
      <c r="O53" s="206">
        <f t="shared" si="0"/>
        <v>6</v>
      </c>
      <c r="P53" s="205">
        <v>10</v>
      </c>
      <c r="Q53" s="206">
        <v>60</v>
      </c>
      <c r="R53" s="206">
        <f t="shared" si="2"/>
        <v>360</v>
      </c>
      <c r="S53" s="206" t="str">
        <f t="shared" si="3"/>
        <v>II</v>
      </c>
      <c r="T53" s="206" t="str">
        <f>IF(S53="","",IF(OR(S53="IV",S53="III"),"Aceptable",IF(S53="II","No Aceptable o Aceptable con controles",IF(S53="I","No Aceptable","Error"))))</f>
        <v>No Aceptable o Aceptable con controles</v>
      </c>
      <c r="U53" s="95">
        <v>150</v>
      </c>
      <c r="V53" s="95">
        <v>20</v>
      </c>
      <c r="W53" s="95">
        <v>0</v>
      </c>
      <c r="X53" s="95">
        <v>170</v>
      </c>
      <c r="Y53" s="204" t="s">
        <v>369</v>
      </c>
      <c r="Z53" s="163" t="s">
        <v>288</v>
      </c>
      <c r="AA53" s="163" t="s">
        <v>223</v>
      </c>
      <c r="AB53" s="152" t="s">
        <v>674</v>
      </c>
      <c r="AC53" s="163" t="s">
        <v>223</v>
      </c>
      <c r="AD53" s="163" t="s">
        <v>370</v>
      </c>
      <c r="AE53" s="199" t="s">
        <v>681</v>
      </c>
    </row>
    <row r="54" spans="1:31" ht="117.75" customHeight="1">
      <c r="A54" s="335"/>
      <c r="B54" s="335"/>
      <c r="C54" s="493"/>
      <c r="D54" s="396"/>
      <c r="E54" s="122" t="s">
        <v>264</v>
      </c>
      <c r="F54" s="149" t="s">
        <v>265</v>
      </c>
      <c r="G54" s="121" t="s">
        <v>266</v>
      </c>
      <c r="H54" s="121" t="s">
        <v>267</v>
      </c>
      <c r="I54" s="121" t="s">
        <v>257</v>
      </c>
      <c r="J54" s="121" t="s">
        <v>210</v>
      </c>
      <c r="K54" s="121" t="s">
        <v>210</v>
      </c>
      <c r="L54" s="121" t="s">
        <v>210</v>
      </c>
      <c r="M54" s="149">
        <v>2</v>
      </c>
      <c r="N54" s="149">
        <v>1</v>
      </c>
      <c r="O54" s="150">
        <f t="shared" si="0"/>
        <v>2</v>
      </c>
      <c r="P54" s="149">
        <v>10</v>
      </c>
      <c r="Q54" s="150">
        <v>20</v>
      </c>
      <c r="R54" s="150">
        <f t="shared" si="2"/>
        <v>40</v>
      </c>
      <c r="S54" s="150" t="str">
        <f t="shared" si="3"/>
        <v>III</v>
      </c>
      <c r="T54" s="150" t="s">
        <v>142</v>
      </c>
      <c r="U54" s="98">
        <v>150</v>
      </c>
      <c r="V54" s="98">
        <v>20</v>
      </c>
      <c r="W54" s="98">
        <v>0</v>
      </c>
      <c r="X54" s="98">
        <v>170</v>
      </c>
      <c r="Y54" s="122" t="s">
        <v>287</v>
      </c>
      <c r="Z54" s="121" t="s">
        <v>288</v>
      </c>
      <c r="AA54" s="121" t="s">
        <v>223</v>
      </c>
      <c r="AB54" s="121" t="s">
        <v>223</v>
      </c>
      <c r="AC54" s="121" t="s">
        <v>223</v>
      </c>
      <c r="AD54" s="121" t="s">
        <v>289</v>
      </c>
      <c r="AE54" s="199" t="s">
        <v>681</v>
      </c>
    </row>
    <row r="55" spans="1:31" ht="117.75" customHeight="1">
      <c r="A55" s="335"/>
      <c r="B55" s="335"/>
      <c r="C55" s="493"/>
      <c r="D55" s="396"/>
      <c r="E55" s="122" t="s">
        <v>264</v>
      </c>
      <c r="F55" s="121" t="s">
        <v>271</v>
      </c>
      <c r="G55" s="121" t="s">
        <v>229</v>
      </c>
      <c r="H55" s="121" t="s">
        <v>465</v>
      </c>
      <c r="I55" s="121" t="s">
        <v>273</v>
      </c>
      <c r="J55" s="121" t="s">
        <v>210</v>
      </c>
      <c r="K55" s="121" t="s">
        <v>233</v>
      </c>
      <c r="L55" s="121" t="s">
        <v>220</v>
      </c>
      <c r="M55" s="149">
        <v>2</v>
      </c>
      <c r="N55" s="149">
        <v>1</v>
      </c>
      <c r="O55" s="150">
        <f t="shared" si="0"/>
        <v>2</v>
      </c>
      <c r="P55" s="150" t="str">
        <f t="shared" ref="P55:P88" si="5">IF(O55="","",IF(ISTEXT(O55),"N/A",IF(OR(O55=2,O55=4),"Bajo",IF(OR(O55=6,O55=8),"Medio",IF(OR(O55=10,O55=12,O55=18,O55=20),"Alto",IF(OR(O55=24,O55=30,O55=40),"Muy Alto","Error"))))))</f>
        <v>Bajo</v>
      </c>
      <c r="Q55" s="149">
        <v>10</v>
      </c>
      <c r="R55" s="150">
        <f t="shared" si="2"/>
        <v>20</v>
      </c>
      <c r="S55" s="150" t="str">
        <f t="shared" si="3"/>
        <v>IV</v>
      </c>
      <c r="T55" s="150" t="str">
        <f t="shared" si="4"/>
        <v>Aceptable</v>
      </c>
      <c r="U55" s="98">
        <v>150</v>
      </c>
      <c r="V55" s="98">
        <v>20</v>
      </c>
      <c r="W55" s="98">
        <v>0</v>
      </c>
      <c r="X55" s="98">
        <v>170</v>
      </c>
      <c r="Y55" s="122" t="s">
        <v>240</v>
      </c>
      <c r="Z55" s="121" t="s">
        <v>676</v>
      </c>
      <c r="AA55" s="121" t="s">
        <v>223</v>
      </c>
      <c r="AB55" s="121" t="s">
        <v>223</v>
      </c>
      <c r="AC55" s="121" t="s">
        <v>242</v>
      </c>
      <c r="AD55" s="121" t="s">
        <v>350</v>
      </c>
      <c r="AE55" s="152" t="s">
        <v>223</v>
      </c>
    </row>
    <row r="56" spans="1:31" ht="117.75" customHeight="1">
      <c r="A56" s="335"/>
      <c r="B56" s="335"/>
      <c r="C56" s="493"/>
      <c r="D56" s="396"/>
      <c r="E56" s="122" t="s">
        <v>264</v>
      </c>
      <c r="F56" s="121" t="s">
        <v>271</v>
      </c>
      <c r="G56" s="121" t="s">
        <v>234</v>
      </c>
      <c r="H56" s="121" t="s">
        <v>486</v>
      </c>
      <c r="I56" s="121" t="s">
        <v>377</v>
      </c>
      <c r="J56" s="121" t="s">
        <v>210</v>
      </c>
      <c r="K56" s="121" t="s">
        <v>233</v>
      </c>
      <c r="L56" s="121" t="s">
        <v>220</v>
      </c>
      <c r="M56" s="149">
        <v>2</v>
      </c>
      <c r="N56" s="149">
        <v>1</v>
      </c>
      <c r="O56" s="150">
        <f t="shared" si="0"/>
        <v>2</v>
      </c>
      <c r="P56" s="150" t="str">
        <f t="shared" si="5"/>
        <v>Bajo</v>
      </c>
      <c r="Q56" s="149">
        <v>10</v>
      </c>
      <c r="R56" s="150">
        <f t="shared" si="2"/>
        <v>20</v>
      </c>
      <c r="S56" s="150" t="str">
        <f t="shared" si="3"/>
        <v>IV</v>
      </c>
      <c r="T56" s="150" t="str">
        <f t="shared" si="4"/>
        <v>Aceptable</v>
      </c>
      <c r="U56" s="98">
        <v>150</v>
      </c>
      <c r="V56" s="98">
        <v>20</v>
      </c>
      <c r="W56" s="98">
        <v>0</v>
      </c>
      <c r="X56" s="98">
        <v>170</v>
      </c>
      <c r="Y56" s="122" t="s">
        <v>240</v>
      </c>
      <c r="Z56" s="121" t="s">
        <v>676</v>
      </c>
      <c r="AA56" s="121" t="s">
        <v>223</v>
      </c>
      <c r="AB56" s="121" t="s">
        <v>223</v>
      </c>
      <c r="AC56" s="121" t="s">
        <v>242</v>
      </c>
      <c r="AD56" s="121" t="s">
        <v>350</v>
      </c>
      <c r="AE56" s="152" t="s">
        <v>223</v>
      </c>
    </row>
    <row r="57" spans="1:31" ht="117.75" customHeight="1">
      <c r="A57" s="335"/>
      <c r="B57" s="335"/>
      <c r="C57" s="493"/>
      <c r="D57" s="396"/>
      <c r="E57" s="122" t="s">
        <v>264</v>
      </c>
      <c r="F57" s="121" t="s">
        <v>274</v>
      </c>
      <c r="G57" s="121" t="s">
        <v>381</v>
      </c>
      <c r="H57" s="121" t="s">
        <v>393</v>
      </c>
      <c r="I57" s="121" t="s">
        <v>394</v>
      </c>
      <c r="J57" s="121" t="s">
        <v>395</v>
      </c>
      <c r="K57" s="121" t="s">
        <v>396</v>
      </c>
      <c r="L57" s="121" t="s">
        <v>397</v>
      </c>
      <c r="M57" s="149">
        <v>6</v>
      </c>
      <c r="N57" s="149">
        <v>3</v>
      </c>
      <c r="O57" s="150">
        <f t="shared" si="0"/>
        <v>18</v>
      </c>
      <c r="P57" s="150" t="str">
        <f t="shared" si="5"/>
        <v>Alto</v>
      </c>
      <c r="Q57" s="149">
        <v>25</v>
      </c>
      <c r="R57" s="150">
        <f t="shared" si="2"/>
        <v>450</v>
      </c>
      <c r="S57" s="150" t="str">
        <f t="shared" si="3"/>
        <v>II</v>
      </c>
      <c r="T57" s="150" t="str">
        <f t="shared" si="4"/>
        <v>No Aceptable o Aceptable con controles</v>
      </c>
      <c r="U57" s="98">
        <v>150</v>
      </c>
      <c r="V57" s="98">
        <v>20</v>
      </c>
      <c r="W57" s="98">
        <v>0</v>
      </c>
      <c r="X57" s="98">
        <v>170</v>
      </c>
      <c r="Y57" s="122" t="s">
        <v>427</v>
      </c>
      <c r="Z57" s="121" t="s">
        <v>385</v>
      </c>
      <c r="AA57" s="121" t="s">
        <v>223</v>
      </c>
      <c r="AB57" s="121" t="s">
        <v>296</v>
      </c>
      <c r="AC57" s="121" t="s">
        <v>446</v>
      </c>
      <c r="AD57" s="121" t="s">
        <v>503</v>
      </c>
      <c r="AE57" s="152" t="s">
        <v>223</v>
      </c>
    </row>
    <row r="58" spans="1:31" ht="117.75" customHeight="1">
      <c r="A58" s="335"/>
      <c r="B58" s="335"/>
      <c r="C58" s="493"/>
      <c r="D58" s="396"/>
      <c r="E58" s="122" t="s">
        <v>264</v>
      </c>
      <c r="F58" s="121" t="s">
        <v>274</v>
      </c>
      <c r="G58" s="121" t="s">
        <v>280</v>
      </c>
      <c r="H58" s="121" t="s">
        <v>445</v>
      </c>
      <c r="I58" s="121" t="s">
        <v>263</v>
      </c>
      <c r="J58" s="121" t="s">
        <v>210</v>
      </c>
      <c r="K58" s="121" t="s">
        <v>210</v>
      </c>
      <c r="L58" s="121" t="s">
        <v>262</v>
      </c>
      <c r="M58" s="149">
        <v>2</v>
      </c>
      <c r="N58" s="149">
        <v>3</v>
      </c>
      <c r="O58" s="150">
        <f t="shared" si="0"/>
        <v>6</v>
      </c>
      <c r="P58" s="150" t="str">
        <f t="shared" si="5"/>
        <v>Medio</v>
      </c>
      <c r="Q58" s="149">
        <v>10</v>
      </c>
      <c r="R58" s="150">
        <f t="shared" si="2"/>
        <v>60</v>
      </c>
      <c r="S58" s="150" t="str">
        <f t="shared" si="3"/>
        <v>III</v>
      </c>
      <c r="T58" s="150" t="s">
        <v>142</v>
      </c>
      <c r="U58" s="98">
        <v>150</v>
      </c>
      <c r="V58" s="98">
        <v>20</v>
      </c>
      <c r="W58" s="98">
        <v>0</v>
      </c>
      <c r="X58" s="98">
        <v>170</v>
      </c>
      <c r="Y58" s="122" t="s">
        <v>302</v>
      </c>
      <c r="Z58" s="121" t="s">
        <v>303</v>
      </c>
      <c r="AA58" s="107" t="s">
        <v>304</v>
      </c>
      <c r="AB58" s="107" t="s">
        <v>304</v>
      </c>
      <c r="AC58" s="121" t="s">
        <v>223</v>
      </c>
      <c r="AD58" s="121" t="s">
        <v>305</v>
      </c>
      <c r="AE58" s="152" t="s">
        <v>223</v>
      </c>
    </row>
    <row r="59" spans="1:31" ht="117.75" customHeight="1">
      <c r="A59" s="335"/>
      <c r="B59" s="335"/>
      <c r="C59" s="493"/>
      <c r="D59" s="396"/>
      <c r="E59" s="114" t="s">
        <v>264</v>
      </c>
      <c r="F59" s="121" t="s">
        <v>274</v>
      </c>
      <c r="G59" s="121" t="s">
        <v>275</v>
      </c>
      <c r="H59" s="118" t="s">
        <v>326</v>
      </c>
      <c r="I59" s="118" t="s">
        <v>327</v>
      </c>
      <c r="J59" s="118" t="s">
        <v>277</v>
      </c>
      <c r="K59" s="121" t="s">
        <v>278</v>
      </c>
      <c r="L59" s="121" t="s">
        <v>279</v>
      </c>
      <c r="M59" s="149">
        <v>2</v>
      </c>
      <c r="N59" s="149">
        <v>4</v>
      </c>
      <c r="O59" s="150">
        <f t="shared" si="0"/>
        <v>8</v>
      </c>
      <c r="P59" s="150" t="str">
        <f t="shared" si="5"/>
        <v>Medio</v>
      </c>
      <c r="Q59" s="149">
        <v>60</v>
      </c>
      <c r="R59" s="150">
        <f t="shared" si="2"/>
        <v>480</v>
      </c>
      <c r="S59" s="150" t="str">
        <f t="shared" si="3"/>
        <v>II</v>
      </c>
      <c r="T59" s="150" t="str">
        <f>IF(S59="","",IF(OR(S59="IV",S59="III"),"Aceptable",IF(S59="II","No Aceptable o Aceptable con controles",IF(S59="I","No Aceptable","Error"))))</f>
        <v>No Aceptable o Aceptable con controles</v>
      </c>
      <c r="U59" s="98">
        <v>150</v>
      </c>
      <c r="V59" s="98">
        <v>20</v>
      </c>
      <c r="W59" s="98">
        <v>0</v>
      </c>
      <c r="X59" s="98">
        <v>170</v>
      </c>
      <c r="Y59" s="122" t="s">
        <v>334</v>
      </c>
      <c r="Z59" s="121" t="s">
        <v>299</v>
      </c>
      <c r="AA59" s="121" t="s">
        <v>296</v>
      </c>
      <c r="AB59" s="121" t="s">
        <v>223</v>
      </c>
      <c r="AC59" s="121" t="s">
        <v>335</v>
      </c>
      <c r="AD59" s="121" t="s">
        <v>336</v>
      </c>
      <c r="AE59" s="152" t="s">
        <v>223</v>
      </c>
    </row>
    <row r="60" spans="1:31" ht="117.75" customHeight="1" thickBot="1">
      <c r="A60" s="335"/>
      <c r="B60" s="335"/>
      <c r="C60" s="493"/>
      <c r="D60" s="396"/>
      <c r="E60" s="122" t="s">
        <v>420</v>
      </c>
      <c r="F60" s="121" t="s">
        <v>274</v>
      </c>
      <c r="G60" s="121" t="s">
        <v>284</v>
      </c>
      <c r="H60" s="121" t="s">
        <v>487</v>
      </c>
      <c r="I60" s="121" t="s">
        <v>488</v>
      </c>
      <c r="J60" s="121" t="s">
        <v>375</v>
      </c>
      <c r="K60" s="121" t="s">
        <v>260</v>
      </c>
      <c r="L60" s="121" t="s">
        <v>375</v>
      </c>
      <c r="M60" s="149">
        <v>2</v>
      </c>
      <c r="N60" s="149">
        <v>1</v>
      </c>
      <c r="O60" s="150">
        <f t="shared" si="0"/>
        <v>2</v>
      </c>
      <c r="P60" s="150" t="str">
        <f t="shared" si="5"/>
        <v>Bajo</v>
      </c>
      <c r="Q60" s="149">
        <v>10</v>
      </c>
      <c r="R60" s="150">
        <f t="shared" si="2"/>
        <v>20</v>
      </c>
      <c r="S60" s="150" t="str">
        <f t="shared" si="3"/>
        <v>IV</v>
      </c>
      <c r="T60" s="150" t="str">
        <f t="shared" si="4"/>
        <v>Aceptable</v>
      </c>
      <c r="U60" s="98">
        <v>150</v>
      </c>
      <c r="V60" s="98">
        <v>20</v>
      </c>
      <c r="W60" s="98">
        <v>0</v>
      </c>
      <c r="X60" s="98">
        <v>170</v>
      </c>
      <c r="Y60" s="122" t="s">
        <v>497</v>
      </c>
      <c r="Z60" s="121" t="s">
        <v>291</v>
      </c>
      <c r="AA60" s="121" t="s">
        <v>296</v>
      </c>
      <c r="AB60" s="121" t="s">
        <v>296</v>
      </c>
      <c r="AC60" s="121" t="s">
        <v>504</v>
      </c>
      <c r="AD60" s="121" t="s">
        <v>498</v>
      </c>
      <c r="AE60" s="152" t="s">
        <v>223</v>
      </c>
    </row>
    <row r="61" spans="1:31" ht="117.75" customHeight="1">
      <c r="A61" s="335"/>
      <c r="B61" s="335"/>
      <c r="C61" s="493"/>
      <c r="D61" s="396"/>
      <c r="E61" s="122" t="s">
        <v>420</v>
      </c>
      <c r="F61" s="121" t="s">
        <v>274</v>
      </c>
      <c r="G61" s="121" t="s">
        <v>358</v>
      </c>
      <c r="H61" s="121" t="s">
        <v>502</v>
      </c>
      <c r="I61" s="121" t="s">
        <v>490</v>
      </c>
      <c r="J61" s="121" t="s">
        <v>491</v>
      </c>
      <c r="K61" s="121" t="s">
        <v>492</v>
      </c>
      <c r="L61" s="121" t="s">
        <v>259</v>
      </c>
      <c r="M61" s="149">
        <v>2</v>
      </c>
      <c r="N61" s="149">
        <v>1</v>
      </c>
      <c r="O61" s="150">
        <f t="shared" si="0"/>
        <v>2</v>
      </c>
      <c r="P61" s="150" t="str">
        <f t="shared" si="5"/>
        <v>Bajo</v>
      </c>
      <c r="Q61" s="149">
        <v>10</v>
      </c>
      <c r="R61" s="150">
        <f t="shared" si="2"/>
        <v>20</v>
      </c>
      <c r="S61" s="150" t="str">
        <f t="shared" si="3"/>
        <v>IV</v>
      </c>
      <c r="T61" s="150" t="str">
        <f t="shared" si="4"/>
        <v>Aceptable</v>
      </c>
      <c r="U61" s="98">
        <v>150</v>
      </c>
      <c r="V61" s="98">
        <v>20</v>
      </c>
      <c r="W61" s="98">
        <v>0</v>
      </c>
      <c r="X61" s="98">
        <v>170</v>
      </c>
      <c r="Y61" s="122" t="s">
        <v>362</v>
      </c>
      <c r="Z61" s="121" t="s">
        <v>363</v>
      </c>
      <c r="AA61" s="121" t="s">
        <v>296</v>
      </c>
      <c r="AB61" s="121" t="s">
        <v>505</v>
      </c>
      <c r="AC61" s="121" t="s">
        <v>506</v>
      </c>
      <c r="AD61" s="121" t="s">
        <v>507</v>
      </c>
      <c r="AE61" s="199" t="s">
        <v>713</v>
      </c>
    </row>
    <row r="62" spans="1:31" ht="117.75" customHeight="1">
      <c r="A62" s="335"/>
      <c r="B62" s="335"/>
      <c r="C62" s="493"/>
      <c r="D62" s="396"/>
      <c r="E62" s="122" t="s">
        <v>420</v>
      </c>
      <c r="F62" s="121" t="s">
        <v>421</v>
      </c>
      <c r="G62" s="121" t="s">
        <v>422</v>
      </c>
      <c r="H62" s="121" t="s">
        <v>494</v>
      </c>
      <c r="I62" s="121" t="s">
        <v>423</v>
      </c>
      <c r="J62" s="121" t="s">
        <v>375</v>
      </c>
      <c r="K62" s="121" t="s">
        <v>424</v>
      </c>
      <c r="L62" s="121" t="s">
        <v>425</v>
      </c>
      <c r="M62" s="149">
        <v>2</v>
      </c>
      <c r="N62" s="149">
        <v>1</v>
      </c>
      <c r="O62" s="150">
        <f t="shared" si="0"/>
        <v>2</v>
      </c>
      <c r="P62" s="150" t="str">
        <f t="shared" si="5"/>
        <v>Bajo</v>
      </c>
      <c r="Q62" s="149">
        <v>10</v>
      </c>
      <c r="R62" s="150">
        <f t="shared" si="2"/>
        <v>20</v>
      </c>
      <c r="S62" s="150" t="str">
        <f t="shared" si="3"/>
        <v>IV</v>
      </c>
      <c r="T62" s="150" t="str">
        <f t="shared" si="4"/>
        <v>Aceptable</v>
      </c>
      <c r="U62" s="98">
        <v>150</v>
      </c>
      <c r="V62" s="98">
        <v>20</v>
      </c>
      <c r="W62" s="98">
        <v>0</v>
      </c>
      <c r="X62" s="98">
        <v>170</v>
      </c>
      <c r="Y62" s="122" t="s">
        <v>427</v>
      </c>
      <c r="Z62" s="121" t="s">
        <v>428</v>
      </c>
      <c r="AA62" s="121" t="s">
        <v>296</v>
      </c>
      <c r="AB62" s="121" t="s">
        <v>296</v>
      </c>
      <c r="AC62" s="121" t="s">
        <v>429</v>
      </c>
      <c r="AD62" s="121" t="s">
        <v>430</v>
      </c>
      <c r="AE62" s="207" t="s">
        <v>511</v>
      </c>
    </row>
    <row r="63" spans="1:31" ht="117.75" customHeight="1" thickBot="1">
      <c r="A63" s="335"/>
      <c r="B63" s="335"/>
      <c r="C63" s="493"/>
      <c r="D63" s="396"/>
      <c r="E63" s="122" t="s">
        <v>420</v>
      </c>
      <c r="F63" s="121" t="s">
        <v>421</v>
      </c>
      <c r="G63" s="121" t="s">
        <v>422</v>
      </c>
      <c r="H63" s="121" t="s">
        <v>495</v>
      </c>
      <c r="I63" s="121" t="s">
        <v>423</v>
      </c>
      <c r="J63" s="121" t="s">
        <v>375</v>
      </c>
      <c r="K63" s="121" t="s">
        <v>424</v>
      </c>
      <c r="L63" s="121" t="s">
        <v>425</v>
      </c>
      <c r="M63" s="149">
        <v>2</v>
      </c>
      <c r="N63" s="149">
        <v>1</v>
      </c>
      <c r="O63" s="150">
        <f t="shared" si="0"/>
        <v>2</v>
      </c>
      <c r="P63" s="150" t="str">
        <f t="shared" si="5"/>
        <v>Bajo</v>
      </c>
      <c r="Q63" s="149">
        <v>10</v>
      </c>
      <c r="R63" s="150">
        <f t="shared" si="2"/>
        <v>20</v>
      </c>
      <c r="S63" s="150" t="str">
        <f t="shared" si="3"/>
        <v>IV</v>
      </c>
      <c r="T63" s="150" t="str">
        <f t="shared" si="4"/>
        <v>Aceptable</v>
      </c>
      <c r="U63" s="98">
        <v>150</v>
      </c>
      <c r="V63" s="98">
        <v>20</v>
      </c>
      <c r="W63" s="98">
        <v>0</v>
      </c>
      <c r="X63" s="98">
        <v>170</v>
      </c>
      <c r="Y63" s="122" t="s">
        <v>427</v>
      </c>
      <c r="Z63" s="121" t="s">
        <v>428</v>
      </c>
      <c r="AA63" s="121" t="s">
        <v>296</v>
      </c>
      <c r="AB63" s="121" t="s">
        <v>296</v>
      </c>
      <c r="AC63" s="121" t="s">
        <v>429</v>
      </c>
      <c r="AD63" s="121" t="s">
        <v>430</v>
      </c>
      <c r="AE63" s="152" t="s">
        <v>223</v>
      </c>
    </row>
    <row r="64" spans="1:31" ht="117.75" customHeight="1" thickBot="1">
      <c r="A64" s="335"/>
      <c r="B64" s="335"/>
      <c r="C64" s="493"/>
      <c r="D64" s="396"/>
      <c r="E64" s="122" t="s">
        <v>255</v>
      </c>
      <c r="F64" s="121" t="s">
        <v>151</v>
      </c>
      <c r="G64" s="121" t="s">
        <v>282</v>
      </c>
      <c r="H64" s="121" t="s">
        <v>283</v>
      </c>
      <c r="I64" s="121" t="s">
        <v>258</v>
      </c>
      <c r="J64" s="121" t="s">
        <v>259</v>
      </c>
      <c r="K64" s="121" t="s">
        <v>259</v>
      </c>
      <c r="L64" s="121" t="s">
        <v>239</v>
      </c>
      <c r="M64" s="149">
        <v>2</v>
      </c>
      <c r="N64" s="149">
        <v>1</v>
      </c>
      <c r="O64" s="150">
        <f t="shared" si="0"/>
        <v>2</v>
      </c>
      <c r="P64" s="150" t="str">
        <f t="shared" si="5"/>
        <v>Bajo</v>
      </c>
      <c r="Q64" s="149">
        <v>10</v>
      </c>
      <c r="R64" s="150">
        <f t="shared" si="2"/>
        <v>20</v>
      </c>
      <c r="S64" s="150" t="str">
        <f t="shared" si="3"/>
        <v>IV</v>
      </c>
      <c r="T64" s="150" t="str">
        <f t="shared" si="4"/>
        <v>Aceptable</v>
      </c>
      <c r="U64" s="98">
        <v>150</v>
      </c>
      <c r="V64" s="98">
        <v>20</v>
      </c>
      <c r="W64" s="98">
        <v>0</v>
      </c>
      <c r="X64" s="98">
        <v>170</v>
      </c>
      <c r="Y64" s="178" t="s">
        <v>294</v>
      </c>
      <c r="Z64" s="178" t="s">
        <v>295</v>
      </c>
      <c r="AA64" s="178" t="s">
        <v>296</v>
      </c>
      <c r="AB64" s="178" t="s">
        <v>296</v>
      </c>
      <c r="AC64" s="178" t="s">
        <v>296</v>
      </c>
      <c r="AD64" s="178" t="s">
        <v>297</v>
      </c>
      <c r="AE64" s="199" t="s">
        <v>681</v>
      </c>
    </row>
    <row r="65" spans="1:31" ht="117.75" customHeight="1">
      <c r="A65" s="335"/>
      <c r="B65" s="335"/>
      <c r="C65" s="493"/>
      <c r="D65" s="396"/>
      <c r="E65" s="122" t="s">
        <v>264</v>
      </c>
      <c r="F65" s="121" t="s">
        <v>152</v>
      </c>
      <c r="G65" s="121" t="s">
        <v>207</v>
      </c>
      <c r="H65" s="121" t="s">
        <v>208</v>
      </c>
      <c r="I65" s="121" t="s">
        <v>209</v>
      </c>
      <c r="J65" s="121" t="s">
        <v>210</v>
      </c>
      <c r="K65" s="121" t="s">
        <v>211</v>
      </c>
      <c r="L65" s="121" t="s">
        <v>219</v>
      </c>
      <c r="M65" s="149">
        <v>2</v>
      </c>
      <c r="N65" s="149">
        <v>3</v>
      </c>
      <c r="O65" s="150">
        <f t="shared" si="0"/>
        <v>6</v>
      </c>
      <c r="P65" s="150" t="str">
        <f t="shared" si="5"/>
        <v>Medio</v>
      </c>
      <c r="Q65" s="149">
        <v>10</v>
      </c>
      <c r="R65" s="150">
        <f t="shared" si="2"/>
        <v>60</v>
      </c>
      <c r="S65" s="150" t="str">
        <f t="shared" si="3"/>
        <v>III</v>
      </c>
      <c r="T65" s="150" t="s">
        <v>142</v>
      </c>
      <c r="U65" s="98">
        <v>150</v>
      </c>
      <c r="V65" s="98">
        <v>20</v>
      </c>
      <c r="W65" s="98">
        <v>0</v>
      </c>
      <c r="X65" s="98">
        <v>170</v>
      </c>
      <c r="Y65" s="126" t="s">
        <v>391</v>
      </c>
      <c r="Z65" s="118" t="s">
        <v>672</v>
      </c>
      <c r="AA65" s="196" t="s">
        <v>223</v>
      </c>
      <c r="AB65" s="196" t="s">
        <v>223</v>
      </c>
      <c r="AC65" s="196" t="s">
        <v>223</v>
      </c>
      <c r="AD65" s="196" t="s">
        <v>224</v>
      </c>
      <c r="AE65" s="199" t="s">
        <v>223</v>
      </c>
    </row>
    <row r="66" spans="1:31" ht="117.75" customHeight="1">
      <c r="A66" s="335"/>
      <c r="B66" s="335"/>
      <c r="C66" s="493"/>
      <c r="D66" s="396"/>
      <c r="E66" s="122" t="s">
        <v>264</v>
      </c>
      <c r="F66" s="121" t="s">
        <v>152</v>
      </c>
      <c r="G66" s="121" t="s">
        <v>212</v>
      </c>
      <c r="H66" s="121" t="s">
        <v>213</v>
      </c>
      <c r="I66" s="121" t="s">
        <v>214</v>
      </c>
      <c r="J66" s="121" t="s">
        <v>210</v>
      </c>
      <c r="K66" s="121" t="s">
        <v>211</v>
      </c>
      <c r="L66" s="121" t="s">
        <v>219</v>
      </c>
      <c r="M66" s="149">
        <v>2</v>
      </c>
      <c r="N66" s="149">
        <v>3</v>
      </c>
      <c r="O66" s="150">
        <f t="shared" si="0"/>
        <v>6</v>
      </c>
      <c r="P66" s="150" t="str">
        <f t="shared" si="5"/>
        <v>Medio</v>
      </c>
      <c r="Q66" s="149">
        <v>10</v>
      </c>
      <c r="R66" s="150">
        <f t="shared" si="2"/>
        <v>60</v>
      </c>
      <c r="S66" s="150" t="str">
        <f t="shared" si="3"/>
        <v>III</v>
      </c>
      <c r="T66" s="150" t="s">
        <v>142</v>
      </c>
      <c r="U66" s="98">
        <v>150</v>
      </c>
      <c r="V66" s="98">
        <v>20</v>
      </c>
      <c r="W66" s="98">
        <v>0</v>
      </c>
      <c r="X66" s="98">
        <v>170</v>
      </c>
      <c r="Y66" s="122" t="s">
        <v>496</v>
      </c>
      <c r="Z66" s="118" t="s">
        <v>672</v>
      </c>
      <c r="AA66" s="121" t="s">
        <v>223</v>
      </c>
      <c r="AB66" s="121" t="s">
        <v>223</v>
      </c>
      <c r="AC66" s="121" t="s">
        <v>223</v>
      </c>
      <c r="AD66" s="121" t="s">
        <v>224</v>
      </c>
      <c r="AE66" s="152" t="s">
        <v>223</v>
      </c>
    </row>
    <row r="67" spans="1:31" ht="117.75" customHeight="1">
      <c r="A67" s="335"/>
      <c r="B67" s="335"/>
      <c r="C67" s="493"/>
      <c r="D67" s="396"/>
      <c r="E67" s="122" t="s">
        <v>264</v>
      </c>
      <c r="F67" s="121" t="s">
        <v>152</v>
      </c>
      <c r="G67" s="121" t="s">
        <v>341</v>
      </c>
      <c r="H67" s="121" t="s">
        <v>342</v>
      </c>
      <c r="I67" s="121" t="s">
        <v>413</v>
      </c>
      <c r="J67" s="121" t="s">
        <v>210</v>
      </c>
      <c r="K67" s="121" t="s">
        <v>211</v>
      </c>
      <c r="L67" s="121" t="s">
        <v>219</v>
      </c>
      <c r="M67" s="149">
        <v>2</v>
      </c>
      <c r="N67" s="149">
        <v>3</v>
      </c>
      <c r="O67" s="150">
        <f t="shared" si="0"/>
        <v>6</v>
      </c>
      <c r="P67" s="150" t="str">
        <f t="shared" si="5"/>
        <v>Medio</v>
      </c>
      <c r="Q67" s="149">
        <v>10</v>
      </c>
      <c r="R67" s="150">
        <f t="shared" si="2"/>
        <v>60</v>
      </c>
      <c r="S67" s="150" t="str">
        <f t="shared" si="3"/>
        <v>III</v>
      </c>
      <c r="T67" s="150" t="s">
        <v>142</v>
      </c>
      <c r="U67" s="98">
        <v>150</v>
      </c>
      <c r="V67" s="98">
        <v>20</v>
      </c>
      <c r="W67" s="98">
        <v>0</v>
      </c>
      <c r="X67" s="98">
        <v>170</v>
      </c>
      <c r="Y67" s="122" t="s">
        <v>414</v>
      </c>
      <c r="Z67" s="118" t="s">
        <v>672</v>
      </c>
      <c r="AA67" s="121" t="s">
        <v>223</v>
      </c>
      <c r="AB67" s="121" t="s">
        <v>223</v>
      </c>
      <c r="AC67" s="121" t="s">
        <v>223</v>
      </c>
      <c r="AD67" s="121" t="s">
        <v>224</v>
      </c>
      <c r="AE67" s="152" t="s">
        <v>223</v>
      </c>
    </row>
    <row r="68" spans="1:31" ht="117.75" customHeight="1" thickBot="1">
      <c r="A68" s="335"/>
      <c r="B68" s="335"/>
      <c r="C68" s="494"/>
      <c r="D68" s="397"/>
      <c r="E68" s="156" t="s">
        <v>264</v>
      </c>
      <c r="F68" s="178" t="s">
        <v>152</v>
      </c>
      <c r="G68" s="178" t="s">
        <v>416</v>
      </c>
      <c r="H68" s="178" t="s">
        <v>417</v>
      </c>
      <c r="I68" s="178" t="s">
        <v>418</v>
      </c>
      <c r="J68" s="178" t="s">
        <v>210</v>
      </c>
      <c r="K68" s="178" t="s">
        <v>211</v>
      </c>
      <c r="L68" s="178" t="s">
        <v>219</v>
      </c>
      <c r="M68" s="179">
        <v>2</v>
      </c>
      <c r="N68" s="179">
        <v>3</v>
      </c>
      <c r="O68" s="180">
        <f t="shared" si="0"/>
        <v>6</v>
      </c>
      <c r="P68" s="180" t="str">
        <f t="shared" si="5"/>
        <v>Medio</v>
      </c>
      <c r="Q68" s="179">
        <v>10</v>
      </c>
      <c r="R68" s="180">
        <f t="shared" si="2"/>
        <v>60</v>
      </c>
      <c r="S68" s="180" t="str">
        <f t="shared" si="3"/>
        <v>III</v>
      </c>
      <c r="T68" s="180" t="s">
        <v>142</v>
      </c>
      <c r="U68" s="98">
        <v>150</v>
      </c>
      <c r="V68" s="98">
        <v>20</v>
      </c>
      <c r="W68" s="98">
        <v>0</v>
      </c>
      <c r="X68" s="98">
        <v>170</v>
      </c>
      <c r="Y68" s="156" t="s">
        <v>419</v>
      </c>
      <c r="Z68" s="118" t="s">
        <v>672</v>
      </c>
      <c r="AA68" s="178" t="s">
        <v>223</v>
      </c>
      <c r="AB68" s="178" t="s">
        <v>223</v>
      </c>
      <c r="AC68" s="178" t="s">
        <v>223</v>
      </c>
      <c r="AD68" s="178" t="s">
        <v>224</v>
      </c>
      <c r="AE68" s="200" t="s">
        <v>223</v>
      </c>
    </row>
    <row r="69" spans="1:31" ht="117.75" customHeight="1" thickBot="1">
      <c r="A69" s="335"/>
      <c r="B69" s="335"/>
      <c r="C69" s="492" t="s">
        <v>617</v>
      </c>
      <c r="D69" s="395" t="s">
        <v>629</v>
      </c>
      <c r="E69" s="126" t="s">
        <v>264</v>
      </c>
      <c r="F69" s="197" t="s">
        <v>265</v>
      </c>
      <c r="G69" s="197" t="s">
        <v>156</v>
      </c>
      <c r="H69" s="196" t="s">
        <v>483</v>
      </c>
      <c r="I69" s="196" t="s">
        <v>319</v>
      </c>
      <c r="J69" s="196" t="s">
        <v>484</v>
      </c>
      <c r="K69" s="196" t="s">
        <v>260</v>
      </c>
      <c r="L69" s="196" t="s">
        <v>268</v>
      </c>
      <c r="M69" s="197">
        <v>2</v>
      </c>
      <c r="N69" s="197">
        <v>3</v>
      </c>
      <c r="O69" s="198">
        <f t="shared" si="0"/>
        <v>6</v>
      </c>
      <c r="P69" s="198" t="str">
        <f t="shared" si="5"/>
        <v>Medio</v>
      </c>
      <c r="Q69" s="198">
        <v>60</v>
      </c>
      <c r="R69" s="198">
        <f t="shared" si="2"/>
        <v>360</v>
      </c>
      <c r="S69" s="198" t="str">
        <f t="shared" si="3"/>
        <v>II</v>
      </c>
      <c r="T69" s="198" t="str">
        <f>IF(S69="","",IF(OR(S69="IV",S69="III"),"Aceptable",IF(S69="II","No Aceptable o Aceptable con controles",IF(S69="I","No Aceptable","Error"))))</f>
        <v>No Aceptable o Aceptable con controles</v>
      </c>
      <c r="U69" s="100">
        <v>700</v>
      </c>
      <c r="V69" s="100">
        <v>33</v>
      </c>
      <c r="W69" s="100">
        <v>0</v>
      </c>
      <c r="X69" s="100">
        <v>733</v>
      </c>
      <c r="Y69" s="196" t="s">
        <v>369</v>
      </c>
      <c r="Z69" s="196" t="s">
        <v>288</v>
      </c>
      <c r="AA69" s="196" t="s">
        <v>223</v>
      </c>
      <c r="AB69" s="207" t="s">
        <v>684</v>
      </c>
      <c r="AC69" s="196" t="s">
        <v>223</v>
      </c>
      <c r="AD69" s="196" t="s">
        <v>370</v>
      </c>
      <c r="AE69" s="199" t="s">
        <v>681</v>
      </c>
    </row>
    <row r="70" spans="1:31" ht="117.75" customHeight="1">
      <c r="A70" s="335"/>
      <c r="B70" s="335"/>
      <c r="C70" s="493"/>
      <c r="D70" s="396"/>
      <c r="E70" s="122" t="s">
        <v>264</v>
      </c>
      <c r="F70" s="149" t="s">
        <v>265</v>
      </c>
      <c r="G70" s="149" t="s">
        <v>485</v>
      </c>
      <c r="H70" s="121" t="s">
        <v>318</v>
      </c>
      <c r="I70" s="121" t="s">
        <v>319</v>
      </c>
      <c r="J70" s="121" t="s">
        <v>210</v>
      </c>
      <c r="K70" s="121" t="s">
        <v>260</v>
      </c>
      <c r="L70" s="121" t="s">
        <v>268</v>
      </c>
      <c r="M70" s="149">
        <v>2</v>
      </c>
      <c r="N70" s="149">
        <v>3</v>
      </c>
      <c r="O70" s="150">
        <f t="shared" si="0"/>
        <v>6</v>
      </c>
      <c r="P70" s="150" t="str">
        <f t="shared" si="5"/>
        <v>Medio</v>
      </c>
      <c r="Q70" s="150">
        <v>60</v>
      </c>
      <c r="R70" s="150">
        <f t="shared" si="2"/>
        <v>360</v>
      </c>
      <c r="S70" s="150" t="str">
        <f t="shared" si="3"/>
        <v>II</v>
      </c>
      <c r="T70" s="150" t="str">
        <f>IF(S70="","",IF(OR(S70="IV",S70="III"),"Aceptable",IF(S70="II","No Aceptable o Aceptable con controles",IF(S70="I","No Aceptable","Error"))))</f>
        <v>No Aceptable o Aceptable con controles</v>
      </c>
      <c r="U70" s="98">
        <v>700</v>
      </c>
      <c r="V70" s="98">
        <v>33</v>
      </c>
      <c r="W70" s="98">
        <v>0</v>
      </c>
      <c r="X70" s="98">
        <v>733</v>
      </c>
      <c r="Y70" s="121" t="s">
        <v>369</v>
      </c>
      <c r="Z70" s="121" t="s">
        <v>288</v>
      </c>
      <c r="AA70" s="121" t="s">
        <v>223</v>
      </c>
      <c r="AB70" s="207" t="s">
        <v>684</v>
      </c>
      <c r="AC70" s="121" t="s">
        <v>223</v>
      </c>
      <c r="AD70" s="121" t="s">
        <v>370</v>
      </c>
      <c r="AE70" s="199" t="s">
        <v>681</v>
      </c>
    </row>
    <row r="71" spans="1:31" ht="117.75" customHeight="1">
      <c r="A71" s="335"/>
      <c r="B71" s="335"/>
      <c r="C71" s="493"/>
      <c r="D71" s="396"/>
      <c r="E71" s="122" t="s">
        <v>264</v>
      </c>
      <c r="F71" s="149" t="s">
        <v>265</v>
      </c>
      <c r="G71" s="121" t="s">
        <v>266</v>
      </c>
      <c r="H71" s="121" t="s">
        <v>267</v>
      </c>
      <c r="I71" s="121" t="s">
        <v>257</v>
      </c>
      <c r="J71" s="121" t="s">
        <v>210</v>
      </c>
      <c r="K71" s="121" t="s">
        <v>210</v>
      </c>
      <c r="L71" s="121" t="s">
        <v>210</v>
      </c>
      <c r="M71" s="149">
        <v>2</v>
      </c>
      <c r="N71" s="149">
        <v>1</v>
      </c>
      <c r="O71" s="150">
        <f t="shared" si="0"/>
        <v>2</v>
      </c>
      <c r="P71" s="150" t="str">
        <f t="shared" si="5"/>
        <v>Bajo</v>
      </c>
      <c r="Q71" s="150">
        <v>20</v>
      </c>
      <c r="R71" s="150">
        <f t="shared" si="2"/>
        <v>40</v>
      </c>
      <c r="S71" s="150" t="str">
        <f t="shared" si="3"/>
        <v>III</v>
      </c>
      <c r="T71" s="150" t="s">
        <v>142</v>
      </c>
      <c r="U71" s="98">
        <v>700</v>
      </c>
      <c r="V71" s="98">
        <v>33</v>
      </c>
      <c r="W71" s="98">
        <v>0</v>
      </c>
      <c r="X71" s="98">
        <v>733</v>
      </c>
      <c r="Y71" s="121" t="s">
        <v>287</v>
      </c>
      <c r="Z71" s="121" t="s">
        <v>288</v>
      </c>
      <c r="AA71" s="121" t="s">
        <v>223</v>
      </c>
      <c r="AB71" s="121" t="s">
        <v>223</v>
      </c>
      <c r="AC71" s="121" t="s">
        <v>223</v>
      </c>
      <c r="AD71" s="121" t="s">
        <v>289</v>
      </c>
      <c r="AE71" s="152" t="s">
        <v>223</v>
      </c>
    </row>
    <row r="72" spans="1:31" ht="117.75" customHeight="1">
      <c r="A72" s="335"/>
      <c r="B72" s="335"/>
      <c r="C72" s="493"/>
      <c r="D72" s="396"/>
      <c r="E72" s="122" t="s">
        <v>264</v>
      </c>
      <c r="F72" s="121" t="s">
        <v>271</v>
      </c>
      <c r="G72" s="121" t="s">
        <v>229</v>
      </c>
      <c r="H72" s="121" t="s">
        <v>465</v>
      </c>
      <c r="I72" s="121" t="s">
        <v>273</v>
      </c>
      <c r="J72" s="121" t="s">
        <v>210</v>
      </c>
      <c r="K72" s="121" t="s">
        <v>233</v>
      </c>
      <c r="L72" s="121" t="s">
        <v>220</v>
      </c>
      <c r="M72" s="149">
        <v>2</v>
      </c>
      <c r="N72" s="149">
        <v>1</v>
      </c>
      <c r="O72" s="150">
        <f t="shared" ref="O72:O88" si="6">IF(OR(M72="",N72=""),"",IF((M72*N72=0),"N/A",M72*N72))</f>
        <v>2</v>
      </c>
      <c r="P72" s="150" t="str">
        <f t="shared" si="5"/>
        <v>Bajo</v>
      </c>
      <c r="Q72" s="149">
        <v>10</v>
      </c>
      <c r="R72" s="150">
        <f t="shared" ref="R72:R88" si="7">IF(OR(Q72="",O72=""),"",IF(ISTEXT(O72),"N/A",O72*Q72))</f>
        <v>20</v>
      </c>
      <c r="S72" s="150" t="str">
        <f t="shared" ref="S72:S88" si="8">IF(R72="","",IF(ISTEXT(R72),"IV",IF(R72=20,"IV",IF(AND(R72&gt;=40,R72&lt;=120),"III",IF(AND(R72&gt;=150,R72&lt;=500),"II",IF(AND(R72&gt;=600,R72&lt;=4000),"I","Error"))))))</f>
        <v>IV</v>
      </c>
      <c r="T72" s="150" t="str">
        <f t="shared" ref="T72:T88" si="9">IF(S72="","",IF(OR(S72="IV",S72="III"),"Aceptable",IF(S72="II","No Aceptable o Aceptable con controles",IF(S72="I","No Aceptable","Error"))))</f>
        <v>Aceptable</v>
      </c>
      <c r="U72" s="98">
        <v>700</v>
      </c>
      <c r="V72" s="98">
        <v>33</v>
      </c>
      <c r="W72" s="98">
        <v>0</v>
      </c>
      <c r="X72" s="98">
        <v>733</v>
      </c>
      <c r="Y72" s="121" t="s">
        <v>240</v>
      </c>
      <c r="Z72" s="121" t="s">
        <v>676</v>
      </c>
      <c r="AA72" s="121" t="s">
        <v>223</v>
      </c>
      <c r="AB72" s="121" t="s">
        <v>223</v>
      </c>
      <c r="AC72" s="121" t="s">
        <v>242</v>
      </c>
      <c r="AD72" s="121" t="s">
        <v>350</v>
      </c>
      <c r="AE72" s="152" t="s">
        <v>223</v>
      </c>
    </row>
    <row r="73" spans="1:31" ht="117.75" customHeight="1">
      <c r="A73" s="335"/>
      <c r="B73" s="335"/>
      <c r="C73" s="493"/>
      <c r="D73" s="396"/>
      <c r="E73" s="122" t="s">
        <v>264</v>
      </c>
      <c r="F73" s="121" t="s">
        <v>271</v>
      </c>
      <c r="G73" s="121" t="s">
        <v>234</v>
      </c>
      <c r="H73" s="121" t="s">
        <v>486</v>
      </c>
      <c r="I73" s="121" t="s">
        <v>377</v>
      </c>
      <c r="J73" s="121" t="s">
        <v>210</v>
      </c>
      <c r="K73" s="121" t="s">
        <v>233</v>
      </c>
      <c r="L73" s="121" t="s">
        <v>220</v>
      </c>
      <c r="M73" s="149">
        <v>2</v>
      </c>
      <c r="N73" s="149">
        <v>1</v>
      </c>
      <c r="O73" s="150">
        <f t="shared" si="6"/>
        <v>2</v>
      </c>
      <c r="P73" s="150" t="str">
        <f t="shared" si="5"/>
        <v>Bajo</v>
      </c>
      <c r="Q73" s="149">
        <v>10</v>
      </c>
      <c r="R73" s="150">
        <f t="shared" si="7"/>
        <v>20</v>
      </c>
      <c r="S73" s="150" t="str">
        <f t="shared" si="8"/>
        <v>IV</v>
      </c>
      <c r="T73" s="150" t="str">
        <f t="shared" si="9"/>
        <v>Aceptable</v>
      </c>
      <c r="U73" s="98">
        <v>700</v>
      </c>
      <c r="V73" s="98">
        <v>33</v>
      </c>
      <c r="W73" s="98">
        <v>0</v>
      </c>
      <c r="X73" s="98">
        <v>733</v>
      </c>
      <c r="Y73" s="121" t="s">
        <v>240</v>
      </c>
      <c r="Z73" s="121" t="s">
        <v>676</v>
      </c>
      <c r="AA73" s="121" t="s">
        <v>223</v>
      </c>
      <c r="AB73" s="121" t="s">
        <v>223</v>
      </c>
      <c r="AC73" s="121" t="s">
        <v>242</v>
      </c>
      <c r="AD73" s="121" t="s">
        <v>350</v>
      </c>
      <c r="AE73" s="152" t="s">
        <v>223</v>
      </c>
    </row>
    <row r="74" spans="1:31" ht="117.75" customHeight="1">
      <c r="A74" s="335"/>
      <c r="B74" s="335"/>
      <c r="C74" s="493"/>
      <c r="D74" s="396"/>
      <c r="E74" s="122" t="s">
        <v>264</v>
      </c>
      <c r="F74" s="121" t="s">
        <v>271</v>
      </c>
      <c r="G74" s="121" t="s">
        <v>372</v>
      </c>
      <c r="H74" s="121" t="s">
        <v>373</v>
      </c>
      <c r="I74" s="121" t="s">
        <v>374</v>
      </c>
      <c r="J74" s="121" t="s">
        <v>375</v>
      </c>
      <c r="K74" s="121" t="s">
        <v>233</v>
      </c>
      <c r="L74" s="121" t="s">
        <v>220</v>
      </c>
      <c r="M74" s="149">
        <v>2</v>
      </c>
      <c r="N74" s="149">
        <v>1</v>
      </c>
      <c r="O74" s="150">
        <f t="shared" si="6"/>
        <v>2</v>
      </c>
      <c r="P74" s="150" t="str">
        <f t="shared" si="5"/>
        <v>Bajo</v>
      </c>
      <c r="Q74" s="149">
        <v>10</v>
      </c>
      <c r="R74" s="150">
        <f t="shared" si="7"/>
        <v>20</v>
      </c>
      <c r="S74" s="150" t="str">
        <f t="shared" si="8"/>
        <v>IV</v>
      </c>
      <c r="T74" s="150" t="str">
        <f t="shared" si="9"/>
        <v>Aceptable</v>
      </c>
      <c r="U74" s="98">
        <v>700</v>
      </c>
      <c r="V74" s="98">
        <v>33</v>
      </c>
      <c r="W74" s="98">
        <v>0</v>
      </c>
      <c r="X74" s="98">
        <v>733</v>
      </c>
      <c r="Y74" s="121" t="s">
        <v>240</v>
      </c>
      <c r="Z74" s="121" t="s">
        <v>676</v>
      </c>
      <c r="AA74" s="121" t="s">
        <v>223</v>
      </c>
      <c r="AB74" s="121" t="s">
        <v>223</v>
      </c>
      <c r="AC74" s="121" t="s">
        <v>379</v>
      </c>
      <c r="AD74" s="121" t="s">
        <v>380</v>
      </c>
      <c r="AE74" s="152" t="s">
        <v>223</v>
      </c>
    </row>
    <row r="75" spans="1:31" ht="117.75" customHeight="1">
      <c r="A75" s="335"/>
      <c r="B75" s="335"/>
      <c r="C75" s="493"/>
      <c r="D75" s="396"/>
      <c r="E75" s="114" t="s">
        <v>264</v>
      </c>
      <c r="F75" s="121" t="s">
        <v>274</v>
      </c>
      <c r="G75" s="121" t="s">
        <v>275</v>
      </c>
      <c r="H75" s="118" t="s">
        <v>326</v>
      </c>
      <c r="I75" s="118" t="s">
        <v>327</v>
      </c>
      <c r="J75" s="118" t="s">
        <v>277</v>
      </c>
      <c r="K75" s="121" t="s">
        <v>278</v>
      </c>
      <c r="L75" s="121" t="s">
        <v>279</v>
      </c>
      <c r="M75" s="149">
        <v>2</v>
      </c>
      <c r="N75" s="149">
        <v>3</v>
      </c>
      <c r="O75" s="150">
        <f t="shared" si="6"/>
        <v>6</v>
      </c>
      <c r="P75" s="150" t="str">
        <f t="shared" si="5"/>
        <v>Medio</v>
      </c>
      <c r="Q75" s="149">
        <v>60</v>
      </c>
      <c r="R75" s="150">
        <f t="shared" si="7"/>
        <v>360</v>
      </c>
      <c r="S75" s="150" t="str">
        <f t="shared" si="8"/>
        <v>II</v>
      </c>
      <c r="T75" s="150" t="str">
        <f t="shared" si="9"/>
        <v>No Aceptable o Aceptable con controles</v>
      </c>
      <c r="U75" s="98">
        <v>700</v>
      </c>
      <c r="V75" s="98">
        <v>33</v>
      </c>
      <c r="W75" s="98">
        <v>0</v>
      </c>
      <c r="X75" s="98">
        <v>733</v>
      </c>
      <c r="Y75" s="121" t="s">
        <v>334</v>
      </c>
      <c r="Z75" s="121" t="s">
        <v>299</v>
      </c>
      <c r="AA75" s="121" t="s">
        <v>296</v>
      </c>
      <c r="AB75" s="121" t="s">
        <v>223</v>
      </c>
      <c r="AC75" s="121" t="s">
        <v>335</v>
      </c>
      <c r="AD75" s="121" t="s">
        <v>336</v>
      </c>
      <c r="AE75" s="152" t="s">
        <v>223</v>
      </c>
    </row>
    <row r="76" spans="1:31" ht="117.75" customHeight="1">
      <c r="A76" s="335"/>
      <c r="B76" s="335"/>
      <c r="C76" s="493"/>
      <c r="D76" s="396"/>
      <c r="E76" s="122" t="s">
        <v>264</v>
      </c>
      <c r="F76" s="121" t="s">
        <v>274</v>
      </c>
      <c r="G76" s="121" t="s">
        <v>381</v>
      </c>
      <c r="H76" s="121" t="s">
        <v>393</v>
      </c>
      <c r="I76" s="121" t="s">
        <v>394</v>
      </c>
      <c r="J76" s="121" t="s">
        <v>395</v>
      </c>
      <c r="K76" s="121" t="s">
        <v>396</v>
      </c>
      <c r="L76" s="121" t="s">
        <v>397</v>
      </c>
      <c r="M76" s="149">
        <v>2</v>
      </c>
      <c r="N76" s="149">
        <v>3</v>
      </c>
      <c r="O76" s="150">
        <f t="shared" si="6"/>
        <v>6</v>
      </c>
      <c r="P76" s="150" t="str">
        <f t="shared" si="5"/>
        <v>Medio</v>
      </c>
      <c r="Q76" s="149">
        <v>25</v>
      </c>
      <c r="R76" s="150">
        <f t="shared" si="7"/>
        <v>150</v>
      </c>
      <c r="S76" s="150" t="str">
        <f t="shared" si="8"/>
        <v>II</v>
      </c>
      <c r="T76" s="150" t="str">
        <f t="shared" si="9"/>
        <v>No Aceptable o Aceptable con controles</v>
      </c>
      <c r="U76" s="98">
        <v>700</v>
      </c>
      <c r="V76" s="98">
        <v>33</v>
      </c>
      <c r="W76" s="98">
        <v>0</v>
      </c>
      <c r="X76" s="98">
        <v>733</v>
      </c>
      <c r="Y76" s="121" t="s">
        <v>427</v>
      </c>
      <c r="Z76" s="121" t="s">
        <v>385</v>
      </c>
      <c r="AA76" s="121" t="s">
        <v>223</v>
      </c>
      <c r="AB76" s="121" t="s">
        <v>296</v>
      </c>
      <c r="AC76" s="121" t="s">
        <v>446</v>
      </c>
      <c r="AD76" s="121" t="s">
        <v>447</v>
      </c>
      <c r="AE76" s="152" t="s">
        <v>223</v>
      </c>
    </row>
    <row r="77" spans="1:31" ht="117.75" customHeight="1">
      <c r="A77" s="335"/>
      <c r="B77" s="335"/>
      <c r="C77" s="493"/>
      <c r="D77" s="396"/>
      <c r="E77" s="122" t="s">
        <v>264</v>
      </c>
      <c r="F77" s="121" t="s">
        <v>274</v>
      </c>
      <c r="G77" s="121" t="s">
        <v>280</v>
      </c>
      <c r="H77" s="121" t="s">
        <v>445</v>
      </c>
      <c r="I77" s="121" t="s">
        <v>263</v>
      </c>
      <c r="J77" s="121" t="s">
        <v>210</v>
      </c>
      <c r="K77" s="121" t="s">
        <v>210</v>
      </c>
      <c r="L77" s="121" t="s">
        <v>262</v>
      </c>
      <c r="M77" s="149">
        <v>2</v>
      </c>
      <c r="N77" s="149">
        <v>3</v>
      </c>
      <c r="O77" s="150">
        <f t="shared" si="6"/>
        <v>6</v>
      </c>
      <c r="P77" s="150" t="str">
        <f t="shared" si="5"/>
        <v>Medio</v>
      </c>
      <c r="Q77" s="149">
        <v>60</v>
      </c>
      <c r="R77" s="150">
        <f t="shared" si="7"/>
        <v>360</v>
      </c>
      <c r="S77" s="150" t="str">
        <f t="shared" si="8"/>
        <v>II</v>
      </c>
      <c r="T77" s="150" t="str">
        <f t="shared" si="9"/>
        <v>No Aceptable o Aceptable con controles</v>
      </c>
      <c r="U77" s="98">
        <v>700</v>
      </c>
      <c r="V77" s="98">
        <v>33</v>
      </c>
      <c r="W77" s="98">
        <v>0</v>
      </c>
      <c r="X77" s="98">
        <v>733</v>
      </c>
      <c r="Y77" s="121" t="s">
        <v>302</v>
      </c>
      <c r="Z77" s="121" t="s">
        <v>303</v>
      </c>
      <c r="AA77" s="107" t="s">
        <v>304</v>
      </c>
      <c r="AB77" s="107" t="s">
        <v>304</v>
      </c>
      <c r="AC77" s="121" t="s">
        <v>223</v>
      </c>
      <c r="AD77" s="121" t="s">
        <v>305</v>
      </c>
      <c r="AE77" s="152" t="s">
        <v>223</v>
      </c>
    </row>
    <row r="78" spans="1:31" ht="117.75" customHeight="1">
      <c r="A78" s="335"/>
      <c r="B78" s="335"/>
      <c r="C78" s="493"/>
      <c r="D78" s="396"/>
      <c r="E78" s="122" t="s">
        <v>420</v>
      </c>
      <c r="F78" s="121" t="s">
        <v>274</v>
      </c>
      <c r="G78" s="121" t="s">
        <v>284</v>
      </c>
      <c r="H78" s="121" t="s">
        <v>487</v>
      </c>
      <c r="I78" s="121" t="s">
        <v>488</v>
      </c>
      <c r="J78" s="121" t="s">
        <v>375</v>
      </c>
      <c r="K78" s="121" t="s">
        <v>260</v>
      </c>
      <c r="L78" s="121" t="s">
        <v>375</v>
      </c>
      <c r="M78" s="149">
        <v>2</v>
      </c>
      <c r="N78" s="149">
        <v>1</v>
      </c>
      <c r="O78" s="150">
        <f t="shared" si="6"/>
        <v>2</v>
      </c>
      <c r="P78" s="150" t="str">
        <f t="shared" si="5"/>
        <v>Bajo</v>
      </c>
      <c r="Q78" s="149">
        <v>10</v>
      </c>
      <c r="R78" s="150">
        <f t="shared" si="7"/>
        <v>20</v>
      </c>
      <c r="S78" s="150" t="str">
        <f t="shared" si="8"/>
        <v>IV</v>
      </c>
      <c r="T78" s="150" t="str">
        <f t="shared" si="9"/>
        <v>Aceptable</v>
      </c>
      <c r="U78" s="98">
        <v>700</v>
      </c>
      <c r="V78" s="98">
        <v>33</v>
      </c>
      <c r="W78" s="98">
        <v>0</v>
      </c>
      <c r="X78" s="98">
        <v>733</v>
      </c>
      <c r="Y78" s="121" t="s">
        <v>497</v>
      </c>
      <c r="Z78" s="121" t="s">
        <v>291</v>
      </c>
      <c r="AA78" s="121" t="s">
        <v>296</v>
      </c>
      <c r="AB78" s="121" t="s">
        <v>296</v>
      </c>
      <c r="AC78" s="121" t="s">
        <v>618</v>
      </c>
      <c r="AD78" s="121" t="s">
        <v>498</v>
      </c>
      <c r="AE78" s="152" t="s">
        <v>223</v>
      </c>
    </row>
    <row r="79" spans="1:31" ht="117.75" customHeight="1">
      <c r="A79" s="335"/>
      <c r="B79" s="335"/>
      <c r="C79" s="493"/>
      <c r="D79" s="396"/>
      <c r="E79" s="208" t="s">
        <v>441</v>
      </c>
      <c r="F79" s="120" t="s">
        <v>274</v>
      </c>
      <c r="G79" s="121" t="s">
        <v>284</v>
      </c>
      <c r="H79" s="120" t="s">
        <v>442</v>
      </c>
      <c r="I79" s="120" t="s">
        <v>443</v>
      </c>
      <c r="J79" s="120" t="s">
        <v>375</v>
      </c>
      <c r="K79" s="121" t="s">
        <v>444</v>
      </c>
      <c r="L79" s="120" t="s">
        <v>375</v>
      </c>
      <c r="M79" s="149">
        <v>6</v>
      </c>
      <c r="N79" s="149">
        <v>3</v>
      </c>
      <c r="O79" s="150">
        <f t="shared" si="6"/>
        <v>18</v>
      </c>
      <c r="P79" s="150" t="str">
        <f t="shared" si="5"/>
        <v>Alto</v>
      </c>
      <c r="Q79" s="149">
        <v>25</v>
      </c>
      <c r="R79" s="150">
        <f t="shared" si="7"/>
        <v>450</v>
      </c>
      <c r="S79" s="150" t="str">
        <f t="shared" si="8"/>
        <v>II</v>
      </c>
      <c r="T79" s="150" t="str">
        <f t="shared" si="9"/>
        <v>No Aceptable o Aceptable con controles</v>
      </c>
      <c r="U79" s="98">
        <v>700</v>
      </c>
      <c r="V79" s="98">
        <v>33</v>
      </c>
      <c r="W79" s="98">
        <v>0</v>
      </c>
      <c r="X79" s="98">
        <v>733</v>
      </c>
      <c r="Y79" s="121" t="s">
        <v>290</v>
      </c>
      <c r="Z79" s="121" t="s">
        <v>291</v>
      </c>
      <c r="AA79" s="121" t="s">
        <v>223</v>
      </c>
      <c r="AB79" s="121" t="s">
        <v>223</v>
      </c>
      <c r="AC79" s="120" t="s">
        <v>450</v>
      </c>
      <c r="AD79" s="120" t="s">
        <v>451</v>
      </c>
      <c r="AE79" s="152" t="s">
        <v>223</v>
      </c>
    </row>
    <row r="80" spans="1:31" ht="117.75" customHeight="1">
      <c r="A80" s="335"/>
      <c r="B80" s="335"/>
      <c r="C80" s="493"/>
      <c r="D80" s="396"/>
      <c r="E80" s="122" t="s">
        <v>420</v>
      </c>
      <c r="F80" s="121" t="s">
        <v>274</v>
      </c>
      <c r="G80" s="121" t="s">
        <v>358</v>
      </c>
      <c r="H80" s="121" t="s">
        <v>489</v>
      </c>
      <c r="I80" s="121" t="s">
        <v>490</v>
      </c>
      <c r="J80" s="121" t="s">
        <v>491</v>
      </c>
      <c r="K80" s="121" t="s">
        <v>492</v>
      </c>
      <c r="L80" s="121" t="s">
        <v>259</v>
      </c>
      <c r="M80" s="149">
        <v>2</v>
      </c>
      <c r="N80" s="149">
        <v>1</v>
      </c>
      <c r="O80" s="150">
        <f t="shared" si="6"/>
        <v>2</v>
      </c>
      <c r="P80" s="150" t="str">
        <f t="shared" si="5"/>
        <v>Bajo</v>
      </c>
      <c r="Q80" s="149">
        <v>10</v>
      </c>
      <c r="R80" s="150">
        <f t="shared" si="7"/>
        <v>20</v>
      </c>
      <c r="S80" s="150" t="str">
        <f t="shared" si="8"/>
        <v>IV</v>
      </c>
      <c r="T80" s="150" t="str">
        <f t="shared" si="9"/>
        <v>Aceptable</v>
      </c>
      <c r="U80" s="98">
        <v>700</v>
      </c>
      <c r="V80" s="98">
        <v>33</v>
      </c>
      <c r="W80" s="98">
        <v>0</v>
      </c>
      <c r="X80" s="98">
        <v>733</v>
      </c>
      <c r="Y80" s="121" t="s">
        <v>362</v>
      </c>
      <c r="Z80" s="121" t="s">
        <v>363</v>
      </c>
      <c r="AA80" s="121" t="s">
        <v>296</v>
      </c>
      <c r="AB80" s="121" t="s">
        <v>499</v>
      </c>
      <c r="AC80" s="121" t="s">
        <v>500</v>
      </c>
      <c r="AD80" s="121" t="s">
        <v>501</v>
      </c>
      <c r="AE80" s="207" t="s">
        <v>713</v>
      </c>
    </row>
    <row r="81" spans="1:31" ht="117.75" customHeight="1">
      <c r="A81" s="335"/>
      <c r="B81" s="335"/>
      <c r="C81" s="493"/>
      <c r="D81" s="396"/>
      <c r="E81" s="122" t="s">
        <v>371</v>
      </c>
      <c r="F81" s="121" t="s">
        <v>274</v>
      </c>
      <c r="G81" s="121" t="s">
        <v>619</v>
      </c>
      <c r="H81" s="121" t="s">
        <v>620</v>
      </c>
      <c r="I81" s="121" t="s">
        <v>621</v>
      </c>
      <c r="J81" s="121" t="s">
        <v>492</v>
      </c>
      <c r="K81" s="121" t="s">
        <v>492</v>
      </c>
      <c r="L81" s="121" t="s">
        <v>622</v>
      </c>
      <c r="M81" s="149">
        <v>6</v>
      </c>
      <c r="N81" s="149">
        <v>1</v>
      </c>
      <c r="O81" s="150">
        <f t="shared" si="6"/>
        <v>6</v>
      </c>
      <c r="P81" s="150" t="str">
        <f t="shared" si="5"/>
        <v>Medio</v>
      </c>
      <c r="Q81" s="149">
        <v>60</v>
      </c>
      <c r="R81" s="150">
        <f t="shared" si="7"/>
        <v>360</v>
      </c>
      <c r="S81" s="150" t="str">
        <f t="shared" si="8"/>
        <v>II</v>
      </c>
      <c r="T81" s="150" t="str">
        <f t="shared" si="9"/>
        <v>No Aceptable o Aceptable con controles</v>
      </c>
      <c r="U81" s="98">
        <v>700</v>
      </c>
      <c r="V81" s="98">
        <v>33</v>
      </c>
      <c r="W81" s="98">
        <v>0</v>
      </c>
      <c r="X81" s="98">
        <v>733</v>
      </c>
      <c r="Y81" s="121" t="s">
        <v>606</v>
      </c>
      <c r="Z81" s="121" t="s">
        <v>623</v>
      </c>
      <c r="AA81" s="121" t="s">
        <v>296</v>
      </c>
      <c r="AB81" s="121" t="s">
        <v>296</v>
      </c>
      <c r="AC81" s="121" t="s">
        <v>624</v>
      </c>
      <c r="AD81" s="121" t="s">
        <v>625</v>
      </c>
      <c r="AE81" s="207" t="s">
        <v>714</v>
      </c>
    </row>
    <row r="82" spans="1:31" ht="117.75" customHeight="1">
      <c r="A82" s="335"/>
      <c r="B82" s="335"/>
      <c r="C82" s="493"/>
      <c r="D82" s="396"/>
      <c r="E82" s="122" t="s">
        <v>420</v>
      </c>
      <c r="F82" s="121" t="s">
        <v>421</v>
      </c>
      <c r="G82" s="121" t="s">
        <v>493</v>
      </c>
      <c r="H82" s="121" t="s">
        <v>494</v>
      </c>
      <c r="I82" s="121" t="s">
        <v>423</v>
      </c>
      <c r="J82" s="121" t="s">
        <v>375</v>
      </c>
      <c r="K82" s="121" t="s">
        <v>424</v>
      </c>
      <c r="L82" s="121" t="s">
        <v>425</v>
      </c>
      <c r="M82" s="149">
        <v>2</v>
      </c>
      <c r="N82" s="149">
        <v>1</v>
      </c>
      <c r="O82" s="150">
        <f t="shared" si="6"/>
        <v>2</v>
      </c>
      <c r="P82" s="150" t="str">
        <f t="shared" si="5"/>
        <v>Bajo</v>
      </c>
      <c r="Q82" s="149">
        <v>10</v>
      </c>
      <c r="R82" s="150">
        <f t="shared" si="7"/>
        <v>20</v>
      </c>
      <c r="S82" s="150" t="str">
        <f t="shared" si="8"/>
        <v>IV</v>
      </c>
      <c r="T82" s="150" t="str">
        <f t="shared" si="9"/>
        <v>Aceptable</v>
      </c>
      <c r="U82" s="98">
        <v>700</v>
      </c>
      <c r="V82" s="98">
        <v>33</v>
      </c>
      <c r="W82" s="98">
        <v>0</v>
      </c>
      <c r="X82" s="98">
        <v>733</v>
      </c>
      <c r="Y82" s="121" t="s">
        <v>427</v>
      </c>
      <c r="Z82" s="121" t="s">
        <v>428</v>
      </c>
      <c r="AA82" s="121" t="s">
        <v>296</v>
      </c>
      <c r="AB82" s="121" t="s">
        <v>296</v>
      </c>
      <c r="AC82" s="121" t="s">
        <v>429</v>
      </c>
      <c r="AD82" s="121" t="s">
        <v>430</v>
      </c>
      <c r="AE82" s="152" t="s">
        <v>223</v>
      </c>
    </row>
    <row r="83" spans="1:31" ht="117.75" customHeight="1" thickBot="1">
      <c r="A83" s="335"/>
      <c r="B83" s="335"/>
      <c r="C83" s="493"/>
      <c r="D83" s="396"/>
      <c r="E83" s="122" t="s">
        <v>420</v>
      </c>
      <c r="F83" s="121" t="s">
        <v>421</v>
      </c>
      <c r="G83" s="121" t="s">
        <v>493</v>
      </c>
      <c r="H83" s="121" t="s">
        <v>495</v>
      </c>
      <c r="I83" s="121" t="s">
        <v>423</v>
      </c>
      <c r="J83" s="121" t="s">
        <v>375</v>
      </c>
      <c r="K83" s="121" t="s">
        <v>424</v>
      </c>
      <c r="L83" s="121" t="s">
        <v>425</v>
      </c>
      <c r="M83" s="149">
        <v>2</v>
      </c>
      <c r="N83" s="149">
        <v>1</v>
      </c>
      <c r="O83" s="150">
        <f t="shared" si="6"/>
        <v>2</v>
      </c>
      <c r="P83" s="150" t="str">
        <f t="shared" si="5"/>
        <v>Bajo</v>
      </c>
      <c r="Q83" s="149">
        <v>10</v>
      </c>
      <c r="R83" s="150">
        <f t="shared" si="7"/>
        <v>20</v>
      </c>
      <c r="S83" s="150" t="str">
        <f t="shared" si="8"/>
        <v>IV</v>
      </c>
      <c r="T83" s="150" t="str">
        <f t="shared" si="9"/>
        <v>Aceptable</v>
      </c>
      <c r="U83" s="98">
        <v>700</v>
      </c>
      <c r="V83" s="98">
        <v>33</v>
      </c>
      <c r="W83" s="98">
        <v>0</v>
      </c>
      <c r="X83" s="98">
        <v>733</v>
      </c>
      <c r="Y83" s="121" t="s">
        <v>427</v>
      </c>
      <c r="Z83" s="121" t="s">
        <v>428</v>
      </c>
      <c r="AA83" s="121" t="s">
        <v>296</v>
      </c>
      <c r="AB83" s="121" t="s">
        <v>296</v>
      </c>
      <c r="AC83" s="121" t="s">
        <v>429</v>
      </c>
      <c r="AD83" s="121" t="s">
        <v>430</v>
      </c>
      <c r="AE83" s="152" t="s">
        <v>223</v>
      </c>
    </row>
    <row r="84" spans="1:31" ht="117.75" customHeight="1" thickBot="1">
      <c r="A84" s="335"/>
      <c r="B84" s="335"/>
      <c r="C84" s="493"/>
      <c r="D84" s="396"/>
      <c r="E84" s="122" t="s">
        <v>255</v>
      </c>
      <c r="F84" s="121" t="s">
        <v>151</v>
      </c>
      <c r="G84" s="121" t="s">
        <v>282</v>
      </c>
      <c r="H84" s="121" t="s">
        <v>283</v>
      </c>
      <c r="I84" s="121" t="s">
        <v>258</v>
      </c>
      <c r="J84" s="121" t="s">
        <v>259</v>
      </c>
      <c r="K84" s="121" t="s">
        <v>260</v>
      </c>
      <c r="L84" s="121" t="s">
        <v>239</v>
      </c>
      <c r="M84" s="149">
        <v>2</v>
      </c>
      <c r="N84" s="149">
        <v>1</v>
      </c>
      <c r="O84" s="150">
        <f t="shared" si="6"/>
        <v>2</v>
      </c>
      <c r="P84" s="150" t="str">
        <f t="shared" si="5"/>
        <v>Bajo</v>
      </c>
      <c r="Q84" s="149">
        <v>10</v>
      </c>
      <c r="R84" s="150">
        <f t="shared" si="7"/>
        <v>20</v>
      </c>
      <c r="S84" s="150" t="str">
        <f t="shared" si="8"/>
        <v>IV</v>
      </c>
      <c r="T84" s="150" t="str">
        <f t="shared" si="9"/>
        <v>Aceptable</v>
      </c>
      <c r="U84" s="98">
        <v>700</v>
      </c>
      <c r="V84" s="98">
        <v>33</v>
      </c>
      <c r="W84" s="98">
        <v>0</v>
      </c>
      <c r="X84" s="98">
        <v>733</v>
      </c>
      <c r="Y84" s="121" t="s">
        <v>294</v>
      </c>
      <c r="Z84" s="121" t="s">
        <v>295</v>
      </c>
      <c r="AA84" s="121" t="s">
        <v>296</v>
      </c>
      <c r="AB84" s="121" t="s">
        <v>296</v>
      </c>
      <c r="AC84" s="121" t="s">
        <v>296</v>
      </c>
      <c r="AD84" s="121" t="s">
        <v>297</v>
      </c>
      <c r="AE84" s="199" t="s">
        <v>681</v>
      </c>
    </row>
    <row r="85" spans="1:31" ht="117.75" customHeight="1">
      <c r="A85" s="335"/>
      <c r="B85" s="335"/>
      <c r="C85" s="493"/>
      <c r="D85" s="396"/>
      <c r="E85" s="122" t="s">
        <v>371</v>
      </c>
      <c r="F85" s="121" t="s">
        <v>151</v>
      </c>
      <c r="G85" s="121" t="s">
        <v>172</v>
      </c>
      <c r="H85" s="121" t="s">
        <v>572</v>
      </c>
      <c r="I85" s="121" t="s">
        <v>573</v>
      </c>
      <c r="J85" s="121" t="s">
        <v>210</v>
      </c>
      <c r="K85" s="121" t="s">
        <v>260</v>
      </c>
      <c r="L85" s="121" t="s">
        <v>574</v>
      </c>
      <c r="M85" s="149">
        <v>2</v>
      </c>
      <c r="N85" s="149">
        <v>1</v>
      </c>
      <c r="O85" s="150">
        <f t="shared" si="6"/>
        <v>2</v>
      </c>
      <c r="P85" s="150" t="str">
        <f t="shared" si="5"/>
        <v>Bajo</v>
      </c>
      <c r="Q85" s="149">
        <v>10</v>
      </c>
      <c r="R85" s="150">
        <f t="shared" si="7"/>
        <v>20</v>
      </c>
      <c r="S85" s="150" t="str">
        <f t="shared" si="8"/>
        <v>IV</v>
      </c>
      <c r="T85" s="150" t="str">
        <f t="shared" si="9"/>
        <v>Aceptable</v>
      </c>
      <c r="U85" s="98">
        <v>700</v>
      </c>
      <c r="V85" s="98">
        <v>33</v>
      </c>
      <c r="W85" s="98">
        <v>0</v>
      </c>
      <c r="X85" s="98">
        <v>733</v>
      </c>
      <c r="Y85" s="121" t="s">
        <v>591</v>
      </c>
      <c r="Z85" s="121" t="s">
        <v>295</v>
      </c>
      <c r="AA85" s="121" t="s">
        <v>296</v>
      </c>
      <c r="AB85" s="121" t="s">
        <v>296</v>
      </c>
      <c r="AC85" s="121" t="s">
        <v>296</v>
      </c>
      <c r="AD85" s="121" t="s">
        <v>626</v>
      </c>
      <c r="AE85" s="199" t="s">
        <v>681</v>
      </c>
    </row>
    <row r="86" spans="1:31" ht="117.75" customHeight="1">
      <c r="A86" s="335"/>
      <c r="B86" s="335"/>
      <c r="C86" s="493"/>
      <c r="D86" s="396"/>
      <c r="E86" s="122" t="s">
        <v>264</v>
      </c>
      <c r="F86" s="121" t="s">
        <v>150</v>
      </c>
      <c r="G86" s="121" t="s">
        <v>215</v>
      </c>
      <c r="H86" s="121" t="s">
        <v>351</v>
      </c>
      <c r="I86" s="121" t="s">
        <v>217</v>
      </c>
      <c r="J86" s="121" t="s">
        <v>210</v>
      </c>
      <c r="K86" s="121" t="s">
        <v>218</v>
      </c>
      <c r="L86" s="121" t="s">
        <v>220</v>
      </c>
      <c r="M86" s="149">
        <v>2</v>
      </c>
      <c r="N86" s="149">
        <v>2</v>
      </c>
      <c r="O86" s="150">
        <f t="shared" si="6"/>
        <v>4</v>
      </c>
      <c r="P86" s="150" t="str">
        <f t="shared" si="5"/>
        <v>Bajo</v>
      </c>
      <c r="Q86" s="149">
        <v>25</v>
      </c>
      <c r="R86" s="150">
        <f t="shared" si="7"/>
        <v>100</v>
      </c>
      <c r="S86" s="150" t="str">
        <f t="shared" si="8"/>
        <v>III</v>
      </c>
      <c r="T86" s="150" t="s">
        <v>142</v>
      </c>
      <c r="U86" s="98">
        <v>700</v>
      </c>
      <c r="V86" s="98">
        <v>33</v>
      </c>
      <c r="W86" s="98">
        <v>0</v>
      </c>
      <c r="X86" s="98">
        <v>733</v>
      </c>
      <c r="Y86" s="121" t="s">
        <v>225</v>
      </c>
      <c r="Z86" s="121" t="s">
        <v>226</v>
      </c>
      <c r="AA86" s="121" t="s">
        <v>223</v>
      </c>
      <c r="AB86" s="121" t="s">
        <v>223</v>
      </c>
      <c r="AC86" s="121" t="s">
        <v>227</v>
      </c>
      <c r="AD86" s="121" t="s">
        <v>228</v>
      </c>
      <c r="AE86" s="152" t="s">
        <v>223</v>
      </c>
    </row>
    <row r="87" spans="1:31" ht="117.75" customHeight="1">
      <c r="A87" s="335"/>
      <c r="B87" s="335"/>
      <c r="C87" s="493"/>
      <c r="D87" s="396"/>
      <c r="E87" s="122" t="s">
        <v>264</v>
      </c>
      <c r="F87" s="121" t="s">
        <v>150</v>
      </c>
      <c r="G87" s="121" t="s">
        <v>269</v>
      </c>
      <c r="H87" s="121" t="s">
        <v>270</v>
      </c>
      <c r="I87" s="121" t="s">
        <v>252</v>
      </c>
      <c r="J87" s="121" t="s">
        <v>210</v>
      </c>
      <c r="K87" s="121" t="s">
        <v>218</v>
      </c>
      <c r="L87" s="121" t="s">
        <v>210</v>
      </c>
      <c r="M87" s="149">
        <v>2</v>
      </c>
      <c r="N87" s="149">
        <v>1</v>
      </c>
      <c r="O87" s="150">
        <f t="shared" si="6"/>
        <v>2</v>
      </c>
      <c r="P87" s="150" t="str">
        <f t="shared" si="5"/>
        <v>Bajo</v>
      </c>
      <c r="Q87" s="149">
        <v>10</v>
      </c>
      <c r="R87" s="150">
        <f t="shared" si="7"/>
        <v>20</v>
      </c>
      <c r="S87" s="150" t="str">
        <f t="shared" si="8"/>
        <v>IV</v>
      </c>
      <c r="T87" s="150" t="str">
        <f t="shared" si="9"/>
        <v>Aceptable</v>
      </c>
      <c r="U87" s="98">
        <v>700</v>
      </c>
      <c r="V87" s="98">
        <v>33</v>
      </c>
      <c r="W87" s="98">
        <v>0</v>
      </c>
      <c r="X87" s="98">
        <v>733</v>
      </c>
      <c r="Y87" s="121" t="s">
        <v>312</v>
      </c>
      <c r="Z87" s="121" t="s">
        <v>313</v>
      </c>
      <c r="AA87" s="121" t="s">
        <v>223</v>
      </c>
      <c r="AB87" s="121" t="s">
        <v>314</v>
      </c>
      <c r="AC87" s="121" t="s">
        <v>223</v>
      </c>
      <c r="AD87" s="121" t="s">
        <v>315</v>
      </c>
      <c r="AE87" s="152" t="s">
        <v>223</v>
      </c>
    </row>
    <row r="88" spans="1:31" ht="117.75" customHeight="1" thickBot="1">
      <c r="A88" s="337"/>
      <c r="B88" s="337"/>
      <c r="C88" s="494"/>
      <c r="D88" s="397"/>
      <c r="E88" s="156" t="s">
        <v>264</v>
      </c>
      <c r="F88" s="178" t="s">
        <v>150</v>
      </c>
      <c r="G88" s="178" t="s">
        <v>269</v>
      </c>
      <c r="H88" s="178" t="s">
        <v>309</v>
      </c>
      <c r="I88" s="178" t="s">
        <v>250</v>
      </c>
      <c r="J88" s="178" t="s">
        <v>251</v>
      </c>
      <c r="K88" s="178" t="s">
        <v>218</v>
      </c>
      <c r="L88" s="178" t="s">
        <v>220</v>
      </c>
      <c r="M88" s="179">
        <v>2</v>
      </c>
      <c r="N88" s="179">
        <v>1</v>
      </c>
      <c r="O88" s="180">
        <f t="shared" si="6"/>
        <v>2</v>
      </c>
      <c r="P88" s="180" t="str">
        <f t="shared" si="5"/>
        <v>Bajo</v>
      </c>
      <c r="Q88" s="179">
        <v>10</v>
      </c>
      <c r="R88" s="180">
        <f t="shared" si="7"/>
        <v>20</v>
      </c>
      <c r="S88" s="180" t="str">
        <f t="shared" si="8"/>
        <v>IV</v>
      </c>
      <c r="T88" s="180" t="str">
        <f t="shared" si="9"/>
        <v>Aceptable</v>
      </c>
      <c r="U88" s="101">
        <v>700</v>
      </c>
      <c r="V88" s="101">
        <v>33</v>
      </c>
      <c r="W88" s="101">
        <v>0</v>
      </c>
      <c r="X88" s="101">
        <v>733</v>
      </c>
      <c r="Y88" s="178" t="s">
        <v>225</v>
      </c>
      <c r="Z88" s="178" t="s">
        <v>253</v>
      </c>
      <c r="AA88" s="178" t="s">
        <v>223</v>
      </c>
      <c r="AB88" s="178" t="s">
        <v>223</v>
      </c>
      <c r="AC88" s="178" t="s">
        <v>227</v>
      </c>
      <c r="AD88" s="178" t="s">
        <v>228</v>
      </c>
      <c r="AE88" s="200" t="s">
        <v>223</v>
      </c>
    </row>
    <row r="89" spans="1:31" ht="144.75" customHeight="1">
      <c r="Y89" s="129"/>
      <c r="Z89" s="129"/>
      <c r="AA89" s="129"/>
      <c r="AB89" s="129"/>
      <c r="AC89" s="129"/>
      <c r="AD89" s="129"/>
      <c r="AE89" s="129"/>
    </row>
    <row r="90" spans="1:31">
      <c r="Y90" s="129"/>
      <c r="Z90" s="129"/>
      <c r="AA90" s="129"/>
      <c r="AB90" s="129"/>
      <c r="AC90" s="129"/>
      <c r="AD90" s="129"/>
      <c r="AE90" s="129"/>
    </row>
    <row r="91" spans="1:31">
      <c r="Y91" s="129"/>
      <c r="Z91" s="129"/>
      <c r="AA91" s="129"/>
      <c r="AB91" s="129"/>
      <c r="AC91" s="129"/>
      <c r="AD91" s="129"/>
      <c r="AE91" s="129"/>
    </row>
    <row r="92" spans="1:31">
      <c r="Y92" s="129"/>
      <c r="Z92" s="129"/>
      <c r="AA92" s="129"/>
      <c r="AB92" s="129"/>
      <c r="AC92" s="129"/>
      <c r="AD92" s="129"/>
      <c r="AE92" s="129"/>
    </row>
  </sheetData>
  <mergeCells count="56">
    <mergeCell ref="C69:C88"/>
    <mergeCell ref="D69:D88"/>
    <mergeCell ref="A1:D1"/>
    <mergeCell ref="A9:A88"/>
    <mergeCell ref="C17:C24"/>
    <mergeCell ref="C25:C32"/>
    <mergeCell ref="C33:C40"/>
    <mergeCell ref="B9:B88"/>
    <mergeCell ref="C41:C52"/>
    <mergeCell ref="D41:D52"/>
    <mergeCell ref="C53:C68"/>
    <mergeCell ref="D53:D68"/>
    <mergeCell ref="D17:D24"/>
    <mergeCell ref="D25:D32"/>
    <mergeCell ref="D33:D40"/>
    <mergeCell ref="A5:AE5"/>
    <mergeCell ref="AA7:AA8"/>
    <mergeCell ref="AB7:AB8"/>
    <mergeCell ref="AC7:AC8"/>
    <mergeCell ref="O7:O8"/>
    <mergeCell ref="P7:P8"/>
    <mergeCell ref="Q7:Q8"/>
    <mergeCell ref="R7:R8"/>
    <mergeCell ref="S7:S8"/>
    <mergeCell ref="T7:T8"/>
    <mergeCell ref="C9:C16"/>
    <mergeCell ref="D9:D16"/>
    <mergeCell ref="U7:X7"/>
    <mergeCell ref="Y7:Y8"/>
    <mergeCell ref="Z7:Z8"/>
    <mergeCell ref="U6:Z6"/>
    <mergeCell ref="AA6:AE6"/>
    <mergeCell ref="F7:F8"/>
    <mergeCell ref="G7:G8"/>
    <mergeCell ref="H7:H8"/>
    <mergeCell ref="J7:J8"/>
    <mergeCell ref="K7:K8"/>
    <mergeCell ref="L7:L8"/>
    <mergeCell ref="M7:M8"/>
    <mergeCell ref="N7:N8"/>
    <mergeCell ref="F6:H6"/>
    <mergeCell ref="I6:I8"/>
    <mergeCell ref="J6:L6"/>
    <mergeCell ref="M6:S6"/>
    <mergeCell ref="AD7:AD8"/>
    <mergeCell ref="AE7:AE8"/>
    <mergeCell ref="A6:A8"/>
    <mergeCell ref="B6:B8"/>
    <mergeCell ref="C6:C8"/>
    <mergeCell ref="D6:D8"/>
    <mergeCell ref="E6:E8"/>
    <mergeCell ref="G1:AC1"/>
    <mergeCell ref="AD1:AE1"/>
    <mergeCell ref="A2:AE2"/>
    <mergeCell ref="A3:AE3"/>
    <mergeCell ref="A4:AE4"/>
  </mergeCells>
  <conditionalFormatting sqref="H17:I17">
    <cfRule type="duplicateValues" dxfId="47" priority="31"/>
  </conditionalFormatting>
  <conditionalFormatting sqref="H25:I25">
    <cfRule type="duplicateValues" dxfId="46" priority="25"/>
  </conditionalFormatting>
  <conditionalFormatting sqref="H33:I33">
    <cfRule type="duplicateValues" dxfId="45" priority="15"/>
  </conditionalFormatting>
  <conditionalFormatting sqref="H41:I41">
    <cfRule type="duplicateValues" dxfId="44" priority="1"/>
  </conditionalFormatting>
  <conditionalFormatting sqref="H58:I58 H64:I64 H60:I61">
    <cfRule type="duplicateValues" dxfId="43" priority="46"/>
  </conditionalFormatting>
  <conditionalFormatting sqref="H65:I65 H69:I69 I66:I68 H71:I73 H70">
    <cfRule type="duplicateValues" dxfId="42" priority="45"/>
  </conditionalFormatting>
  <conditionalFormatting sqref="H80:I80">
    <cfRule type="duplicateValues" dxfId="41" priority="48"/>
  </conditionalFormatting>
  <conditionalFormatting sqref="H81:I81">
    <cfRule type="duplicateValues" dxfId="40" priority="47"/>
  </conditionalFormatting>
  <conditionalFormatting sqref="I21:I22">
    <cfRule type="duplicateValues" dxfId="39" priority="36"/>
  </conditionalFormatting>
  <conditionalFormatting sqref="I29:I30">
    <cfRule type="duplicateValues" dxfId="38" priority="30"/>
  </conditionalFormatting>
  <conditionalFormatting sqref="I37:I38">
    <cfRule type="duplicateValues" dxfId="37" priority="24"/>
  </conditionalFormatting>
  <conditionalFormatting sqref="I45:I46">
    <cfRule type="duplicateValues" dxfId="36" priority="14"/>
  </conditionalFormatting>
  <conditionalFormatting sqref="S9:S17">
    <cfRule type="containsText" dxfId="35" priority="41" stopIfTrue="1" operator="containsText" text="IV">
      <formula>NOT(ISERROR(SEARCH("IV",S9)))</formula>
    </cfRule>
    <cfRule type="containsText" dxfId="34" priority="42" stopIfTrue="1" operator="containsText" text="III">
      <formula>NOT(ISERROR(SEARCH("III",S9)))</formula>
    </cfRule>
    <cfRule type="containsText" dxfId="33" priority="43" stopIfTrue="1" operator="containsText" text="II">
      <formula>NOT(ISERROR(SEARCH("II",S9)))</formula>
    </cfRule>
    <cfRule type="containsText" dxfId="32" priority="44" stopIfTrue="1" operator="containsText" text="I">
      <formula>NOT(ISERROR(SEARCH("I",S9)))</formula>
    </cfRule>
  </conditionalFormatting>
  <conditionalFormatting sqref="S9:S88">
    <cfRule type="containsText" dxfId="31" priority="2" operator="containsText" text="IV">
      <formula>NOT(ISERROR(SEARCH("IV",S9)))</formula>
    </cfRule>
    <cfRule type="containsText" dxfId="30" priority="3" operator="containsText" text="III">
      <formula>NOT(ISERROR(SEARCH("III",S9)))</formula>
    </cfRule>
    <cfRule type="containsText" dxfId="29" priority="4" operator="containsText" text="II">
      <formula>NOT(ISERROR(SEARCH("II",S9)))</formula>
    </cfRule>
    <cfRule type="containsText" dxfId="28" priority="5" operator="containsText" text="I">
      <formula>NOT(ISERROR(SEARCH("I",S9)))</formula>
    </cfRule>
  </conditionalFormatting>
  <conditionalFormatting sqref="S21:S22">
    <cfRule type="containsText" dxfId="27" priority="32" stopIfTrue="1" operator="containsText" text="IV">
      <formula>NOT(ISERROR(SEARCH("IV",S21)))</formula>
    </cfRule>
    <cfRule type="containsText" dxfId="26" priority="33" stopIfTrue="1" operator="containsText" text="III">
      <formula>NOT(ISERROR(SEARCH("III",S21)))</formula>
    </cfRule>
    <cfRule type="containsText" dxfId="25" priority="34" stopIfTrue="1" operator="containsText" text="II">
      <formula>NOT(ISERROR(SEARCH("II",S21)))</formula>
    </cfRule>
    <cfRule type="containsText" dxfId="24" priority="35" stopIfTrue="1" operator="containsText" text="I">
      <formula>NOT(ISERROR(SEARCH("I",S21)))</formula>
    </cfRule>
  </conditionalFormatting>
  <conditionalFormatting sqref="S25 S29:S30">
    <cfRule type="containsText" dxfId="23" priority="26" stopIfTrue="1" operator="containsText" text="IV">
      <formula>NOT(ISERROR(SEARCH("IV",S25)))</formula>
    </cfRule>
    <cfRule type="containsText" dxfId="22" priority="27" stopIfTrue="1" operator="containsText" text="III">
      <formula>NOT(ISERROR(SEARCH("III",S25)))</formula>
    </cfRule>
    <cfRule type="containsText" dxfId="21" priority="28" stopIfTrue="1" operator="containsText" text="II">
      <formula>NOT(ISERROR(SEARCH("II",S25)))</formula>
    </cfRule>
    <cfRule type="containsText" dxfId="20" priority="29" stopIfTrue="1" operator="containsText" text="I">
      <formula>NOT(ISERROR(SEARCH("I",S25)))</formula>
    </cfRule>
  </conditionalFormatting>
  <conditionalFormatting sqref="S33">
    <cfRule type="containsText" dxfId="19" priority="16" stopIfTrue="1" operator="containsText" text="IV">
      <formula>NOT(ISERROR(SEARCH("IV",S33)))</formula>
    </cfRule>
    <cfRule type="containsText" dxfId="18" priority="17" stopIfTrue="1" operator="containsText" text="III">
      <formula>NOT(ISERROR(SEARCH("III",S33)))</formula>
    </cfRule>
    <cfRule type="containsText" dxfId="17" priority="18" stopIfTrue="1" operator="containsText" text="II">
      <formula>NOT(ISERROR(SEARCH("II",S33)))</formula>
    </cfRule>
    <cfRule type="containsText" dxfId="16" priority="19" stopIfTrue="1" operator="containsText" text="I">
      <formula>NOT(ISERROR(SEARCH("I",S33)))</formula>
    </cfRule>
  </conditionalFormatting>
  <conditionalFormatting sqref="S37:S38">
    <cfRule type="containsText" dxfId="15" priority="20" stopIfTrue="1" operator="containsText" text="IV">
      <formula>NOT(ISERROR(SEARCH("IV",S37)))</formula>
    </cfRule>
    <cfRule type="containsText" dxfId="14" priority="21" stopIfTrue="1" operator="containsText" text="III">
      <formula>NOT(ISERROR(SEARCH("III",S37)))</formula>
    </cfRule>
    <cfRule type="containsText" dxfId="13" priority="22" stopIfTrue="1" operator="containsText" text="II">
      <formula>NOT(ISERROR(SEARCH("II",S37)))</formula>
    </cfRule>
    <cfRule type="containsText" dxfId="12" priority="23" stopIfTrue="1" operator="containsText" text="I">
      <formula>NOT(ISERROR(SEARCH("I",S37)))</formula>
    </cfRule>
  </conditionalFormatting>
  <conditionalFormatting sqref="S41">
    <cfRule type="containsText" dxfId="11" priority="6" stopIfTrue="1" operator="containsText" text="IV">
      <formula>NOT(ISERROR(SEARCH("IV",S41)))</formula>
    </cfRule>
    <cfRule type="containsText" dxfId="10" priority="7" stopIfTrue="1" operator="containsText" text="III">
      <formula>NOT(ISERROR(SEARCH("III",S41)))</formula>
    </cfRule>
    <cfRule type="containsText" dxfId="9" priority="8" stopIfTrue="1" operator="containsText" text="II">
      <formula>NOT(ISERROR(SEARCH("II",S41)))</formula>
    </cfRule>
    <cfRule type="containsText" dxfId="8" priority="9" stopIfTrue="1" operator="containsText" text="I">
      <formula>NOT(ISERROR(SEARCH("I",S41)))</formula>
    </cfRule>
  </conditionalFormatting>
  <conditionalFormatting sqref="S45:S46">
    <cfRule type="containsText" dxfId="7" priority="10" stopIfTrue="1" operator="containsText" text="IV">
      <formula>NOT(ISERROR(SEARCH("IV",S45)))</formula>
    </cfRule>
    <cfRule type="containsText" dxfId="6" priority="11" stopIfTrue="1" operator="containsText" text="III">
      <formula>NOT(ISERROR(SEARCH("III",S45)))</formula>
    </cfRule>
    <cfRule type="containsText" dxfId="5" priority="12" stopIfTrue="1" operator="containsText" text="II">
      <formula>NOT(ISERROR(SEARCH("II",S45)))</formula>
    </cfRule>
    <cfRule type="containsText" dxfId="4" priority="13" stopIfTrue="1" operator="containsText" text="I">
      <formula>NOT(ISERROR(SEARCH("I",S45)))</formula>
    </cfRule>
  </conditionalFormatting>
  <conditionalFormatting sqref="S49:S88">
    <cfRule type="containsText" dxfId="3" priority="37" stopIfTrue="1" operator="containsText" text="IV">
      <formula>NOT(ISERROR(SEARCH("IV",S49)))</formula>
    </cfRule>
    <cfRule type="containsText" dxfId="2" priority="38" stopIfTrue="1" operator="containsText" text="III">
      <formula>NOT(ISERROR(SEARCH("III",S49)))</formula>
    </cfRule>
    <cfRule type="containsText" dxfId="1" priority="39" stopIfTrue="1" operator="containsText" text="II">
      <formula>NOT(ISERROR(SEARCH("II",S49)))</formula>
    </cfRule>
    <cfRule type="containsText" dxfId="0" priority="40" stopIfTrue="1" operator="containsText" text="I">
      <formula>NOT(ISERROR(SEARCH("I",S49)))</formula>
    </cfRule>
  </conditionalFormatting>
  <dataValidations count="2">
    <dataValidation type="list" allowBlank="1" showInputMessage="1" showErrorMessage="1" errorTitle="Error" error="Seleccione uno de los valor indicado" promptTitle="Seleccione NE" prompt="4 - Continua (EC)_x000a_3 - Frecuente (EF)_x000a_2 - Ocasional (EO)_x000a_1 - Esporádica (EE)" sqref="N9:N88">
      <formula1>NE</formula1>
    </dataValidation>
    <dataValidation operator="equal" allowBlank="1" showErrorMessage="1" sqref="Z21:Z22 Z29:Z30 Z49:Z52 Z65:Z68">
      <formula2>0</formula2>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52"/>
  <sheetViews>
    <sheetView zoomScale="85" zoomScaleNormal="85" workbookViewId="0">
      <selection activeCell="C26" sqref="C26"/>
    </sheetView>
  </sheetViews>
  <sheetFormatPr baseColWidth="10" defaultRowHeight="12.75"/>
  <cols>
    <col min="1" max="1" width="21" style="2" customWidth="1"/>
    <col min="2" max="2" width="11.42578125" style="2"/>
    <col min="3" max="3" width="74.5703125" style="2" customWidth="1"/>
    <col min="4" max="7" width="11.42578125" style="2"/>
    <col min="8" max="8" width="12.5703125" style="2" customWidth="1"/>
    <col min="9" max="9" width="13.140625" style="2" customWidth="1"/>
    <col min="10" max="10" width="15" style="2" customWidth="1"/>
    <col min="11" max="256" width="11.42578125" style="2"/>
    <col min="257" max="257" width="21" style="2" customWidth="1"/>
    <col min="258" max="258" width="11.42578125" style="2"/>
    <col min="259" max="259" width="74.5703125" style="2" customWidth="1"/>
    <col min="260" max="263" width="11.42578125" style="2"/>
    <col min="264" max="264" width="12.5703125" style="2" customWidth="1"/>
    <col min="265" max="265" width="13.140625" style="2" customWidth="1"/>
    <col min="266" max="266" width="15" style="2" customWidth="1"/>
    <col min="267" max="512" width="11.42578125" style="2"/>
    <col min="513" max="513" width="21" style="2" customWidth="1"/>
    <col min="514" max="514" width="11.42578125" style="2"/>
    <col min="515" max="515" width="74.5703125" style="2" customWidth="1"/>
    <col min="516" max="519" width="11.42578125" style="2"/>
    <col min="520" max="520" width="12.5703125" style="2" customWidth="1"/>
    <col min="521" max="521" width="13.140625" style="2" customWidth="1"/>
    <col min="522" max="522" width="15" style="2" customWidth="1"/>
    <col min="523" max="768" width="11.42578125" style="2"/>
    <col min="769" max="769" width="21" style="2" customWidth="1"/>
    <col min="770" max="770" width="11.42578125" style="2"/>
    <col min="771" max="771" width="74.5703125" style="2" customWidth="1"/>
    <col min="772" max="775" width="11.42578125" style="2"/>
    <col min="776" max="776" width="12.5703125" style="2" customWidth="1"/>
    <col min="777" max="777" width="13.140625" style="2" customWidth="1"/>
    <col min="778" max="778" width="15" style="2" customWidth="1"/>
    <col min="779" max="1024" width="11.42578125" style="2"/>
    <col min="1025" max="1025" width="21" style="2" customWidth="1"/>
    <col min="1026" max="1026" width="11.42578125" style="2"/>
    <col min="1027" max="1027" width="74.5703125" style="2" customWidth="1"/>
    <col min="1028" max="1031" width="11.42578125" style="2"/>
    <col min="1032" max="1032" width="12.5703125" style="2" customWidth="1"/>
    <col min="1033" max="1033" width="13.140625" style="2" customWidth="1"/>
    <col min="1034" max="1034" width="15" style="2" customWidth="1"/>
    <col min="1035" max="1280" width="11.42578125" style="2"/>
    <col min="1281" max="1281" width="21" style="2" customWidth="1"/>
    <col min="1282" max="1282" width="11.42578125" style="2"/>
    <col min="1283" max="1283" width="74.5703125" style="2" customWidth="1"/>
    <col min="1284" max="1287" width="11.42578125" style="2"/>
    <col min="1288" max="1288" width="12.5703125" style="2" customWidth="1"/>
    <col min="1289" max="1289" width="13.140625" style="2" customWidth="1"/>
    <col min="1290" max="1290" width="15" style="2" customWidth="1"/>
    <col min="1291" max="1536" width="11.42578125" style="2"/>
    <col min="1537" max="1537" width="21" style="2" customWidth="1"/>
    <col min="1538" max="1538" width="11.42578125" style="2"/>
    <col min="1539" max="1539" width="74.5703125" style="2" customWidth="1"/>
    <col min="1540" max="1543" width="11.42578125" style="2"/>
    <col min="1544" max="1544" width="12.5703125" style="2" customWidth="1"/>
    <col min="1545" max="1545" width="13.140625" style="2" customWidth="1"/>
    <col min="1546" max="1546" width="15" style="2" customWidth="1"/>
    <col min="1547" max="1792" width="11.42578125" style="2"/>
    <col min="1793" max="1793" width="21" style="2" customWidth="1"/>
    <col min="1794" max="1794" width="11.42578125" style="2"/>
    <col min="1795" max="1795" width="74.5703125" style="2" customWidth="1"/>
    <col min="1796" max="1799" width="11.42578125" style="2"/>
    <col min="1800" max="1800" width="12.5703125" style="2" customWidth="1"/>
    <col min="1801" max="1801" width="13.140625" style="2" customWidth="1"/>
    <col min="1802" max="1802" width="15" style="2" customWidth="1"/>
    <col min="1803" max="2048" width="11.42578125" style="2"/>
    <col min="2049" max="2049" width="21" style="2" customWidth="1"/>
    <col min="2050" max="2050" width="11.42578125" style="2"/>
    <col min="2051" max="2051" width="74.5703125" style="2" customWidth="1"/>
    <col min="2052" max="2055" width="11.42578125" style="2"/>
    <col min="2056" max="2056" width="12.5703125" style="2" customWidth="1"/>
    <col min="2057" max="2057" width="13.140625" style="2" customWidth="1"/>
    <col min="2058" max="2058" width="15" style="2" customWidth="1"/>
    <col min="2059" max="2304" width="11.42578125" style="2"/>
    <col min="2305" max="2305" width="21" style="2" customWidth="1"/>
    <col min="2306" max="2306" width="11.42578125" style="2"/>
    <col min="2307" max="2307" width="74.5703125" style="2" customWidth="1"/>
    <col min="2308" max="2311" width="11.42578125" style="2"/>
    <col min="2312" max="2312" width="12.5703125" style="2" customWidth="1"/>
    <col min="2313" max="2313" width="13.140625" style="2" customWidth="1"/>
    <col min="2314" max="2314" width="15" style="2" customWidth="1"/>
    <col min="2315" max="2560" width="11.42578125" style="2"/>
    <col min="2561" max="2561" width="21" style="2" customWidth="1"/>
    <col min="2562" max="2562" width="11.42578125" style="2"/>
    <col min="2563" max="2563" width="74.5703125" style="2" customWidth="1"/>
    <col min="2564" max="2567" width="11.42578125" style="2"/>
    <col min="2568" max="2568" width="12.5703125" style="2" customWidth="1"/>
    <col min="2569" max="2569" width="13.140625" style="2" customWidth="1"/>
    <col min="2570" max="2570" width="15" style="2" customWidth="1"/>
    <col min="2571" max="2816" width="11.42578125" style="2"/>
    <col min="2817" max="2817" width="21" style="2" customWidth="1"/>
    <col min="2818" max="2818" width="11.42578125" style="2"/>
    <col min="2819" max="2819" width="74.5703125" style="2" customWidth="1"/>
    <col min="2820" max="2823" width="11.42578125" style="2"/>
    <col min="2824" max="2824" width="12.5703125" style="2" customWidth="1"/>
    <col min="2825" max="2825" width="13.140625" style="2" customWidth="1"/>
    <col min="2826" max="2826" width="15" style="2" customWidth="1"/>
    <col min="2827" max="3072" width="11.42578125" style="2"/>
    <col min="3073" max="3073" width="21" style="2" customWidth="1"/>
    <col min="3074" max="3074" width="11.42578125" style="2"/>
    <col min="3075" max="3075" width="74.5703125" style="2" customWidth="1"/>
    <col min="3076" max="3079" width="11.42578125" style="2"/>
    <col min="3080" max="3080" width="12.5703125" style="2" customWidth="1"/>
    <col min="3081" max="3081" width="13.140625" style="2" customWidth="1"/>
    <col min="3082" max="3082" width="15" style="2" customWidth="1"/>
    <col min="3083" max="3328" width="11.42578125" style="2"/>
    <col min="3329" max="3329" width="21" style="2" customWidth="1"/>
    <col min="3330" max="3330" width="11.42578125" style="2"/>
    <col min="3331" max="3331" width="74.5703125" style="2" customWidth="1"/>
    <col min="3332" max="3335" width="11.42578125" style="2"/>
    <col min="3336" max="3336" width="12.5703125" style="2" customWidth="1"/>
    <col min="3337" max="3337" width="13.140625" style="2" customWidth="1"/>
    <col min="3338" max="3338" width="15" style="2" customWidth="1"/>
    <col min="3339" max="3584" width="11.42578125" style="2"/>
    <col min="3585" max="3585" width="21" style="2" customWidth="1"/>
    <col min="3586" max="3586" width="11.42578125" style="2"/>
    <col min="3587" max="3587" width="74.5703125" style="2" customWidth="1"/>
    <col min="3588" max="3591" width="11.42578125" style="2"/>
    <col min="3592" max="3592" width="12.5703125" style="2" customWidth="1"/>
    <col min="3593" max="3593" width="13.140625" style="2" customWidth="1"/>
    <col min="3594" max="3594" width="15" style="2" customWidth="1"/>
    <col min="3595" max="3840" width="11.42578125" style="2"/>
    <col min="3841" max="3841" width="21" style="2" customWidth="1"/>
    <col min="3842" max="3842" width="11.42578125" style="2"/>
    <col min="3843" max="3843" width="74.5703125" style="2" customWidth="1"/>
    <col min="3844" max="3847" width="11.42578125" style="2"/>
    <col min="3848" max="3848" width="12.5703125" style="2" customWidth="1"/>
    <col min="3849" max="3849" width="13.140625" style="2" customWidth="1"/>
    <col min="3850" max="3850" width="15" style="2" customWidth="1"/>
    <col min="3851" max="4096" width="11.42578125" style="2"/>
    <col min="4097" max="4097" width="21" style="2" customWidth="1"/>
    <col min="4098" max="4098" width="11.42578125" style="2"/>
    <col min="4099" max="4099" width="74.5703125" style="2" customWidth="1"/>
    <col min="4100" max="4103" width="11.42578125" style="2"/>
    <col min="4104" max="4104" width="12.5703125" style="2" customWidth="1"/>
    <col min="4105" max="4105" width="13.140625" style="2" customWidth="1"/>
    <col min="4106" max="4106" width="15" style="2" customWidth="1"/>
    <col min="4107" max="4352" width="11.42578125" style="2"/>
    <col min="4353" max="4353" width="21" style="2" customWidth="1"/>
    <col min="4354" max="4354" width="11.42578125" style="2"/>
    <col min="4355" max="4355" width="74.5703125" style="2" customWidth="1"/>
    <col min="4356" max="4359" width="11.42578125" style="2"/>
    <col min="4360" max="4360" width="12.5703125" style="2" customWidth="1"/>
    <col min="4361" max="4361" width="13.140625" style="2" customWidth="1"/>
    <col min="4362" max="4362" width="15" style="2" customWidth="1"/>
    <col min="4363" max="4608" width="11.42578125" style="2"/>
    <col min="4609" max="4609" width="21" style="2" customWidth="1"/>
    <col min="4610" max="4610" width="11.42578125" style="2"/>
    <col min="4611" max="4611" width="74.5703125" style="2" customWidth="1"/>
    <col min="4612" max="4615" width="11.42578125" style="2"/>
    <col min="4616" max="4616" width="12.5703125" style="2" customWidth="1"/>
    <col min="4617" max="4617" width="13.140625" style="2" customWidth="1"/>
    <col min="4618" max="4618" width="15" style="2" customWidth="1"/>
    <col min="4619" max="4864" width="11.42578125" style="2"/>
    <col min="4865" max="4865" width="21" style="2" customWidth="1"/>
    <col min="4866" max="4866" width="11.42578125" style="2"/>
    <col min="4867" max="4867" width="74.5703125" style="2" customWidth="1"/>
    <col min="4868" max="4871" width="11.42578125" style="2"/>
    <col min="4872" max="4872" width="12.5703125" style="2" customWidth="1"/>
    <col min="4873" max="4873" width="13.140625" style="2" customWidth="1"/>
    <col min="4874" max="4874" width="15" style="2" customWidth="1"/>
    <col min="4875" max="5120" width="11.42578125" style="2"/>
    <col min="5121" max="5121" width="21" style="2" customWidth="1"/>
    <col min="5122" max="5122" width="11.42578125" style="2"/>
    <col min="5123" max="5123" width="74.5703125" style="2" customWidth="1"/>
    <col min="5124" max="5127" width="11.42578125" style="2"/>
    <col min="5128" max="5128" width="12.5703125" style="2" customWidth="1"/>
    <col min="5129" max="5129" width="13.140625" style="2" customWidth="1"/>
    <col min="5130" max="5130" width="15" style="2" customWidth="1"/>
    <col min="5131" max="5376" width="11.42578125" style="2"/>
    <col min="5377" max="5377" width="21" style="2" customWidth="1"/>
    <col min="5378" max="5378" width="11.42578125" style="2"/>
    <col min="5379" max="5379" width="74.5703125" style="2" customWidth="1"/>
    <col min="5380" max="5383" width="11.42578125" style="2"/>
    <col min="5384" max="5384" width="12.5703125" style="2" customWidth="1"/>
    <col min="5385" max="5385" width="13.140625" style="2" customWidth="1"/>
    <col min="5386" max="5386" width="15" style="2" customWidth="1"/>
    <col min="5387" max="5632" width="11.42578125" style="2"/>
    <col min="5633" max="5633" width="21" style="2" customWidth="1"/>
    <col min="5634" max="5634" width="11.42578125" style="2"/>
    <col min="5635" max="5635" width="74.5703125" style="2" customWidth="1"/>
    <col min="5636" max="5639" width="11.42578125" style="2"/>
    <col min="5640" max="5640" width="12.5703125" style="2" customWidth="1"/>
    <col min="5641" max="5641" width="13.140625" style="2" customWidth="1"/>
    <col min="5642" max="5642" width="15" style="2" customWidth="1"/>
    <col min="5643" max="5888" width="11.42578125" style="2"/>
    <col min="5889" max="5889" width="21" style="2" customWidth="1"/>
    <col min="5890" max="5890" width="11.42578125" style="2"/>
    <col min="5891" max="5891" width="74.5703125" style="2" customWidth="1"/>
    <col min="5892" max="5895" width="11.42578125" style="2"/>
    <col min="5896" max="5896" width="12.5703125" style="2" customWidth="1"/>
    <col min="5897" max="5897" width="13.140625" style="2" customWidth="1"/>
    <col min="5898" max="5898" width="15" style="2" customWidth="1"/>
    <col min="5899" max="6144" width="11.42578125" style="2"/>
    <col min="6145" max="6145" width="21" style="2" customWidth="1"/>
    <col min="6146" max="6146" width="11.42578125" style="2"/>
    <col min="6147" max="6147" width="74.5703125" style="2" customWidth="1"/>
    <col min="6148" max="6151" width="11.42578125" style="2"/>
    <col min="6152" max="6152" width="12.5703125" style="2" customWidth="1"/>
    <col min="6153" max="6153" width="13.140625" style="2" customWidth="1"/>
    <col min="6154" max="6154" width="15" style="2" customWidth="1"/>
    <col min="6155" max="6400" width="11.42578125" style="2"/>
    <col min="6401" max="6401" width="21" style="2" customWidth="1"/>
    <col min="6402" max="6402" width="11.42578125" style="2"/>
    <col min="6403" max="6403" width="74.5703125" style="2" customWidth="1"/>
    <col min="6404" max="6407" width="11.42578125" style="2"/>
    <col min="6408" max="6408" width="12.5703125" style="2" customWidth="1"/>
    <col min="6409" max="6409" width="13.140625" style="2" customWidth="1"/>
    <col min="6410" max="6410" width="15" style="2" customWidth="1"/>
    <col min="6411" max="6656" width="11.42578125" style="2"/>
    <col min="6657" max="6657" width="21" style="2" customWidth="1"/>
    <col min="6658" max="6658" width="11.42578125" style="2"/>
    <col min="6659" max="6659" width="74.5703125" style="2" customWidth="1"/>
    <col min="6660" max="6663" width="11.42578125" style="2"/>
    <col min="6664" max="6664" width="12.5703125" style="2" customWidth="1"/>
    <col min="6665" max="6665" width="13.140625" style="2" customWidth="1"/>
    <col min="6666" max="6666" width="15" style="2" customWidth="1"/>
    <col min="6667" max="6912" width="11.42578125" style="2"/>
    <col min="6913" max="6913" width="21" style="2" customWidth="1"/>
    <col min="6914" max="6914" width="11.42578125" style="2"/>
    <col min="6915" max="6915" width="74.5703125" style="2" customWidth="1"/>
    <col min="6916" max="6919" width="11.42578125" style="2"/>
    <col min="6920" max="6920" width="12.5703125" style="2" customWidth="1"/>
    <col min="6921" max="6921" width="13.140625" style="2" customWidth="1"/>
    <col min="6922" max="6922" width="15" style="2" customWidth="1"/>
    <col min="6923" max="7168" width="11.42578125" style="2"/>
    <col min="7169" max="7169" width="21" style="2" customWidth="1"/>
    <col min="7170" max="7170" width="11.42578125" style="2"/>
    <col min="7171" max="7171" width="74.5703125" style="2" customWidth="1"/>
    <col min="7172" max="7175" width="11.42578125" style="2"/>
    <col min="7176" max="7176" width="12.5703125" style="2" customWidth="1"/>
    <col min="7177" max="7177" width="13.140625" style="2" customWidth="1"/>
    <col min="7178" max="7178" width="15" style="2" customWidth="1"/>
    <col min="7179" max="7424" width="11.42578125" style="2"/>
    <col min="7425" max="7425" width="21" style="2" customWidth="1"/>
    <col min="7426" max="7426" width="11.42578125" style="2"/>
    <col min="7427" max="7427" width="74.5703125" style="2" customWidth="1"/>
    <col min="7428" max="7431" width="11.42578125" style="2"/>
    <col min="7432" max="7432" width="12.5703125" style="2" customWidth="1"/>
    <col min="7433" max="7433" width="13.140625" style="2" customWidth="1"/>
    <col min="7434" max="7434" width="15" style="2" customWidth="1"/>
    <col min="7435" max="7680" width="11.42578125" style="2"/>
    <col min="7681" max="7681" width="21" style="2" customWidth="1"/>
    <col min="7682" max="7682" width="11.42578125" style="2"/>
    <col min="7683" max="7683" width="74.5703125" style="2" customWidth="1"/>
    <col min="7684" max="7687" width="11.42578125" style="2"/>
    <col min="7688" max="7688" width="12.5703125" style="2" customWidth="1"/>
    <col min="7689" max="7689" width="13.140625" style="2" customWidth="1"/>
    <col min="7690" max="7690" width="15" style="2" customWidth="1"/>
    <col min="7691" max="7936" width="11.42578125" style="2"/>
    <col min="7937" max="7937" width="21" style="2" customWidth="1"/>
    <col min="7938" max="7938" width="11.42578125" style="2"/>
    <col min="7939" max="7939" width="74.5703125" style="2" customWidth="1"/>
    <col min="7940" max="7943" width="11.42578125" style="2"/>
    <col min="7944" max="7944" width="12.5703125" style="2" customWidth="1"/>
    <col min="7945" max="7945" width="13.140625" style="2" customWidth="1"/>
    <col min="7946" max="7946" width="15" style="2" customWidth="1"/>
    <col min="7947" max="8192" width="11.42578125" style="2"/>
    <col min="8193" max="8193" width="21" style="2" customWidth="1"/>
    <col min="8194" max="8194" width="11.42578125" style="2"/>
    <col min="8195" max="8195" width="74.5703125" style="2" customWidth="1"/>
    <col min="8196" max="8199" width="11.42578125" style="2"/>
    <col min="8200" max="8200" width="12.5703125" style="2" customWidth="1"/>
    <col min="8201" max="8201" width="13.140625" style="2" customWidth="1"/>
    <col min="8202" max="8202" width="15" style="2" customWidth="1"/>
    <col min="8203" max="8448" width="11.42578125" style="2"/>
    <col min="8449" max="8449" width="21" style="2" customWidth="1"/>
    <col min="8450" max="8450" width="11.42578125" style="2"/>
    <col min="8451" max="8451" width="74.5703125" style="2" customWidth="1"/>
    <col min="8452" max="8455" width="11.42578125" style="2"/>
    <col min="8456" max="8456" width="12.5703125" style="2" customWidth="1"/>
    <col min="8457" max="8457" width="13.140625" style="2" customWidth="1"/>
    <col min="8458" max="8458" width="15" style="2" customWidth="1"/>
    <col min="8459" max="8704" width="11.42578125" style="2"/>
    <col min="8705" max="8705" width="21" style="2" customWidth="1"/>
    <col min="8706" max="8706" width="11.42578125" style="2"/>
    <col min="8707" max="8707" width="74.5703125" style="2" customWidth="1"/>
    <col min="8708" max="8711" width="11.42578125" style="2"/>
    <col min="8712" max="8712" width="12.5703125" style="2" customWidth="1"/>
    <col min="8713" max="8713" width="13.140625" style="2" customWidth="1"/>
    <col min="8714" max="8714" width="15" style="2" customWidth="1"/>
    <col min="8715" max="8960" width="11.42578125" style="2"/>
    <col min="8961" max="8961" width="21" style="2" customWidth="1"/>
    <col min="8962" max="8962" width="11.42578125" style="2"/>
    <col min="8963" max="8963" width="74.5703125" style="2" customWidth="1"/>
    <col min="8964" max="8967" width="11.42578125" style="2"/>
    <col min="8968" max="8968" width="12.5703125" style="2" customWidth="1"/>
    <col min="8969" max="8969" width="13.140625" style="2" customWidth="1"/>
    <col min="8970" max="8970" width="15" style="2" customWidth="1"/>
    <col min="8971" max="9216" width="11.42578125" style="2"/>
    <col min="9217" max="9217" width="21" style="2" customWidth="1"/>
    <col min="9218" max="9218" width="11.42578125" style="2"/>
    <col min="9219" max="9219" width="74.5703125" style="2" customWidth="1"/>
    <col min="9220" max="9223" width="11.42578125" style="2"/>
    <col min="9224" max="9224" width="12.5703125" style="2" customWidth="1"/>
    <col min="9225" max="9225" width="13.140625" style="2" customWidth="1"/>
    <col min="9226" max="9226" width="15" style="2" customWidth="1"/>
    <col min="9227" max="9472" width="11.42578125" style="2"/>
    <col min="9473" max="9473" width="21" style="2" customWidth="1"/>
    <col min="9474" max="9474" width="11.42578125" style="2"/>
    <col min="9475" max="9475" width="74.5703125" style="2" customWidth="1"/>
    <col min="9476" max="9479" width="11.42578125" style="2"/>
    <col min="9480" max="9480" width="12.5703125" style="2" customWidth="1"/>
    <col min="9481" max="9481" width="13.140625" style="2" customWidth="1"/>
    <col min="9482" max="9482" width="15" style="2" customWidth="1"/>
    <col min="9483" max="9728" width="11.42578125" style="2"/>
    <col min="9729" max="9729" width="21" style="2" customWidth="1"/>
    <col min="9730" max="9730" width="11.42578125" style="2"/>
    <col min="9731" max="9731" width="74.5703125" style="2" customWidth="1"/>
    <col min="9732" max="9735" width="11.42578125" style="2"/>
    <col min="9736" max="9736" width="12.5703125" style="2" customWidth="1"/>
    <col min="9737" max="9737" width="13.140625" style="2" customWidth="1"/>
    <col min="9738" max="9738" width="15" style="2" customWidth="1"/>
    <col min="9739" max="9984" width="11.42578125" style="2"/>
    <col min="9985" max="9985" width="21" style="2" customWidth="1"/>
    <col min="9986" max="9986" width="11.42578125" style="2"/>
    <col min="9987" max="9987" width="74.5703125" style="2" customWidth="1"/>
    <col min="9988" max="9991" width="11.42578125" style="2"/>
    <col min="9992" max="9992" width="12.5703125" style="2" customWidth="1"/>
    <col min="9993" max="9993" width="13.140625" style="2" customWidth="1"/>
    <col min="9994" max="9994" width="15" style="2" customWidth="1"/>
    <col min="9995" max="10240" width="11.42578125" style="2"/>
    <col min="10241" max="10241" width="21" style="2" customWidth="1"/>
    <col min="10242" max="10242" width="11.42578125" style="2"/>
    <col min="10243" max="10243" width="74.5703125" style="2" customWidth="1"/>
    <col min="10244" max="10247" width="11.42578125" style="2"/>
    <col min="10248" max="10248" width="12.5703125" style="2" customWidth="1"/>
    <col min="10249" max="10249" width="13.140625" style="2" customWidth="1"/>
    <col min="10250" max="10250" width="15" style="2" customWidth="1"/>
    <col min="10251" max="10496" width="11.42578125" style="2"/>
    <col min="10497" max="10497" width="21" style="2" customWidth="1"/>
    <col min="10498" max="10498" width="11.42578125" style="2"/>
    <col min="10499" max="10499" width="74.5703125" style="2" customWidth="1"/>
    <col min="10500" max="10503" width="11.42578125" style="2"/>
    <col min="10504" max="10504" width="12.5703125" style="2" customWidth="1"/>
    <col min="10505" max="10505" width="13.140625" style="2" customWidth="1"/>
    <col min="10506" max="10506" width="15" style="2" customWidth="1"/>
    <col min="10507" max="10752" width="11.42578125" style="2"/>
    <col min="10753" max="10753" width="21" style="2" customWidth="1"/>
    <col min="10754" max="10754" width="11.42578125" style="2"/>
    <col min="10755" max="10755" width="74.5703125" style="2" customWidth="1"/>
    <col min="10756" max="10759" width="11.42578125" style="2"/>
    <col min="10760" max="10760" width="12.5703125" style="2" customWidth="1"/>
    <col min="10761" max="10761" width="13.140625" style="2" customWidth="1"/>
    <col min="10762" max="10762" width="15" style="2" customWidth="1"/>
    <col min="10763" max="11008" width="11.42578125" style="2"/>
    <col min="11009" max="11009" width="21" style="2" customWidth="1"/>
    <col min="11010" max="11010" width="11.42578125" style="2"/>
    <col min="11011" max="11011" width="74.5703125" style="2" customWidth="1"/>
    <col min="11012" max="11015" width="11.42578125" style="2"/>
    <col min="11016" max="11016" width="12.5703125" style="2" customWidth="1"/>
    <col min="11017" max="11017" width="13.140625" style="2" customWidth="1"/>
    <col min="11018" max="11018" width="15" style="2" customWidth="1"/>
    <col min="11019" max="11264" width="11.42578125" style="2"/>
    <col min="11265" max="11265" width="21" style="2" customWidth="1"/>
    <col min="11266" max="11266" width="11.42578125" style="2"/>
    <col min="11267" max="11267" width="74.5703125" style="2" customWidth="1"/>
    <col min="11268" max="11271" width="11.42578125" style="2"/>
    <col min="11272" max="11272" width="12.5703125" style="2" customWidth="1"/>
    <col min="11273" max="11273" width="13.140625" style="2" customWidth="1"/>
    <col min="11274" max="11274" width="15" style="2" customWidth="1"/>
    <col min="11275" max="11520" width="11.42578125" style="2"/>
    <col min="11521" max="11521" width="21" style="2" customWidth="1"/>
    <col min="11522" max="11522" width="11.42578125" style="2"/>
    <col min="11523" max="11523" width="74.5703125" style="2" customWidth="1"/>
    <col min="11524" max="11527" width="11.42578125" style="2"/>
    <col min="11528" max="11528" width="12.5703125" style="2" customWidth="1"/>
    <col min="11529" max="11529" width="13.140625" style="2" customWidth="1"/>
    <col min="11530" max="11530" width="15" style="2" customWidth="1"/>
    <col min="11531" max="11776" width="11.42578125" style="2"/>
    <col min="11777" max="11777" width="21" style="2" customWidth="1"/>
    <col min="11778" max="11778" width="11.42578125" style="2"/>
    <col min="11779" max="11779" width="74.5703125" style="2" customWidth="1"/>
    <col min="11780" max="11783" width="11.42578125" style="2"/>
    <col min="11784" max="11784" width="12.5703125" style="2" customWidth="1"/>
    <col min="11785" max="11785" width="13.140625" style="2" customWidth="1"/>
    <col min="11786" max="11786" width="15" style="2" customWidth="1"/>
    <col min="11787" max="12032" width="11.42578125" style="2"/>
    <col min="12033" max="12033" width="21" style="2" customWidth="1"/>
    <col min="12034" max="12034" width="11.42578125" style="2"/>
    <col min="12035" max="12035" width="74.5703125" style="2" customWidth="1"/>
    <col min="12036" max="12039" width="11.42578125" style="2"/>
    <col min="12040" max="12040" width="12.5703125" style="2" customWidth="1"/>
    <col min="12041" max="12041" width="13.140625" style="2" customWidth="1"/>
    <col min="12042" max="12042" width="15" style="2" customWidth="1"/>
    <col min="12043" max="12288" width="11.42578125" style="2"/>
    <col min="12289" max="12289" width="21" style="2" customWidth="1"/>
    <col min="12290" max="12290" width="11.42578125" style="2"/>
    <col min="12291" max="12291" width="74.5703125" style="2" customWidth="1"/>
    <col min="12292" max="12295" width="11.42578125" style="2"/>
    <col min="12296" max="12296" width="12.5703125" style="2" customWidth="1"/>
    <col min="12297" max="12297" width="13.140625" style="2" customWidth="1"/>
    <col min="12298" max="12298" width="15" style="2" customWidth="1"/>
    <col min="12299" max="12544" width="11.42578125" style="2"/>
    <col min="12545" max="12545" width="21" style="2" customWidth="1"/>
    <col min="12546" max="12546" width="11.42578125" style="2"/>
    <col min="12547" max="12547" width="74.5703125" style="2" customWidth="1"/>
    <col min="12548" max="12551" width="11.42578125" style="2"/>
    <col min="12552" max="12552" width="12.5703125" style="2" customWidth="1"/>
    <col min="12553" max="12553" width="13.140625" style="2" customWidth="1"/>
    <col min="12554" max="12554" width="15" style="2" customWidth="1"/>
    <col min="12555" max="12800" width="11.42578125" style="2"/>
    <col min="12801" max="12801" width="21" style="2" customWidth="1"/>
    <col min="12802" max="12802" width="11.42578125" style="2"/>
    <col min="12803" max="12803" width="74.5703125" style="2" customWidth="1"/>
    <col min="12804" max="12807" width="11.42578125" style="2"/>
    <col min="12808" max="12808" width="12.5703125" style="2" customWidth="1"/>
    <col min="12809" max="12809" width="13.140625" style="2" customWidth="1"/>
    <col min="12810" max="12810" width="15" style="2" customWidth="1"/>
    <col min="12811" max="13056" width="11.42578125" style="2"/>
    <col min="13057" max="13057" width="21" style="2" customWidth="1"/>
    <col min="13058" max="13058" width="11.42578125" style="2"/>
    <col min="13059" max="13059" width="74.5703125" style="2" customWidth="1"/>
    <col min="13060" max="13063" width="11.42578125" style="2"/>
    <col min="13064" max="13064" width="12.5703125" style="2" customWidth="1"/>
    <col min="13065" max="13065" width="13.140625" style="2" customWidth="1"/>
    <col min="13066" max="13066" width="15" style="2" customWidth="1"/>
    <col min="13067" max="13312" width="11.42578125" style="2"/>
    <col min="13313" max="13313" width="21" style="2" customWidth="1"/>
    <col min="13314" max="13314" width="11.42578125" style="2"/>
    <col min="13315" max="13315" width="74.5703125" style="2" customWidth="1"/>
    <col min="13316" max="13319" width="11.42578125" style="2"/>
    <col min="13320" max="13320" width="12.5703125" style="2" customWidth="1"/>
    <col min="13321" max="13321" width="13.140625" style="2" customWidth="1"/>
    <col min="13322" max="13322" width="15" style="2" customWidth="1"/>
    <col min="13323" max="13568" width="11.42578125" style="2"/>
    <col min="13569" max="13569" width="21" style="2" customWidth="1"/>
    <col min="13570" max="13570" width="11.42578125" style="2"/>
    <col min="13571" max="13571" width="74.5703125" style="2" customWidth="1"/>
    <col min="13572" max="13575" width="11.42578125" style="2"/>
    <col min="13576" max="13576" width="12.5703125" style="2" customWidth="1"/>
    <col min="13577" max="13577" width="13.140625" style="2" customWidth="1"/>
    <col min="13578" max="13578" width="15" style="2" customWidth="1"/>
    <col min="13579" max="13824" width="11.42578125" style="2"/>
    <col min="13825" max="13825" width="21" style="2" customWidth="1"/>
    <col min="13826" max="13826" width="11.42578125" style="2"/>
    <col min="13827" max="13827" width="74.5703125" style="2" customWidth="1"/>
    <col min="13828" max="13831" width="11.42578125" style="2"/>
    <col min="13832" max="13832" width="12.5703125" style="2" customWidth="1"/>
    <col min="13833" max="13833" width="13.140625" style="2" customWidth="1"/>
    <col min="13834" max="13834" width="15" style="2" customWidth="1"/>
    <col min="13835" max="14080" width="11.42578125" style="2"/>
    <col min="14081" max="14081" width="21" style="2" customWidth="1"/>
    <col min="14082" max="14082" width="11.42578125" style="2"/>
    <col min="14083" max="14083" width="74.5703125" style="2" customWidth="1"/>
    <col min="14084" max="14087" width="11.42578125" style="2"/>
    <col min="14088" max="14088" width="12.5703125" style="2" customWidth="1"/>
    <col min="14089" max="14089" width="13.140625" style="2" customWidth="1"/>
    <col min="14090" max="14090" width="15" style="2" customWidth="1"/>
    <col min="14091" max="14336" width="11.42578125" style="2"/>
    <col min="14337" max="14337" width="21" style="2" customWidth="1"/>
    <col min="14338" max="14338" width="11.42578125" style="2"/>
    <col min="14339" max="14339" width="74.5703125" style="2" customWidth="1"/>
    <col min="14340" max="14343" width="11.42578125" style="2"/>
    <col min="14344" max="14344" width="12.5703125" style="2" customWidth="1"/>
    <col min="14345" max="14345" width="13.140625" style="2" customWidth="1"/>
    <col min="14346" max="14346" width="15" style="2" customWidth="1"/>
    <col min="14347" max="14592" width="11.42578125" style="2"/>
    <col min="14593" max="14593" width="21" style="2" customWidth="1"/>
    <col min="14594" max="14594" width="11.42578125" style="2"/>
    <col min="14595" max="14595" width="74.5703125" style="2" customWidth="1"/>
    <col min="14596" max="14599" width="11.42578125" style="2"/>
    <col min="14600" max="14600" width="12.5703125" style="2" customWidth="1"/>
    <col min="14601" max="14601" width="13.140625" style="2" customWidth="1"/>
    <col min="14602" max="14602" width="15" style="2" customWidth="1"/>
    <col min="14603" max="14848" width="11.42578125" style="2"/>
    <col min="14849" max="14849" width="21" style="2" customWidth="1"/>
    <col min="14850" max="14850" width="11.42578125" style="2"/>
    <col min="14851" max="14851" width="74.5703125" style="2" customWidth="1"/>
    <col min="14852" max="14855" width="11.42578125" style="2"/>
    <col min="14856" max="14856" width="12.5703125" style="2" customWidth="1"/>
    <col min="14857" max="14857" width="13.140625" style="2" customWidth="1"/>
    <col min="14858" max="14858" width="15" style="2" customWidth="1"/>
    <col min="14859" max="15104" width="11.42578125" style="2"/>
    <col min="15105" max="15105" width="21" style="2" customWidth="1"/>
    <col min="15106" max="15106" width="11.42578125" style="2"/>
    <col min="15107" max="15107" width="74.5703125" style="2" customWidth="1"/>
    <col min="15108" max="15111" width="11.42578125" style="2"/>
    <col min="15112" max="15112" width="12.5703125" style="2" customWidth="1"/>
    <col min="15113" max="15113" width="13.140625" style="2" customWidth="1"/>
    <col min="15114" max="15114" width="15" style="2" customWidth="1"/>
    <col min="15115" max="15360" width="11.42578125" style="2"/>
    <col min="15361" max="15361" width="21" style="2" customWidth="1"/>
    <col min="15362" max="15362" width="11.42578125" style="2"/>
    <col min="15363" max="15363" width="74.5703125" style="2" customWidth="1"/>
    <col min="15364" max="15367" width="11.42578125" style="2"/>
    <col min="15368" max="15368" width="12.5703125" style="2" customWidth="1"/>
    <col min="15369" max="15369" width="13.140625" style="2" customWidth="1"/>
    <col min="15370" max="15370" width="15" style="2" customWidth="1"/>
    <col min="15371" max="15616" width="11.42578125" style="2"/>
    <col min="15617" max="15617" width="21" style="2" customWidth="1"/>
    <col min="15618" max="15618" width="11.42578125" style="2"/>
    <col min="15619" max="15619" width="74.5703125" style="2" customWidth="1"/>
    <col min="15620" max="15623" width="11.42578125" style="2"/>
    <col min="15624" max="15624" width="12.5703125" style="2" customWidth="1"/>
    <col min="15625" max="15625" width="13.140625" style="2" customWidth="1"/>
    <col min="15626" max="15626" width="15" style="2" customWidth="1"/>
    <col min="15627" max="15872" width="11.42578125" style="2"/>
    <col min="15873" max="15873" width="21" style="2" customWidth="1"/>
    <col min="15874" max="15874" width="11.42578125" style="2"/>
    <col min="15875" max="15875" width="74.5703125" style="2" customWidth="1"/>
    <col min="15876" max="15879" width="11.42578125" style="2"/>
    <col min="15880" max="15880" width="12.5703125" style="2" customWidth="1"/>
    <col min="15881" max="15881" width="13.140625" style="2" customWidth="1"/>
    <col min="15882" max="15882" width="15" style="2" customWidth="1"/>
    <col min="15883" max="16128" width="11.42578125" style="2"/>
    <col min="16129" max="16129" width="21" style="2" customWidth="1"/>
    <col min="16130" max="16130" width="11.42578125" style="2"/>
    <col min="16131" max="16131" width="74.5703125" style="2" customWidth="1"/>
    <col min="16132" max="16135" width="11.42578125" style="2"/>
    <col min="16136" max="16136" width="12.5703125" style="2" customWidth="1"/>
    <col min="16137" max="16137" width="13.140625" style="2" customWidth="1"/>
    <col min="16138" max="16138" width="15" style="2" customWidth="1"/>
    <col min="16139" max="16384" width="11.42578125" style="2"/>
  </cols>
  <sheetData>
    <row r="1" spans="1:10">
      <c r="A1" s="510" t="s">
        <v>38</v>
      </c>
      <c r="B1" s="511"/>
      <c r="C1" s="511"/>
      <c r="D1" s="511"/>
      <c r="E1" s="511"/>
      <c r="F1" s="511"/>
      <c r="G1" s="511"/>
      <c r="H1" s="511"/>
      <c r="I1" s="511"/>
      <c r="J1" s="512"/>
    </row>
    <row r="2" spans="1:10">
      <c r="A2" s="513"/>
      <c r="B2" s="514"/>
      <c r="C2" s="514"/>
      <c r="D2" s="514"/>
      <c r="E2" s="514"/>
      <c r="F2" s="514"/>
      <c r="G2" s="514"/>
      <c r="H2" s="514"/>
      <c r="I2" s="514"/>
      <c r="J2" s="515"/>
    </row>
    <row r="3" spans="1:10" ht="13.5" thickBot="1">
      <c r="A3" s="516"/>
      <c r="B3" s="517"/>
      <c r="C3" s="517"/>
      <c r="D3" s="517"/>
      <c r="E3" s="517"/>
      <c r="F3" s="517"/>
      <c r="G3" s="517"/>
      <c r="H3" s="517"/>
      <c r="I3" s="517"/>
      <c r="J3" s="518"/>
    </row>
    <row r="4" spans="1:10">
      <c r="A4" s="3"/>
      <c r="B4" s="4"/>
      <c r="C4" s="5"/>
      <c r="D4" s="5"/>
      <c r="E4" s="3"/>
      <c r="F4" s="3"/>
      <c r="G4" s="3"/>
      <c r="H4" s="3"/>
      <c r="I4" s="3"/>
      <c r="J4" s="3"/>
    </row>
    <row r="5" spans="1:10">
      <c r="A5" s="519" t="s">
        <v>39</v>
      </c>
      <c r="B5" s="519"/>
      <c r="C5" s="519"/>
      <c r="D5" s="5"/>
      <c r="E5" s="3"/>
      <c r="F5" s="3"/>
      <c r="G5" s="3"/>
      <c r="H5" s="3"/>
      <c r="I5" s="3"/>
      <c r="J5" s="3"/>
    </row>
    <row r="6" spans="1:10" ht="13.5" thickBot="1">
      <c r="A6" s="5"/>
      <c r="B6" s="5"/>
      <c r="C6" s="5"/>
      <c r="D6" s="5"/>
      <c r="E6" s="3"/>
      <c r="F6" s="3"/>
      <c r="G6" s="3"/>
      <c r="H6" s="3"/>
      <c r="I6" s="3"/>
      <c r="J6" s="3"/>
    </row>
    <row r="7" spans="1:10" ht="13.5" thickBot="1">
      <c r="A7" s="6" t="s">
        <v>40</v>
      </c>
      <c r="B7" s="7" t="s">
        <v>41</v>
      </c>
      <c r="C7" s="8" t="s">
        <v>42</v>
      </c>
      <c r="D7" s="9"/>
      <c r="E7" s="3"/>
      <c r="F7" s="3"/>
      <c r="G7" s="3"/>
      <c r="H7" s="3"/>
      <c r="I7" s="3"/>
      <c r="J7" s="3"/>
    </row>
    <row r="8" spans="1:10" ht="45.75" customHeight="1">
      <c r="A8" s="10" t="s">
        <v>43</v>
      </c>
      <c r="B8" s="11">
        <v>10</v>
      </c>
      <c r="C8" s="12" t="s">
        <v>44</v>
      </c>
      <c r="D8" s="13"/>
      <c r="E8" s="3"/>
      <c r="F8" s="3"/>
      <c r="G8" s="3"/>
      <c r="H8" s="3"/>
      <c r="I8" s="3"/>
      <c r="J8" s="3"/>
    </row>
    <row r="9" spans="1:10" ht="30.75" customHeight="1">
      <c r="A9" s="14" t="s">
        <v>45</v>
      </c>
      <c r="B9" s="15">
        <v>6</v>
      </c>
      <c r="C9" s="16" t="s">
        <v>46</v>
      </c>
      <c r="D9" s="13"/>
      <c r="E9" s="3"/>
      <c r="F9" s="3"/>
      <c r="G9" s="3"/>
      <c r="H9" s="3"/>
      <c r="I9" s="3"/>
      <c r="J9" s="3"/>
    </row>
    <row r="10" spans="1:10" ht="41.25" customHeight="1">
      <c r="A10" s="14" t="s">
        <v>47</v>
      </c>
      <c r="B10" s="15">
        <v>2</v>
      </c>
      <c r="C10" s="16" t="s">
        <v>48</v>
      </c>
      <c r="D10" s="13"/>
      <c r="E10" s="3"/>
      <c r="F10" s="3"/>
      <c r="G10" s="3"/>
      <c r="H10" s="3"/>
      <c r="I10" s="3"/>
      <c r="J10" s="3"/>
    </row>
    <row r="11" spans="1:10" ht="31.5" customHeight="1" thickBot="1">
      <c r="A11" s="17" t="s">
        <v>49</v>
      </c>
      <c r="B11" s="18"/>
      <c r="C11" s="19" t="s">
        <v>50</v>
      </c>
      <c r="D11" s="13"/>
      <c r="E11" s="3"/>
      <c r="F11" s="3"/>
      <c r="G11" s="3"/>
      <c r="H11" s="3"/>
      <c r="I11" s="3"/>
      <c r="J11" s="3"/>
    </row>
    <row r="12" spans="1:10">
      <c r="A12" s="13"/>
      <c r="B12" s="20"/>
      <c r="C12" s="4"/>
      <c r="D12" s="13"/>
      <c r="E12" s="3"/>
      <c r="F12" s="3"/>
      <c r="G12" s="3"/>
      <c r="H12" s="3"/>
      <c r="I12" s="3"/>
      <c r="J12" s="3"/>
    </row>
    <row r="13" spans="1:10">
      <c r="A13" s="519" t="s">
        <v>51</v>
      </c>
      <c r="B13" s="519"/>
      <c r="C13" s="519"/>
      <c r="D13" s="3"/>
      <c r="E13" s="519" t="s">
        <v>52</v>
      </c>
      <c r="F13" s="519"/>
      <c r="G13" s="519"/>
      <c r="H13" s="519"/>
      <c r="I13" s="519"/>
      <c r="J13" s="519"/>
    </row>
    <row r="14" spans="1:10" ht="13.5" thickBot="1">
      <c r="A14" s="3"/>
      <c r="B14" s="3"/>
      <c r="C14" s="3"/>
      <c r="D14" s="3"/>
      <c r="E14" s="3"/>
      <c r="F14" s="3"/>
      <c r="G14" s="3"/>
      <c r="H14" s="3"/>
      <c r="I14" s="3"/>
      <c r="J14" s="3"/>
    </row>
    <row r="15" spans="1:10" ht="13.5" thickBot="1">
      <c r="A15" s="6" t="s">
        <v>53</v>
      </c>
      <c r="B15" s="7" t="s">
        <v>54</v>
      </c>
      <c r="C15" s="8" t="s">
        <v>42</v>
      </c>
      <c r="D15" s="3"/>
      <c r="E15" s="520" t="s">
        <v>55</v>
      </c>
      <c r="F15" s="521"/>
      <c r="G15" s="520" t="s">
        <v>56</v>
      </c>
      <c r="H15" s="524"/>
      <c r="I15" s="524"/>
      <c r="J15" s="525"/>
    </row>
    <row r="16" spans="1:10" ht="26.25" customHeight="1" thickBot="1">
      <c r="A16" s="21" t="s">
        <v>57</v>
      </c>
      <c r="B16" s="22">
        <v>4</v>
      </c>
      <c r="C16" s="23" t="s">
        <v>58</v>
      </c>
      <c r="D16" s="3"/>
      <c r="E16" s="522"/>
      <c r="F16" s="523"/>
      <c r="G16" s="24">
        <v>4</v>
      </c>
      <c r="H16" s="25">
        <v>3</v>
      </c>
      <c r="I16" s="25">
        <v>2</v>
      </c>
      <c r="J16" s="26">
        <v>1</v>
      </c>
    </row>
    <row r="17" spans="1:10" ht="25.5" customHeight="1">
      <c r="A17" s="27" t="s">
        <v>59</v>
      </c>
      <c r="B17" s="28">
        <v>3</v>
      </c>
      <c r="C17" s="29" t="s">
        <v>60</v>
      </c>
      <c r="D17" s="3"/>
      <c r="E17" s="520" t="s">
        <v>40</v>
      </c>
      <c r="F17" s="30">
        <v>10</v>
      </c>
      <c r="G17" s="31" t="s">
        <v>61</v>
      </c>
      <c r="H17" s="32" t="s">
        <v>62</v>
      </c>
      <c r="I17" s="33" t="s">
        <v>63</v>
      </c>
      <c r="J17" s="34" t="s">
        <v>64</v>
      </c>
    </row>
    <row r="18" spans="1:10" ht="34.5" customHeight="1">
      <c r="A18" s="27" t="s">
        <v>65</v>
      </c>
      <c r="B18" s="28">
        <v>2</v>
      </c>
      <c r="C18" s="29" t="s">
        <v>66</v>
      </c>
      <c r="D18" s="3"/>
      <c r="E18" s="528"/>
      <c r="F18" s="35">
        <v>6</v>
      </c>
      <c r="G18" s="36" t="s">
        <v>67</v>
      </c>
      <c r="H18" s="37" t="s">
        <v>68</v>
      </c>
      <c r="I18" s="37" t="s">
        <v>69</v>
      </c>
      <c r="J18" s="38" t="s">
        <v>70</v>
      </c>
    </row>
    <row r="19" spans="1:10" ht="26.25" customHeight="1" thickBot="1">
      <c r="A19" s="39" t="s">
        <v>71</v>
      </c>
      <c r="B19" s="40">
        <v>1</v>
      </c>
      <c r="C19" s="41" t="s">
        <v>72</v>
      </c>
      <c r="D19" s="3"/>
      <c r="E19" s="522"/>
      <c r="F19" s="26">
        <v>2</v>
      </c>
      <c r="G19" s="42" t="s">
        <v>73</v>
      </c>
      <c r="H19" s="43" t="s">
        <v>70</v>
      </c>
      <c r="I19" s="44" t="s">
        <v>74</v>
      </c>
      <c r="J19" s="45" t="s">
        <v>75</v>
      </c>
    </row>
    <row r="20" spans="1:10" ht="13.5" thickBot="1">
      <c r="A20" s="3"/>
      <c r="B20" s="3"/>
      <c r="C20" s="3"/>
      <c r="D20" s="3"/>
      <c r="E20" s="529" t="s">
        <v>76</v>
      </c>
      <c r="F20" s="530"/>
      <c r="G20" s="530"/>
      <c r="H20" s="530"/>
      <c r="I20" s="530"/>
      <c r="J20" s="531"/>
    </row>
    <row r="21" spans="1:10">
      <c r="A21" s="519" t="s">
        <v>77</v>
      </c>
      <c r="B21" s="519"/>
      <c r="C21" s="519"/>
      <c r="D21" s="3"/>
      <c r="E21" s="3"/>
      <c r="F21" s="3"/>
      <c r="G21" s="3"/>
      <c r="H21" s="3"/>
      <c r="I21" s="3"/>
      <c r="J21" s="3"/>
    </row>
    <row r="22" spans="1:10" ht="13.5" thickBot="1">
      <c r="A22" s="3"/>
      <c r="B22" s="3"/>
      <c r="C22" s="3"/>
      <c r="D22" s="3"/>
      <c r="E22" s="3"/>
      <c r="F22" s="3"/>
      <c r="G22" s="3"/>
      <c r="H22" s="3"/>
      <c r="I22" s="3"/>
      <c r="J22" s="3"/>
    </row>
    <row r="23" spans="1:10" ht="13.5" thickBot="1">
      <c r="A23" s="46" t="s">
        <v>78</v>
      </c>
      <c r="B23" s="47" t="s">
        <v>79</v>
      </c>
      <c r="C23" s="48" t="s">
        <v>42</v>
      </c>
      <c r="D23" s="3"/>
      <c r="E23" s="3"/>
      <c r="F23" s="3"/>
      <c r="G23" s="3"/>
      <c r="H23" s="3"/>
      <c r="I23" s="3"/>
      <c r="J23" s="3"/>
    </row>
    <row r="24" spans="1:10" ht="33.75" customHeight="1">
      <c r="A24" s="10" t="s">
        <v>43</v>
      </c>
      <c r="B24" s="11" t="s">
        <v>80</v>
      </c>
      <c r="C24" s="12" t="s">
        <v>81</v>
      </c>
      <c r="D24" s="3"/>
      <c r="E24" s="3"/>
      <c r="F24" s="3"/>
      <c r="G24" s="3"/>
      <c r="H24" s="3"/>
      <c r="I24" s="3"/>
      <c r="J24" s="3"/>
    </row>
    <row r="25" spans="1:10" ht="42.75" customHeight="1">
      <c r="A25" s="14" t="s">
        <v>45</v>
      </c>
      <c r="B25" s="15" t="s">
        <v>82</v>
      </c>
      <c r="C25" s="16" t="s">
        <v>83</v>
      </c>
      <c r="D25" s="3"/>
      <c r="E25" s="3"/>
      <c r="F25" s="3"/>
      <c r="G25" s="3"/>
      <c r="H25" s="3"/>
      <c r="I25" s="3"/>
      <c r="J25" s="3"/>
    </row>
    <row r="26" spans="1:10" ht="35.25" customHeight="1">
      <c r="A26" s="14" t="s">
        <v>47</v>
      </c>
      <c r="B26" s="15" t="s">
        <v>84</v>
      </c>
      <c r="C26" s="16" t="s">
        <v>85</v>
      </c>
      <c r="D26" s="3"/>
      <c r="E26" s="3"/>
      <c r="F26" s="3"/>
      <c r="G26" s="3"/>
      <c r="H26" s="3"/>
      <c r="I26" s="3"/>
      <c r="J26" s="3"/>
    </row>
    <row r="27" spans="1:10" ht="37.5" customHeight="1" thickBot="1">
      <c r="A27" s="17" t="s">
        <v>49</v>
      </c>
      <c r="B27" s="18" t="s">
        <v>86</v>
      </c>
      <c r="C27" s="19" t="s">
        <v>87</v>
      </c>
      <c r="D27" s="3"/>
      <c r="E27" s="3"/>
      <c r="F27" s="3"/>
      <c r="G27" s="3"/>
      <c r="H27" s="3"/>
      <c r="I27" s="3"/>
      <c r="J27" s="3"/>
    </row>
    <row r="28" spans="1:10">
      <c r="A28" s="3"/>
      <c r="B28" s="3"/>
      <c r="C28" s="3"/>
      <c r="D28" s="3"/>
      <c r="E28" s="519" t="s">
        <v>88</v>
      </c>
      <c r="F28" s="519"/>
      <c r="G28" s="519"/>
      <c r="H28" s="519"/>
      <c r="I28" s="519"/>
      <c r="J28" s="519"/>
    </row>
    <row r="29" spans="1:10" ht="13.5" thickBot="1">
      <c r="A29" s="519" t="s">
        <v>89</v>
      </c>
      <c r="B29" s="519"/>
      <c r="C29" s="519"/>
      <c r="D29" s="3"/>
      <c r="E29" s="3"/>
      <c r="F29" s="3"/>
      <c r="G29" s="3"/>
      <c r="H29" s="3"/>
      <c r="I29" s="3"/>
      <c r="J29" s="3"/>
    </row>
    <row r="30" spans="1:10" ht="13.5" thickBot="1">
      <c r="A30" s="3"/>
      <c r="B30" s="3"/>
      <c r="C30" s="3"/>
      <c r="D30" s="3"/>
      <c r="E30" s="532" t="s">
        <v>90</v>
      </c>
      <c r="F30" s="533"/>
      <c r="G30" s="532" t="s">
        <v>78</v>
      </c>
      <c r="H30" s="536"/>
      <c r="I30" s="536"/>
      <c r="J30" s="537"/>
    </row>
    <row r="31" spans="1:10" ht="13.5" thickBot="1">
      <c r="A31" s="46" t="s">
        <v>91</v>
      </c>
      <c r="B31" s="47" t="s">
        <v>92</v>
      </c>
      <c r="C31" s="48" t="s">
        <v>42</v>
      </c>
      <c r="D31" s="3"/>
      <c r="E31" s="534"/>
      <c r="F31" s="535"/>
      <c r="G31" s="49" t="s">
        <v>93</v>
      </c>
      <c r="H31" s="50" t="s">
        <v>94</v>
      </c>
      <c r="I31" s="50" t="s">
        <v>95</v>
      </c>
      <c r="J31" s="51" t="s">
        <v>96</v>
      </c>
    </row>
    <row r="32" spans="1:10" ht="22.5">
      <c r="A32" s="21" t="s">
        <v>97</v>
      </c>
      <c r="B32" s="22">
        <v>100</v>
      </c>
      <c r="C32" s="23" t="s">
        <v>98</v>
      </c>
      <c r="D32" s="3"/>
      <c r="E32" s="538" t="s">
        <v>91</v>
      </c>
      <c r="F32" s="52">
        <v>100</v>
      </c>
      <c r="G32" s="53" t="s">
        <v>99</v>
      </c>
      <c r="H32" s="54" t="s">
        <v>100</v>
      </c>
      <c r="I32" s="54" t="s">
        <v>101</v>
      </c>
      <c r="J32" s="55" t="s">
        <v>102</v>
      </c>
    </row>
    <row r="33" spans="1:10" ht="34.5" customHeight="1">
      <c r="A33" s="14" t="s">
        <v>103</v>
      </c>
      <c r="B33" s="15">
        <v>60</v>
      </c>
      <c r="C33" s="16" t="s">
        <v>104</v>
      </c>
      <c r="D33" s="3"/>
      <c r="E33" s="539"/>
      <c r="F33" s="56">
        <v>60</v>
      </c>
      <c r="G33" s="57" t="s">
        <v>105</v>
      </c>
      <c r="H33" s="58" t="s">
        <v>106</v>
      </c>
      <c r="I33" s="59" t="s">
        <v>107</v>
      </c>
      <c r="J33" s="60" t="s">
        <v>108</v>
      </c>
    </row>
    <row r="34" spans="1:10" ht="33.75" customHeight="1">
      <c r="A34" s="14" t="s">
        <v>109</v>
      </c>
      <c r="B34" s="15">
        <v>25</v>
      </c>
      <c r="C34" s="16" t="s">
        <v>110</v>
      </c>
      <c r="D34" s="3"/>
      <c r="E34" s="539"/>
      <c r="F34" s="61">
        <v>25</v>
      </c>
      <c r="G34" s="62" t="s">
        <v>111</v>
      </c>
      <c r="H34" s="59" t="s">
        <v>112</v>
      </c>
      <c r="I34" s="59" t="s">
        <v>113</v>
      </c>
      <c r="J34" s="63" t="s">
        <v>114</v>
      </c>
    </row>
    <row r="35" spans="1:10" ht="33" customHeight="1" thickBot="1">
      <c r="A35" s="17" t="s">
        <v>115</v>
      </c>
      <c r="B35" s="18">
        <v>10</v>
      </c>
      <c r="C35" s="19" t="s">
        <v>116</v>
      </c>
      <c r="D35" s="3"/>
      <c r="E35" s="540"/>
      <c r="F35" s="64">
        <v>10</v>
      </c>
      <c r="G35" s="65" t="s">
        <v>117</v>
      </c>
      <c r="H35" s="66" t="s">
        <v>118</v>
      </c>
      <c r="I35" s="67" t="s">
        <v>119</v>
      </c>
      <c r="J35" s="68" t="s">
        <v>120</v>
      </c>
    </row>
    <row r="36" spans="1:10" ht="13.5" thickBot="1">
      <c r="A36" s="529" t="s">
        <v>121</v>
      </c>
      <c r="B36" s="530"/>
      <c r="C36" s="531"/>
      <c r="D36" s="3"/>
      <c r="E36" s="541" t="s">
        <v>122</v>
      </c>
      <c r="F36" s="542"/>
      <c r="G36" s="542"/>
      <c r="H36" s="542"/>
      <c r="I36" s="542"/>
      <c r="J36" s="543"/>
    </row>
    <row r="37" spans="1:10">
      <c r="A37" s="3"/>
      <c r="B37" s="3"/>
      <c r="C37" s="3"/>
      <c r="D37" s="3"/>
      <c r="E37" s="3"/>
      <c r="F37" s="3"/>
      <c r="G37" s="3"/>
      <c r="H37" s="3"/>
      <c r="I37" s="3"/>
      <c r="J37" s="3"/>
    </row>
    <row r="38" spans="1:10">
      <c r="A38" s="519" t="s">
        <v>123</v>
      </c>
      <c r="B38" s="519"/>
      <c r="C38" s="519"/>
      <c r="D38" s="3"/>
      <c r="E38" s="3"/>
      <c r="F38" s="3"/>
      <c r="G38" s="3"/>
      <c r="H38" s="3"/>
      <c r="I38" s="3"/>
      <c r="J38" s="3"/>
    </row>
    <row r="39" spans="1:10" ht="13.5" thickBot="1">
      <c r="A39" s="3"/>
      <c r="B39" s="3"/>
      <c r="C39" s="3"/>
      <c r="D39" s="3"/>
      <c r="E39" s="3"/>
      <c r="F39" s="3"/>
      <c r="G39" s="3"/>
      <c r="H39" s="3"/>
      <c r="I39" s="3"/>
      <c r="J39" s="3"/>
    </row>
    <row r="40" spans="1:10" ht="13.5" thickBot="1">
      <c r="A40" s="46" t="s">
        <v>124</v>
      </c>
      <c r="B40" s="47" t="s">
        <v>125</v>
      </c>
      <c r="C40" s="48" t="s">
        <v>42</v>
      </c>
      <c r="D40" s="3"/>
      <c r="E40" s="3"/>
      <c r="F40" s="3"/>
      <c r="G40" s="3"/>
      <c r="H40" s="3"/>
      <c r="I40" s="3"/>
      <c r="J40" s="3"/>
    </row>
    <row r="41" spans="1:10" ht="36" customHeight="1">
      <c r="A41" s="69" t="s">
        <v>126</v>
      </c>
      <c r="B41" s="11" t="s">
        <v>127</v>
      </c>
      <c r="C41" s="12" t="s">
        <v>128</v>
      </c>
      <c r="D41" s="3"/>
      <c r="E41" s="3"/>
      <c r="F41" s="3"/>
      <c r="G41" s="3"/>
      <c r="H41" s="3"/>
      <c r="I41" s="3"/>
      <c r="J41" s="3"/>
    </row>
    <row r="42" spans="1:10" ht="24.75" customHeight="1">
      <c r="A42" s="70" t="s">
        <v>129</v>
      </c>
      <c r="B42" s="15" t="s">
        <v>130</v>
      </c>
      <c r="C42" s="16" t="s">
        <v>131</v>
      </c>
      <c r="D42" s="3"/>
      <c r="E42" s="3"/>
      <c r="F42" s="3"/>
      <c r="G42" s="3"/>
      <c r="H42" s="3"/>
      <c r="I42" s="3"/>
      <c r="J42" s="3"/>
    </row>
    <row r="43" spans="1:10" ht="30.75" customHeight="1">
      <c r="A43" s="70" t="s">
        <v>132</v>
      </c>
      <c r="B43" s="15" t="s">
        <v>133</v>
      </c>
      <c r="C43" s="16" t="s">
        <v>134</v>
      </c>
      <c r="D43" s="3"/>
      <c r="E43" s="3"/>
      <c r="F43" s="3"/>
      <c r="G43" s="3"/>
      <c r="H43" s="3"/>
      <c r="I43" s="3"/>
      <c r="J43" s="3"/>
    </row>
    <row r="44" spans="1:10" ht="35.25" customHeight="1" thickBot="1">
      <c r="A44" s="71" t="s">
        <v>135</v>
      </c>
      <c r="B44" s="18">
        <v>20</v>
      </c>
      <c r="C44" s="19" t="s">
        <v>136</v>
      </c>
      <c r="D44" s="3"/>
      <c r="E44" s="3"/>
      <c r="F44" s="3"/>
      <c r="G44" s="3"/>
      <c r="H44" s="3"/>
      <c r="I44" s="3"/>
      <c r="J44" s="3"/>
    </row>
    <row r="45" spans="1:10">
      <c r="A45" s="3"/>
      <c r="B45" s="3"/>
      <c r="C45" s="3"/>
      <c r="D45" s="3"/>
      <c r="E45" s="3"/>
      <c r="F45" s="3"/>
      <c r="G45" s="3"/>
      <c r="H45" s="3"/>
      <c r="I45" s="3"/>
      <c r="J45" s="3"/>
    </row>
    <row r="46" spans="1:10">
      <c r="A46" s="519" t="s">
        <v>137</v>
      </c>
      <c r="B46" s="519"/>
      <c r="C46" s="519"/>
      <c r="D46" s="3"/>
      <c r="E46" s="3"/>
      <c r="F46" s="3"/>
      <c r="G46" s="3"/>
      <c r="H46" s="3"/>
      <c r="I46" s="3"/>
      <c r="J46" s="3"/>
    </row>
    <row r="47" spans="1:10" ht="13.5" thickBot="1">
      <c r="A47" s="3"/>
      <c r="B47" s="3"/>
      <c r="C47" s="3"/>
      <c r="D47" s="3"/>
      <c r="E47" s="3"/>
      <c r="F47" s="3"/>
      <c r="G47" s="3"/>
      <c r="H47" s="3"/>
      <c r="I47" s="3"/>
      <c r="J47" s="3"/>
    </row>
    <row r="48" spans="1:10" ht="13.5" thickBot="1">
      <c r="A48" s="46" t="s">
        <v>124</v>
      </c>
      <c r="B48" s="526" t="s">
        <v>42</v>
      </c>
      <c r="C48" s="527"/>
      <c r="D48" s="3"/>
      <c r="E48" s="3"/>
      <c r="F48" s="3"/>
      <c r="G48" s="3"/>
      <c r="H48" s="3"/>
      <c r="I48" s="3"/>
      <c r="J48" s="3"/>
    </row>
    <row r="49" spans="1:10" ht="27.75" customHeight="1">
      <c r="A49" s="69" t="s">
        <v>126</v>
      </c>
      <c r="B49" s="22" t="s">
        <v>138</v>
      </c>
      <c r="C49" s="23" t="s">
        <v>139</v>
      </c>
      <c r="D49" s="3"/>
      <c r="E49" s="3"/>
      <c r="F49" s="3"/>
      <c r="G49" s="3"/>
      <c r="H49" s="3"/>
      <c r="I49" s="3"/>
      <c r="J49" s="3"/>
    </row>
    <row r="50" spans="1:10" ht="48" customHeight="1">
      <c r="A50" s="70" t="s">
        <v>129</v>
      </c>
      <c r="B50" s="72" t="s">
        <v>140</v>
      </c>
      <c r="C50" s="29" t="s">
        <v>141</v>
      </c>
      <c r="D50" s="3"/>
      <c r="E50" s="3"/>
      <c r="F50" s="3"/>
      <c r="G50" s="3"/>
      <c r="H50" s="3"/>
      <c r="I50" s="3"/>
      <c r="J50" s="3"/>
    </row>
    <row r="51" spans="1:10" ht="24" customHeight="1">
      <c r="A51" s="70" t="s">
        <v>132</v>
      </c>
      <c r="B51" s="28" t="s">
        <v>142</v>
      </c>
      <c r="C51" s="29" t="s">
        <v>143</v>
      </c>
      <c r="D51" s="3"/>
      <c r="E51" s="3"/>
      <c r="F51" s="3"/>
      <c r="G51" s="3"/>
      <c r="H51" s="3"/>
      <c r="I51" s="3"/>
      <c r="J51" s="3"/>
    </row>
    <row r="52" spans="1:10" ht="27.75" customHeight="1" thickBot="1">
      <c r="A52" s="71" t="s">
        <v>135</v>
      </c>
      <c r="B52" s="40" t="s">
        <v>144</v>
      </c>
      <c r="C52" s="41" t="s">
        <v>145</v>
      </c>
      <c r="D52" s="3"/>
      <c r="E52" s="3"/>
      <c r="F52" s="3"/>
      <c r="G52" s="3"/>
      <c r="H52" s="3"/>
      <c r="I52" s="3"/>
      <c r="J52" s="3"/>
    </row>
  </sheetData>
  <mergeCells count="19">
    <mergeCell ref="B48:C48"/>
    <mergeCell ref="E17:E19"/>
    <mergeCell ref="E20:J20"/>
    <mergeCell ref="A21:C21"/>
    <mergeCell ref="E28:J28"/>
    <mergeCell ref="A29:C29"/>
    <mergeCell ref="E30:F31"/>
    <mergeCell ref="G30:J30"/>
    <mergeCell ref="E32:E35"/>
    <mergeCell ref="A36:C36"/>
    <mergeCell ref="E36:J36"/>
    <mergeCell ref="A38:C38"/>
    <mergeCell ref="A46:C46"/>
    <mergeCell ref="A1:J3"/>
    <mergeCell ref="A5:C5"/>
    <mergeCell ref="A13:C13"/>
    <mergeCell ref="E13:J13"/>
    <mergeCell ref="E15:F16"/>
    <mergeCell ref="G15:J15"/>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3"/>
  <sheetViews>
    <sheetView zoomScale="68" zoomScaleNormal="68" workbookViewId="0">
      <selection activeCell="D7" sqref="D7"/>
    </sheetView>
  </sheetViews>
  <sheetFormatPr baseColWidth="10" defaultColWidth="30.5703125" defaultRowHeight="12.75"/>
  <cols>
    <col min="1" max="1" width="4.42578125" style="2" customWidth="1"/>
    <col min="2" max="2" width="15.28515625" style="2" customWidth="1"/>
    <col min="3" max="3" width="23.140625" style="2" customWidth="1"/>
    <col min="4" max="4" width="17.85546875" style="2" customWidth="1"/>
    <col min="5" max="5" width="35" style="2" customWidth="1"/>
    <col min="6" max="6" width="21.7109375" style="2" customWidth="1"/>
    <col min="7" max="7" width="31.7109375" style="2" customWidth="1"/>
    <col min="8" max="8" width="18.7109375" style="2" customWidth="1"/>
    <col min="9" max="256" width="30.5703125" style="2"/>
    <col min="257" max="257" width="4.42578125" style="2" customWidth="1"/>
    <col min="258" max="258" width="15.28515625" style="2" customWidth="1"/>
    <col min="259" max="259" width="23.140625" style="2" customWidth="1"/>
    <col min="260" max="260" width="17.85546875" style="2" customWidth="1"/>
    <col min="261" max="261" width="35" style="2" customWidth="1"/>
    <col min="262" max="262" width="21.7109375" style="2" customWidth="1"/>
    <col min="263" max="263" width="31.7109375" style="2" customWidth="1"/>
    <col min="264" max="264" width="18.7109375" style="2" customWidth="1"/>
    <col min="265" max="512" width="30.5703125" style="2"/>
    <col min="513" max="513" width="4.42578125" style="2" customWidth="1"/>
    <col min="514" max="514" width="15.28515625" style="2" customWidth="1"/>
    <col min="515" max="515" width="23.140625" style="2" customWidth="1"/>
    <col min="516" max="516" width="17.85546875" style="2" customWidth="1"/>
    <col min="517" max="517" width="35" style="2" customWidth="1"/>
    <col min="518" max="518" width="21.7109375" style="2" customWidth="1"/>
    <col min="519" max="519" width="31.7109375" style="2" customWidth="1"/>
    <col min="520" max="520" width="18.7109375" style="2" customWidth="1"/>
    <col min="521" max="768" width="30.5703125" style="2"/>
    <col min="769" max="769" width="4.42578125" style="2" customWidth="1"/>
    <col min="770" max="770" width="15.28515625" style="2" customWidth="1"/>
    <col min="771" max="771" width="23.140625" style="2" customWidth="1"/>
    <col min="772" max="772" width="17.85546875" style="2" customWidth="1"/>
    <col min="773" max="773" width="35" style="2" customWidth="1"/>
    <col min="774" max="774" width="21.7109375" style="2" customWidth="1"/>
    <col min="775" max="775" width="31.7109375" style="2" customWidth="1"/>
    <col min="776" max="776" width="18.7109375" style="2" customWidth="1"/>
    <col min="777" max="1024" width="30.5703125" style="2"/>
    <col min="1025" max="1025" width="4.42578125" style="2" customWidth="1"/>
    <col min="1026" max="1026" width="15.28515625" style="2" customWidth="1"/>
    <col min="1027" max="1027" width="23.140625" style="2" customWidth="1"/>
    <col min="1028" max="1028" width="17.85546875" style="2" customWidth="1"/>
    <col min="1029" max="1029" width="35" style="2" customWidth="1"/>
    <col min="1030" max="1030" width="21.7109375" style="2" customWidth="1"/>
    <col min="1031" max="1031" width="31.7109375" style="2" customWidth="1"/>
    <col min="1032" max="1032" width="18.7109375" style="2" customWidth="1"/>
    <col min="1033" max="1280" width="30.5703125" style="2"/>
    <col min="1281" max="1281" width="4.42578125" style="2" customWidth="1"/>
    <col min="1282" max="1282" width="15.28515625" style="2" customWidth="1"/>
    <col min="1283" max="1283" width="23.140625" style="2" customWidth="1"/>
    <col min="1284" max="1284" width="17.85546875" style="2" customWidth="1"/>
    <col min="1285" max="1285" width="35" style="2" customWidth="1"/>
    <col min="1286" max="1286" width="21.7109375" style="2" customWidth="1"/>
    <col min="1287" max="1287" width="31.7109375" style="2" customWidth="1"/>
    <col min="1288" max="1288" width="18.7109375" style="2" customWidth="1"/>
    <col min="1289" max="1536" width="30.5703125" style="2"/>
    <col min="1537" max="1537" width="4.42578125" style="2" customWidth="1"/>
    <col min="1538" max="1538" width="15.28515625" style="2" customWidth="1"/>
    <col min="1539" max="1539" width="23.140625" style="2" customWidth="1"/>
    <col min="1540" max="1540" width="17.85546875" style="2" customWidth="1"/>
    <col min="1541" max="1541" width="35" style="2" customWidth="1"/>
    <col min="1542" max="1542" width="21.7109375" style="2" customWidth="1"/>
    <col min="1543" max="1543" width="31.7109375" style="2" customWidth="1"/>
    <col min="1544" max="1544" width="18.7109375" style="2" customWidth="1"/>
    <col min="1545" max="1792" width="30.5703125" style="2"/>
    <col min="1793" max="1793" width="4.42578125" style="2" customWidth="1"/>
    <col min="1794" max="1794" width="15.28515625" style="2" customWidth="1"/>
    <col min="1795" max="1795" width="23.140625" style="2" customWidth="1"/>
    <col min="1796" max="1796" width="17.85546875" style="2" customWidth="1"/>
    <col min="1797" max="1797" width="35" style="2" customWidth="1"/>
    <col min="1798" max="1798" width="21.7109375" style="2" customWidth="1"/>
    <col min="1799" max="1799" width="31.7109375" style="2" customWidth="1"/>
    <col min="1800" max="1800" width="18.7109375" style="2" customWidth="1"/>
    <col min="1801" max="2048" width="30.5703125" style="2"/>
    <col min="2049" max="2049" width="4.42578125" style="2" customWidth="1"/>
    <col min="2050" max="2050" width="15.28515625" style="2" customWidth="1"/>
    <col min="2051" max="2051" width="23.140625" style="2" customWidth="1"/>
    <col min="2052" max="2052" width="17.85546875" style="2" customWidth="1"/>
    <col min="2053" max="2053" width="35" style="2" customWidth="1"/>
    <col min="2054" max="2054" width="21.7109375" style="2" customWidth="1"/>
    <col min="2055" max="2055" width="31.7109375" style="2" customWidth="1"/>
    <col min="2056" max="2056" width="18.7109375" style="2" customWidth="1"/>
    <col min="2057" max="2304" width="30.5703125" style="2"/>
    <col min="2305" max="2305" width="4.42578125" style="2" customWidth="1"/>
    <col min="2306" max="2306" width="15.28515625" style="2" customWidth="1"/>
    <col min="2307" max="2307" width="23.140625" style="2" customWidth="1"/>
    <col min="2308" max="2308" width="17.85546875" style="2" customWidth="1"/>
    <col min="2309" max="2309" width="35" style="2" customWidth="1"/>
    <col min="2310" max="2310" width="21.7109375" style="2" customWidth="1"/>
    <col min="2311" max="2311" width="31.7109375" style="2" customWidth="1"/>
    <col min="2312" max="2312" width="18.7109375" style="2" customWidth="1"/>
    <col min="2313" max="2560" width="30.5703125" style="2"/>
    <col min="2561" max="2561" width="4.42578125" style="2" customWidth="1"/>
    <col min="2562" max="2562" width="15.28515625" style="2" customWidth="1"/>
    <col min="2563" max="2563" width="23.140625" style="2" customWidth="1"/>
    <col min="2564" max="2564" width="17.85546875" style="2" customWidth="1"/>
    <col min="2565" max="2565" width="35" style="2" customWidth="1"/>
    <col min="2566" max="2566" width="21.7109375" style="2" customWidth="1"/>
    <col min="2567" max="2567" width="31.7109375" style="2" customWidth="1"/>
    <col min="2568" max="2568" width="18.7109375" style="2" customWidth="1"/>
    <col min="2569" max="2816" width="30.5703125" style="2"/>
    <col min="2817" max="2817" width="4.42578125" style="2" customWidth="1"/>
    <col min="2818" max="2818" width="15.28515625" style="2" customWidth="1"/>
    <col min="2819" max="2819" width="23.140625" style="2" customWidth="1"/>
    <col min="2820" max="2820" width="17.85546875" style="2" customWidth="1"/>
    <col min="2821" max="2821" width="35" style="2" customWidth="1"/>
    <col min="2822" max="2822" width="21.7109375" style="2" customWidth="1"/>
    <col min="2823" max="2823" width="31.7109375" style="2" customWidth="1"/>
    <col min="2824" max="2824" width="18.7109375" style="2" customWidth="1"/>
    <col min="2825" max="3072" width="30.5703125" style="2"/>
    <col min="3073" max="3073" width="4.42578125" style="2" customWidth="1"/>
    <col min="3074" max="3074" width="15.28515625" style="2" customWidth="1"/>
    <col min="3075" max="3075" width="23.140625" style="2" customWidth="1"/>
    <col min="3076" max="3076" width="17.85546875" style="2" customWidth="1"/>
    <col min="3077" max="3077" width="35" style="2" customWidth="1"/>
    <col min="3078" max="3078" width="21.7109375" style="2" customWidth="1"/>
    <col min="3079" max="3079" width="31.7109375" style="2" customWidth="1"/>
    <col min="3080" max="3080" width="18.7109375" style="2" customWidth="1"/>
    <col min="3081" max="3328" width="30.5703125" style="2"/>
    <col min="3329" max="3329" width="4.42578125" style="2" customWidth="1"/>
    <col min="3330" max="3330" width="15.28515625" style="2" customWidth="1"/>
    <col min="3331" max="3331" width="23.140625" style="2" customWidth="1"/>
    <col min="3332" max="3332" width="17.85546875" style="2" customWidth="1"/>
    <col min="3333" max="3333" width="35" style="2" customWidth="1"/>
    <col min="3334" max="3334" width="21.7109375" style="2" customWidth="1"/>
    <col min="3335" max="3335" width="31.7109375" style="2" customWidth="1"/>
    <col min="3336" max="3336" width="18.7109375" style="2" customWidth="1"/>
    <col min="3337" max="3584" width="30.5703125" style="2"/>
    <col min="3585" max="3585" width="4.42578125" style="2" customWidth="1"/>
    <col min="3586" max="3586" width="15.28515625" style="2" customWidth="1"/>
    <col min="3587" max="3587" width="23.140625" style="2" customWidth="1"/>
    <col min="3588" max="3588" width="17.85546875" style="2" customWidth="1"/>
    <col min="3589" max="3589" width="35" style="2" customWidth="1"/>
    <col min="3590" max="3590" width="21.7109375" style="2" customWidth="1"/>
    <col min="3591" max="3591" width="31.7109375" style="2" customWidth="1"/>
    <col min="3592" max="3592" width="18.7109375" style="2" customWidth="1"/>
    <col min="3593" max="3840" width="30.5703125" style="2"/>
    <col min="3841" max="3841" width="4.42578125" style="2" customWidth="1"/>
    <col min="3842" max="3842" width="15.28515625" style="2" customWidth="1"/>
    <col min="3843" max="3843" width="23.140625" style="2" customWidth="1"/>
    <col min="3844" max="3844" width="17.85546875" style="2" customWidth="1"/>
    <col min="3845" max="3845" width="35" style="2" customWidth="1"/>
    <col min="3846" max="3846" width="21.7109375" style="2" customWidth="1"/>
    <col min="3847" max="3847" width="31.7109375" style="2" customWidth="1"/>
    <col min="3848" max="3848" width="18.7109375" style="2" customWidth="1"/>
    <col min="3849" max="4096" width="30.5703125" style="2"/>
    <col min="4097" max="4097" width="4.42578125" style="2" customWidth="1"/>
    <col min="4098" max="4098" width="15.28515625" style="2" customWidth="1"/>
    <col min="4099" max="4099" width="23.140625" style="2" customWidth="1"/>
    <col min="4100" max="4100" width="17.85546875" style="2" customWidth="1"/>
    <col min="4101" max="4101" width="35" style="2" customWidth="1"/>
    <col min="4102" max="4102" width="21.7109375" style="2" customWidth="1"/>
    <col min="4103" max="4103" width="31.7109375" style="2" customWidth="1"/>
    <col min="4104" max="4104" width="18.7109375" style="2" customWidth="1"/>
    <col min="4105" max="4352" width="30.5703125" style="2"/>
    <col min="4353" max="4353" width="4.42578125" style="2" customWidth="1"/>
    <col min="4354" max="4354" width="15.28515625" style="2" customWidth="1"/>
    <col min="4355" max="4355" width="23.140625" style="2" customWidth="1"/>
    <col min="4356" max="4356" width="17.85546875" style="2" customWidth="1"/>
    <col min="4357" max="4357" width="35" style="2" customWidth="1"/>
    <col min="4358" max="4358" width="21.7109375" style="2" customWidth="1"/>
    <col min="4359" max="4359" width="31.7109375" style="2" customWidth="1"/>
    <col min="4360" max="4360" width="18.7109375" style="2" customWidth="1"/>
    <col min="4361" max="4608" width="30.5703125" style="2"/>
    <col min="4609" max="4609" width="4.42578125" style="2" customWidth="1"/>
    <col min="4610" max="4610" width="15.28515625" style="2" customWidth="1"/>
    <col min="4611" max="4611" width="23.140625" style="2" customWidth="1"/>
    <col min="4612" max="4612" width="17.85546875" style="2" customWidth="1"/>
    <col min="4613" max="4613" width="35" style="2" customWidth="1"/>
    <col min="4614" max="4614" width="21.7109375" style="2" customWidth="1"/>
    <col min="4615" max="4615" width="31.7109375" style="2" customWidth="1"/>
    <col min="4616" max="4616" width="18.7109375" style="2" customWidth="1"/>
    <col min="4617" max="4864" width="30.5703125" style="2"/>
    <col min="4865" max="4865" width="4.42578125" style="2" customWidth="1"/>
    <col min="4866" max="4866" width="15.28515625" style="2" customWidth="1"/>
    <col min="4867" max="4867" width="23.140625" style="2" customWidth="1"/>
    <col min="4868" max="4868" width="17.85546875" style="2" customWidth="1"/>
    <col min="4869" max="4869" width="35" style="2" customWidth="1"/>
    <col min="4870" max="4870" width="21.7109375" style="2" customWidth="1"/>
    <col min="4871" max="4871" width="31.7109375" style="2" customWidth="1"/>
    <col min="4872" max="4872" width="18.7109375" style="2" customWidth="1"/>
    <col min="4873" max="5120" width="30.5703125" style="2"/>
    <col min="5121" max="5121" width="4.42578125" style="2" customWidth="1"/>
    <col min="5122" max="5122" width="15.28515625" style="2" customWidth="1"/>
    <col min="5123" max="5123" width="23.140625" style="2" customWidth="1"/>
    <col min="5124" max="5124" width="17.85546875" style="2" customWidth="1"/>
    <col min="5125" max="5125" width="35" style="2" customWidth="1"/>
    <col min="5126" max="5126" width="21.7109375" style="2" customWidth="1"/>
    <col min="5127" max="5127" width="31.7109375" style="2" customWidth="1"/>
    <col min="5128" max="5128" width="18.7109375" style="2" customWidth="1"/>
    <col min="5129" max="5376" width="30.5703125" style="2"/>
    <col min="5377" max="5377" width="4.42578125" style="2" customWidth="1"/>
    <col min="5378" max="5378" width="15.28515625" style="2" customWidth="1"/>
    <col min="5379" max="5379" width="23.140625" style="2" customWidth="1"/>
    <col min="5380" max="5380" width="17.85546875" style="2" customWidth="1"/>
    <col min="5381" max="5381" width="35" style="2" customWidth="1"/>
    <col min="5382" max="5382" width="21.7109375" style="2" customWidth="1"/>
    <col min="5383" max="5383" width="31.7109375" style="2" customWidth="1"/>
    <col min="5384" max="5384" width="18.7109375" style="2" customWidth="1"/>
    <col min="5385" max="5632" width="30.5703125" style="2"/>
    <col min="5633" max="5633" width="4.42578125" style="2" customWidth="1"/>
    <col min="5634" max="5634" width="15.28515625" style="2" customWidth="1"/>
    <col min="5635" max="5635" width="23.140625" style="2" customWidth="1"/>
    <col min="5636" max="5636" width="17.85546875" style="2" customWidth="1"/>
    <col min="5637" max="5637" width="35" style="2" customWidth="1"/>
    <col min="5638" max="5638" width="21.7109375" style="2" customWidth="1"/>
    <col min="5639" max="5639" width="31.7109375" style="2" customWidth="1"/>
    <col min="5640" max="5640" width="18.7109375" style="2" customWidth="1"/>
    <col min="5641" max="5888" width="30.5703125" style="2"/>
    <col min="5889" max="5889" width="4.42578125" style="2" customWidth="1"/>
    <col min="5890" max="5890" width="15.28515625" style="2" customWidth="1"/>
    <col min="5891" max="5891" width="23.140625" style="2" customWidth="1"/>
    <col min="5892" max="5892" width="17.85546875" style="2" customWidth="1"/>
    <col min="5893" max="5893" width="35" style="2" customWidth="1"/>
    <col min="5894" max="5894" width="21.7109375" style="2" customWidth="1"/>
    <col min="5895" max="5895" width="31.7109375" style="2" customWidth="1"/>
    <col min="5896" max="5896" width="18.7109375" style="2" customWidth="1"/>
    <col min="5897" max="6144" width="30.5703125" style="2"/>
    <col min="6145" max="6145" width="4.42578125" style="2" customWidth="1"/>
    <col min="6146" max="6146" width="15.28515625" style="2" customWidth="1"/>
    <col min="6147" max="6147" width="23.140625" style="2" customWidth="1"/>
    <col min="6148" max="6148" width="17.85546875" style="2" customWidth="1"/>
    <col min="6149" max="6149" width="35" style="2" customWidth="1"/>
    <col min="6150" max="6150" width="21.7109375" style="2" customWidth="1"/>
    <col min="6151" max="6151" width="31.7109375" style="2" customWidth="1"/>
    <col min="6152" max="6152" width="18.7109375" style="2" customWidth="1"/>
    <col min="6153" max="6400" width="30.5703125" style="2"/>
    <col min="6401" max="6401" width="4.42578125" style="2" customWidth="1"/>
    <col min="6402" max="6402" width="15.28515625" style="2" customWidth="1"/>
    <col min="6403" max="6403" width="23.140625" style="2" customWidth="1"/>
    <col min="6404" max="6404" width="17.85546875" style="2" customWidth="1"/>
    <col min="6405" max="6405" width="35" style="2" customWidth="1"/>
    <col min="6406" max="6406" width="21.7109375" style="2" customWidth="1"/>
    <col min="6407" max="6407" width="31.7109375" style="2" customWidth="1"/>
    <col min="6408" max="6408" width="18.7109375" style="2" customWidth="1"/>
    <col min="6409" max="6656" width="30.5703125" style="2"/>
    <col min="6657" max="6657" width="4.42578125" style="2" customWidth="1"/>
    <col min="6658" max="6658" width="15.28515625" style="2" customWidth="1"/>
    <col min="6659" max="6659" width="23.140625" style="2" customWidth="1"/>
    <col min="6660" max="6660" width="17.85546875" style="2" customWidth="1"/>
    <col min="6661" max="6661" width="35" style="2" customWidth="1"/>
    <col min="6662" max="6662" width="21.7109375" style="2" customWidth="1"/>
    <col min="6663" max="6663" width="31.7109375" style="2" customWidth="1"/>
    <col min="6664" max="6664" width="18.7109375" style="2" customWidth="1"/>
    <col min="6665" max="6912" width="30.5703125" style="2"/>
    <col min="6913" max="6913" width="4.42578125" style="2" customWidth="1"/>
    <col min="6914" max="6914" width="15.28515625" style="2" customWidth="1"/>
    <col min="6915" max="6915" width="23.140625" style="2" customWidth="1"/>
    <col min="6916" max="6916" width="17.85546875" style="2" customWidth="1"/>
    <col min="6917" max="6917" width="35" style="2" customWidth="1"/>
    <col min="6918" max="6918" width="21.7109375" style="2" customWidth="1"/>
    <col min="6919" max="6919" width="31.7109375" style="2" customWidth="1"/>
    <col min="6920" max="6920" width="18.7109375" style="2" customWidth="1"/>
    <col min="6921" max="7168" width="30.5703125" style="2"/>
    <col min="7169" max="7169" width="4.42578125" style="2" customWidth="1"/>
    <col min="7170" max="7170" width="15.28515625" style="2" customWidth="1"/>
    <col min="7171" max="7171" width="23.140625" style="2" customWidth="1"/>
    <col min="7172" max="7172" width="17.85546875" style="2" customWidth="1"/>
    <col min="7173" max="7173" width="35" style="2" customWidth="1"/>
    <col min="7174" max="7174" width="21.7109375" style="2" customWidth="1"/>
    <col min="7175" max="7175" width="31.7109375" style="2" customWidth="1"/>
    <col min="7176" max="7176" width="18.7109375" style="2" customWidth="1"/>
    <col min="7177" max="7424" width="30.5703125" style="2"/>
    <col min="7425" max="7425" width="4.42578125" style="2" customWidth="1"/>
    <col min="7426" max="7426" width="15.28515625" style="2" customWidth="1"/>
    <col min="7427" max="7427" width="23.140625" style="2" customWidth="1"/>
    <col min="7428" max="7428" width="17.85546875" style="2" customWidth="1"/>
    <col min="7429" max="7429" width="35" style="2" customWidth="1"/>
    <col min="7430" max="7430" width="21.7109375" style="2" customWidth="1"/>
    <col min="7431" max="7431" width="31.7109375" style="2" customWidth="1"/>
    <col min="7432" max="7432" width="18.7109375" style="2" customWidth="1"/>
    <col min="7433" max="7680" width="30.5703125" style="2"/>
    <col min="7681" max="7681" width="4.42578125" style="2" customWidth="1"/>
    <col min="7682" max="7682" width="15.28515625" style="2" customWidth="1"/>
    <col min="7683" max="7683" width="23.140625" style="2" customWidth="1"/>
    <col min="7684" max="7684" width="17.85546875" style="2" customWidth="1"/>
    <col min="7685" max="7685" width="35" style="2" customWidth="1"/>
    <col min="7686" max="7686" width="21.7109375" style="2" customWidth="1"/>
    <col min="7687" max="7687" width="31.7109375" style="2" customWidth="1"/>
    <col min="7688" max="7688" width="18.7109375" style="2" customWidth="1"/>
    <col min="7689" max="7936" width="30.5703125" style="2"/>
    <col min="7937" max="7937" width="4.42578125" style="2" customWidth="1"/>
    <col min="7938" max="7938" width="15.28515625" style="2" customWidth="1"/>
    <col min="7939" max="7939" width="23.140625" style="2" customWidth="1"/>
    <col min="7940" max="7940" width="17.85546875" style="2" customWidth="1"/>
    <col min="7941" max="7941" width="35" style="2" customWidth="1"/>
    <col min="7942" max="7942" width="21.7109375" style="2" customWidth="1"/>
    <col min="7943" max="7943" width="31.7109375" style="2" customWidth="1"/>
    <col min="7944" max="7944" width="18.7109375" style="2" customWidth="1"/>
    <col min="7945" max="8192" width="30.5703125" style="2"/>
    <col min="8193" max="8193" width="4.42578125" style="2" customWidth="1"/>
    <col min="8194" max="8194" width="15.28515625" style="2" customWidth="1"/>
    <col min="8195" max="8195" width="23.140625" style="2" customWidth="1"/>
    <col min="8196" max="8196" width="17.85546875" style="2" customWidth="1"/>
    <col min="8197" max="8197" width="35" style="2" customWidth="1"/>
    <col min="8198" max="8198" width="21.7109375" style="2" customWidth="1"/>
    <col min="8199" max="8199" width="31.7109375" style="2" customWidth="1"/>
    <col min="8200" max="8200" width="18.7109375" style="2" customWidth="1"/>
    <col min="8201" max="8448" width="30.5703125" style="2"/>
    <col min="8449" max="8449" width="4.42578125" style="2" customWidth="1"/>
    <col min="8450" max="8450" width="15.28515625" style="2" customWidth="1"/>
    <col min="8451" max="8451" width="23.140625" style="2" customWidth="1"/>
    <col min="8452" max="8452" width="17.85546875" style="2" customWidth="1"/>
    <col min="8453" max="8453" width="35" style="2" customWidth="1"/>
    <col min="8454" max="8454" width="21.7109375" style="2" customWidth="1"/>
    <col min="8455" max="8455" width="31.7109375" style="2" customWidth="1"/>
    <col min="8456" max="8456" width="18.7109375" style="2" customWidth="1"/>
    <col min="8457" max="8704" width="30.5703125" style="2"/>
    <col min="8705" max="8705" width="4.42578125" style="2" customWidth="1"/>
    <col min="8706" max="8706" width="15.28515625" style="2" customWidth="1"/>
    <col min="8707" max="8707" width="23.140625" style="2" customWidth="1"/>
    <col min="8708" max="8708" width="17.85546875" style="2" customWidth="1"/>
    <col min="8709" max="8709" width="35" style="2" customWidth="1"/>
    <col min="8710" max="8710" width="21.7109375" style="2" customWidth="1"/>
    <col min="8711" max="8711" width="31.7109375" style="2" customWidth="1"/>
    <col min="8712" max="8712" width="18.7109375" style="2" customWidth="1"/>
    <col min="8713" max="8960" width="30.5703125" style="2"/>
    <col min="8961" max="8961" width="4.42578125" style="2" customWidth="1"/>
    <col min="8962" max="8962" width="15.28515625" style="2" customWidth="1"/>
    <col min="8963" max="8963" width="23.140625" style="2" customWidth="1"/>
    <col min="8964" max="8964" width="17.85546875" style="2" customWidth="1"/>
    <col min="8965" max="8965" width="35" style="2" customWidth="1"/>
    <col min="8966" max="8966" width="21.7109375" style="2" customWidth="1"/>
    <col min="8967" max="8967" width="31.7109375" style="2" customWidth="1"/>
    <col min="8968" max="8968" width="18.7109375" style="2" customWidth="1"/>
    <col min="8969" max="9216" width="30.5703125" style="2"/>
    <col min="9217" max="9217" width="4.42578125" style="2" customWidth="1"/>
    <col min="9218" max="9218" width="15.28515625" style="2" customWidth="1"/>
    <col min="9219" max="9219" width="23.140625" style="2" customWidth="1"/>
    <col min="9220" max="9220" width="17.85546875" style="2" customWidth="1"/>
    <col min="9221" max="9221" width="35" style="2" customWidth="1"/>
    <col min="9222" max="9222" width="21.7109375" style="2" customWidth="1"/>
    <col min="9223" max="9223" width="31.7109375" style="2" customWidth="1"/>
    <col min="9224" max="9224" width="18.7109375" style="2" customWidth="1"/>
    <col min="9225" max="9472" width="30.5703125" style="2"/>
    <col min="9473" max="9473" width="4.42578125" style="2" customWidth="1"/>
    <col min="9474" max="9474" width="15.28515625" style="2" customWidth="1"/>
    <col min="9475" max="9475" width="23.140625" style="2" customWidth="1"/>
    <col min="9476" max="9476" width="17.85546875" style="2" customWidth="1"/>
    <col min="9477" max="9477" width="35" style="2" customWidth="1"/>
    <col min="9478" max="9478" width="21.7109375" style="2" customWidth="1"/>
    <col min="9479" max="9479" width="31.7109375" style="2" customWidth="1"/>
    <col min="9480" max="9480" width="18.7109375" style="2" customWidth="1"/>
    <col min="9481" max="9728" width="30.5703125" style="2"/>
    <col min="9729" max="9729" width="4.42578125" style="2" customWidth="1"/>
    <col min="9730" max="9730" width="15.28515625" style="2" customWidth="1"/>
    <col min="9731" max="9731" width="23.140625" style="2" customWidth="1"/>
    <col min="9732" max="9732" width="17.85546875" style="2" customWidth="1"/>
    <col min="9733" max="9733" width="35" style="2" customWidth="1"/>
    <col min="9734" max="9734" width="21.7109375" style="2" customWidth="1"/>
    <col min="9735" max="9735" width="31.7109375" style="2" customWidth="1"/>
    <col min="9736" max="9736" width="18.7109375" style="2" customWidth="1"/>
    <col min="9737" max="9984" width="30.5703125" style="2"/>
    <col min="9985" max="9985" width="4.42578125" style="2" customWidth="1"/>
    <col min="9986" max="9986" width="15.28515625" style="2" customWidth="1"/>
    <col min="9987" max="9987" width="23.140625" style="2" customWidth="1"/>
    <col min="9988" max="9988" width="17.85546875" style="2" customWidth="1"/>
    <col min="9989" max="9989" width="35" style="2" customWidth="1"/>
    <col min="9990" max="9990" width="21.7109375" style="2" customWidth="1"/>
    <col min="9991" max="9991" width="31.7109375" style="2" customWidth="1"/>
    <col min="9992" max="9992" width="18.7109375" style="2" customWidth="1"/>
    <col min="9993" max="10240" width="30.5703125" style="2"/>
    <col min="10241" max="10241" width="4.42578125" style="2" customWidth="1"/>
    <col min="10242" max="10242" width="15.28515625" style="2" customWidth="1"/>
    <col min="10243" max="10243" width="23.140625" style="2" customWidth="1"/>
    <col min="10244" max="10244" width="17.85546875" style="2" customWidth="1"/>
    <col min="10245" max="10245" width="35" style="2" customWidth="1"/>
    <col min="10246" max="10246" width="21.7109375" style="2" customWidth="1"/>
    <col min="10247" max="10247" width="31.7109375" style="2" customWidth="1"/>
    <col min="10248" max="10248" width="18.7109375" style="2" customWidth="1"/>
    <col min="10249" max="10496" width="30.5703125" style="2"/>
    <col min="10497" max="10497" width="4.42578125" style="2" customWidth="1"/>
    <col min="10498" max="10498" width="15.28515625" style="2" customWidth="1"/>
    <col min="10499" max="10499" width="23.140625" style="2" customWidth="1"/>
    <col min="10500" max="10500" width="17.85546875" style="2" customWidth="1"/>
    <col min="10501" max="10501" width="35" style="2" customWidth="1"/>
    <col min="10502" max="10502" width="21.7109375" style="2" customWidth="1"/>
    <col min="10503" max="10503" width="31.7109375" style="2" customWidth="1"/>
    <col min="10504" max="10504" width="18.7109375" style="2" customWidth="1"/>
    <col min="10505" max="10752" width="30.5703125" style="2"/>
    <col min="10753" max="10753" width="4.42578125" style="2" customWidth="1"/>
    <col min="10754" max="10754" width="15.28515625" style="2" customWidth="1"/>
    <col min="10755" max="10755" width="23.140625" style="2" customWidth="1"/>
    <col min="10756" max="10756" width="17.85546875" style="2" customWidth="1"/>
    <col min="10757" max="10757" width="35" style="2" customWidth="1"/>
    <col min="10758" max="10758" width="21.7109375" style="2" customWidth="1"/>
    <col min="10759" max="10759" width="31.7109375" style="2" customWidth="1"/>
    <col min="10760" max="10760" width="18.7109375" style="2" customWidth="1"/>
    <col min="10761" max="11008" width="30.5703125" style="2"/>
    <col min="11009" max="11009" width="4.42578125" style="2" customWidth="1"/>
    <col min="11010" max="11010" width="15.28515625" style="2" customWidth="1"/>
    <col min="11011" max="11011" width="23.140625" style="2" customWidth="1"/>
    <col min="11012" max="11012" width="17.85546875" style="2" customWidth="1"/>
    <col min="11013" max="11013" width="35" style="2" customWidth="1"/>
    <col min="11014" max="11014" width="21.7109375" style="2" customWidth="1"/>
    <col min="11015" max="11015" width="31.7109375" style="2" customWidth="1"/>
    <col min="11016" max="11016" width="18.7109375" style="2" customWidth="1"/>
    <col min="11017" max="11264" width="30.5703125" style="2"/>
    <col min="11265" max="11265" width="4.42578125" style="2" customWidth="1"/>
    <col min="11266" max="11266" width="15.28515625" style="2" customWidth="1"/>
    <col min="11267" max="11267" width="23.140625" style="2" customWidth="1"/>
    <col min="11268" max="11268" width="17.85546875" style="2" customWidth="1"/>
    <col min="11269" max="11269" width="35" style="2" customWidth="1"/>
    <col min="11270" max="11270" width="21.7109375" style="2" customWidth="1"/>
    <col min="11271" max="11271" width="31.7109375" style="2" customWidth="1"/>
    <col min="11272" max="11272" width="18.7109375" style="2" customWidth="1"/>
    <col min="11273" max="11520" width="30.5703125" style="2"/>
    <col min="11521" max="11521" width="4.42578125" style="2" customWidth="1"/>
    <col min="11522" max="11522" width="15.28515625" style="2" customWidth="1"/>
    <col min="11523" max="11523" width="23.140625" style="2" customWidth="1"/>
    <col min="11524" max="11524" width="17.85546875" style="2" customWidth="1"/>
    <col min="11525" max="11525" width="35" style="2" customWidth="1"/>
    <col min="11526" max="11526" width="21.7109375" style="2" customWidth="1"/>
    <col min="11527" max="11527" width="31.7109375" style="2" customWidth="1"/>
    <col min="11528" max="11528" width="18.7109375" style="2" customWidth="1"/>
    <col min="11529" max="11776" width="30.5703125" style="2"/>
    <col min="11777" max="11777" width="4.42578125" style="2" customWidth="1"/>
    <col min="11778" max="11778" width="15.28515625" style="2" customWidth="1"/>
    <col min="11779" max="11779" width="23.140625" style="2" customWidth="1"/>
    <col min="11780" max="11780" width="17.85546875" style="2" customWidth="1"/>
    <col min="11781" max="11781" width="35" style="2" customWidth="1"/>
    <col min="11782" max="11782" width="21.7109375" style="2" customWidth="1"/>
    <col min="11783" max="11783" width="31.7109375" style="2" customWidth="1"/>
    <col min="11784" max="11784" width="18.7109375" style="2" customWidth="1"/>
    <col min="11785" max="12032" width="30.5703125" style="2"/>
    <col min="12033" max="12033" width="4.42578125" style="2" customWidth="1"/>
    <col min="12034" max="12034" width="15.28515625" style="2" customWidth="1"/>
    <col min="12035" max="12035" width="23.140625" style="2" customWidth="1"/>
    <col min="12036" max="12036" width="17.85546875" style="2" customWidth="1"/>
    <col min="12037" max="12037" width="35" style="2" customWidth="1"/>
    <col min="12038" max="12038" width="21.7109375" style="2" customWidth="1"/>
    <col min="12039" max="12039" width="31.7109375" style="2" customWidth="1"/>
    <col min="12040" max="12040" width="18.7109375" style="2" customWidth="1"/>
    <col min="12041" max="12288" width="30.5703125" style="2"/>
    <col min="12289" max="12289" width="4.42578125" style="2" customWidth="1"/>
    <col min="12290" max="12290" width="15.28515625" style="2" customWidth="1"/>
    <col min="12291" max="12291" width="23.140625" style="2" customWidth="1"/>
    <col min="12292" max="12292" width="17.85546875" style="2" customWidth="1"/>
    <col min="12293" max="12293" width="35" style="2" customWidth="1"/>
    <col min="12294" max="12294" width="21.7109375" style="2" customWidth="1"/>
    <col min="12295" max="12295" width="31.7109375" style="2" customWidth="1"/>
    <col min="12296" max="12296" width="18.7109375" style="2" customWidth="1"/>
    <col min="12297" max="12544" width="30.5703125" style="2"/>
    <col min="12545" max="12545" width="4.42578125" style="2" customWidth="1"/>
    <col min="12546" max="12546" width="15.28515625" style="2" customWidth="1"/>
    <col min="12547" max="12547" width="23.140625" style="2" customWidth="1"/>
    <col min="12548" max="12548" width="17.85546875" style="2" customWidth="1"/>
    <col min="12549" max="12549" width="35" style="2" customWidth="1"/>
    <col min="12550" max="12550" width="21.7109375" style="2" customWidth="1"/>
    <col min="12551" max="12551" width="31.7109375" style="2" customWidth="1"/>
    <col min="12552" max="12552" width="18.7109375" style="2" customWidth="1"/>
    <col min="12553" max="12800" width="30.5703125" style="2"/>
    <col min="12801" max="12801" width="4.42578125" style="2" customWidth="1"/>
    <col min="12802" max="12802" width="15.28515625" style="2" customWidth="1"/>
    <col min="12803" max="12803" width="23.140625" style="2" customWidth="1"/>
    <col min="12804" max="12804" width="17.85546875" style="2" customWidth="1"/>
    <col min="12805" max="12805" width="35" style="2" customWidth="1"/>
    <col min="12806" max="12806" width="21.7109375" style="2" customWidth="1"/>
    <col min="12807" max="12807" width="31.7109375" style="2" customWidth="1"/>
    <col min="12808" max="12808" width="18.7109375" style="2" customWidth="1"/>
    <col min="12809" max="13056" width="30.5703125" style="2"/>
    <col min="13057" max="13057" width="4.42578125" style="2" customWidth="1"/>
    <col min="13058" max="13058" width="15.28515625" style="2" customWidth="1"/>
    <col min="13059" max="13059" width="23.140625" style="2" customWidth="1"/>
    <col min="13060" max="13060" width="17.85546875" style="2" customWidth="1"/>
    <col min="13061" max="13061" width="35" style="2" customWidth="1"/>
    <col min="13062" max="13062" width="21.7109375" style="2" customWidth="1"/>
    <col min="13063" max="13063" width="31.7109375" style="2" customWidth="1"/>
    <col min="13064" max="13064" width="18.7109375" style="2" customWidth="1"/>
    <col min="13065" max="13312" width="30.5703125" style="2"/>
    <col min="13313" max="13313" width="4.42578125" style="2" customWidth="1"/>
    <col min="13314" max="13314" width="15.28515625" style="2" customWidth="1"/>
    <col min="13315" max="13315" width="23.140625" style="2" customWidth="1"/>
    <col min="13316" max="13316" width="17.85546875" style="2" customWidth="1"/>
    <col min="13317" max="13317" width="35" style="2" customWidth="1"/>
    <col min="13318" max="13318" width="21.7109375" style="2" customWidth="1"/>
    <col min="13319" max="13319" width="31.7109375" style="2" customWidth="1"/>
    <col min="13320" max="13320" width="18.7109375" style="2" customWidth="1"/>
    <col min="13321" max="13568" width="30.5703125" style="2"/>
    <col min="13569" max="13569" width="4.42578125" style="2" customWidth="1"/>
    <col min="13570" max="13570" width="15.28515625" style="2" customWidth="1"/>
    <col min="13571" max="13571" width="23.140625" style="2" customWidth="1"/>
    <col min="13572" max="13572" width="17.85546875" style="2" customWidth="1"/>
    <col min="13573" max="13573" width="35" style="2" customWidth="1"/>
    <col min="13574" max="13574" width="21.7109375" style="2" customWidth="1"/>
    <col min="13575" max="13575" width="31.7109375" style="2" customWidth="1"/>
    <col min="13576" max="13576" width="18.7109375" style="2" customWidth="1"/>
    <col min="13577" max="13824" width="30.5703125" style="2"/>
    <col min="13825" max="13825" width="4.42578125" style="2" customWidth="1"/>
    <col min="13826" max="13826" width="15.28515625" style="2" customWidth="1"/>
    <col min="13827" max="13827" width="23.140625" style="2" customWidth="1"/>
    <col min="13828" max="13828" width="17.85546875" style="2" customWidth="1"/>
    <col min="13829" max="13829" width="35" style="2" customWidth="1"/>
    <col min="13830" max="13830" width="21.7109375" style="2" customWidth="1"/>
    <col min="13831" max="13831" width="31.7109375" style="2" customWidth="1"/>
    <col min="13832" max="13832" width="18.7109375" style="2" customWidth="1"/>
    <col min="13833" max="14080" width="30.5703125" style="2"/>
    <col min="14081" max="14081" width="4.42578125" style="2" customWidth="1"/>
    <col min="14082" max="14082" width="15.28515625" style="2" customWidth="1"/>
    <col min="14083" max="14083" width="23.140625" style="2" customWidth="1"/>
    <col min="14084" max="14084" width="17.85546875" style="2" customWidth="1"/>
    <col min="14085" max="14085" width="35" style="2" customWidth="1"/>
    <col min="14086" max="14086" width="21.7109375" style="2" customWidth="1"/>
    <col min="14087" max="14087" width="31.7109375" style="2" customWidth="1"/>
    <col min="14088" max="14088" width="18.7109375" style="2" customWidth="1"/>
    <col min="14089" max="14336" width="30.5703125" style="2"/>
    <col min="14337" max="14337" width="4.42578125" style="2" customWidth="1"/>
    <col min="14338" max="14338" width="15.28515625" style="2" customWidth="1"/>
    <col min="14339" max="14339" width="23.140625" style="2" customWidth="1"/>
    <col min="14340" max="14340" width="17.85546875" style="2" customWidth="1"/>
    <col min="14341" max="14341" width="35" style="2" customWidth="1"/>
    <col min="14342" max="14342" width="21.7109375" style="2" customWidth="1"/>
    <col min="14343" max="14343" width="31.7109375" style="2" customWidth="1"/>
    <col min="14344" max="14344" width="18.7109375" style="2" customWidth="1"/>
    <col min="14345" max="14592" width="30.5703125" style="2"/>
    <col min="14593" max="14593" width="4.42578125" style="2" customWidth="1"/>
    <col min="14594" max="14594" width="15.28515625" style="2" customWidth="1"/>
    <col min="14595" max="14595" width="23.140625" style="2" customWidth="1"/>
    <col min="14596" max="14596" width="17.85546875" style="2" customWidth="1"/>
    <col min="14597" max="14597" width="35" style="2" customWidth="1"/>
    <col min="14598" max="14598" width="21.7109375" style="2" customWidth="1"/>
    <col min="14599" max="14599" width="31.7109375" style="2" customWidth="1"/>
    <col min="14600" max="14600" width="18.7109375" style="2" customWidth="1"/>
    <col min="14601" max="14848" width="30.5703125" style="2"/>
    <col min="14849" max="14849" width="4.42578125" style="2" customWidth="1"/>
    <col min="14850" max="14850" width="15.28515625" style="2" customWidth="1"/>
    <col min="14851" max="14851" width="23.140625" style="2" customWidth="1"/>
    <col min="14852" max="14852" width="17.85546875" style="2" customWidth="1"/>
    <col min="14853" max="14853" width="35" style="2" customWidth="1"/>
    <col min="14854" max="14854" width="21.7109375" style="2" customWidth="1"/>
    <col min="14855" max="14855" width="31.7109375" style="2" customWidth="1"/>
    <col min="14856" max="14856" width="18.7109375" style="2" customWidth="1"/>
    <col min="14857" max="15104" width="30.5703125" style="2"/>
    <col min="15105" max="15105" width="4.42578125" style="2" customWidth="1"/>
    <col min="15106" max="15106" width="15.28515625" style="2" customWidth="1"/>
    <col min="15107" max="15107" width="23.140625" style="2" customWidth="1"/>
    <col min="15108" max="15108" width="17.85546875" style="2" customWidth="1"/>
    <col min="15109" max="15109" width="35" style="2" customWidth="1"/>
    <col min="15110" max="15110" width="21.7109375" style="2" customWidth="1"/>
    <col min="15111" max="15111" width="31.7109375" style="2" customWidth="1"/>
    <col min="15112" max="15112" width="18.7109375" style="2" customWidth="1"/>
    <col min="15113" max="15360" width="30.5703125" style="2"/>
    <col min="15361" max="15361" width="4.42578125" style="2" customWidth="1"/>
    <col min="15362" max="15362" width="15.28515625" style="2" customWidth="1"/>
    <col min="15363" max="15363" width="23.140625" style="2" customWidth="1"/>
    <col min="15364" max="15364" width="17.85546875" style="2" customWidth="1"/>
    <col min="15365" max="15365" width="35" style="2" customWidth="1"/>
    <col min="15366" max="15366" width="21.7109375" style="2" customWidth="1"/>
    <col min="15367" max="15367" width="31.7109375" style="2" customWidth="1"/>
    <col min="15368" max="15368" width="18.7109375" style="2" customWidth="1"/>
    <col min="15369" max="15616" width="30.5703125" style="2"/>
    <col min="15617" max="15617" width="4.42578125" style="2" customWidth="1"/>
    <col min="15618" max="15618" width="15.28515625" style="2" customWidth="1"/>
    <col min="15619" max="15619" width="23.140625" style="2" customWidth="1"/>
    <col min="15620" max="15620" width="17.85546875" style="2" customWidth="1"/>
    <col min="15621" max="15621" width="35" style="2" customWidth="1"/>
    <col min="15622" max="15622" width="21.7109375" style="2" customWidth="1"/>
    <col min="15623" max="15623" width="31.7109375" style="2" customWidth="1"/>
    <col min="15624" max="15624" width="18.7109375" style="2" customWidth="1"/>
    <col min="15625" max="15872" width="30.5703125" style="2"/>
    <col min="15873" max="15873" width="4.42578125" style="2" customWidth="1"/>
    <col min="15874" max="15874" width="15.28515625" style="2" customWidth="1"/>
    <col min="15875" max="15875" width="23.140625" style="2" customWidth="1"/>
    <col min="15876" max="15876" width="17.85546875" style="2" customWidth="1"/>
    <col min="15877" max="15877" width="35" style="2" customWidth="1"/>
    <col min="15878" max="15878" width="21.7109375" style="2" customWidth="1"/>
    <col min="15879" max="15879" width="31.7109375" style="2" customWidth="1"/>
    <col min="15880" max="15880" width="18.7109375" style="2" customWidth="1"/>
    <col min="15881" max="16128" width="30.5703125" style="2"/>
    <col min="16129" max="16129" width="4.42578125" style="2" customWidth="1"/>
    <col min="16130" max="16130" width="15.28515625" style="2" customWidth="1"/>
    <col min="16131" max="16131" width="23.140625" style="2" customWidth="1"/>
    <col min="16132" max="16132" width="17.85546875" style="2" customWidth="1"/>
    <col min="16133" max="16133" width="35" style="2" customWidth="1"/>
    <col min="16134" max="16134" width="21.7109375" style="2" customWidth="1"/>
    <col min="16135" max="16135" width="31.7109375" style="2" customWidth="1"/>
    <col min="16136" max="16136" width="18.7109375" style="2" customWidth="1"/>
    <col min="16137" max="16384" width="30.5703125" style="2"/>
  </cols>
  <sheetData>
    <row r="1" spans="1:8" ht="14.25" thickTop="1" thickBot="1">
      <c r="A1" s="544" t="s">
        <v>146</v>
      </c>
      <c r="B1" s="545" t="s">
        <v>147</v>
      </c>
      <c r="C1" s="545"/>
      <c r="D1" s="545"/>
      <c r="E1" s="545"/>
      <c r="F1" s="545"/>
      <c r="G1" s="545"/>
      <c r="H1" s="545"/>
    </row>
    <row r="2" spans="1:8" ht="14.25" thickTop="1" thickBot="1">
      <c r="A2" s="544"/>
      <c r="B2" s="545" t="s">
        <v>148</v>
      </c>
      <c r="C2" s="545"/>
      <c r="D2" s="545"/>
      <c r="E2" s="545"/>
      <c r="F2" s="545"/>
      <c r="G2" s="545"/>
      <c r="H2" s="545"/>
    </row>
    <row r="3" spans="1:8" ht="14.25" thickTop="1" thickBot="1">
      <c r="A3" s="544"/>
      <c r="B3" s="73" t="s">
        <v>149</v>
      </c>
      <c r="C3" s="73" t="s">
        <v>150</v>
      </c>
      <c r="D3" s="73" t="s">
        <v>151</v>
      </c>
      <c r="E3" s="73" t="s">
        <v>152</v>
      </c>
      <c r="F3" s="73" t="s">
        <v>153</v>
      </c>
      <c r="G3" s="73" t="s">
        <v>154</v>
      </c>
      <c r="H3" s="73" t="s">
        <v>155</v>
      </c>
    </row>
    <row r="4" spans="1:8" ht="77.25" customHeight="1" thickTop="1" thickBot="1">
      <c r="A4" s="544"/>
      <c r="B4" s="74" t="s">
        <v>156</v>
      </c>
      <c r="C4" s="75" t="s">
        <v>157</v>
      </c>
      <c r="D4" s="75" t="s">
        <v>158</v>
      </c>
      <c r="E4" s="75" t="s">
        <v>159</v>
      </c>
      <c r="F4" s="75" t="s">
        <v>160</v>
      </c>
      <c r="G4" s="75" t="s">
        <v>161</v>
      </c>
      <c r="H4" s="75" t="s">
        <v>162</v>
      </c>
    </row>
    <row r="5" spans="1:8" ht="57.75" customHeight="1" thickTop="1" thickBot="1">
      <c r="A5" s="544"/>
      <c r="B5" s="74" t="s">
        <v>163</v>
      </c>
      <c r="C5" s="75" t="s">
        <v>164</v>
      </c>
      <c r="D5" s="75" t="s">
        <v>165</v>
      </c>
      <c r="E5" s="75" t="s">
        <v>166</v>
      </c>
      <c r="F5" s="75" t="s">
        <v>167</v>
      </c>
      <c r="G5" s="75" t="s">
        <v>168</v>
      </c>
      <c r="H5" s="75" t="s">
        <v>169</v>
      </c>
    </row>
    <row r="6" spans="1:8" ht="78" customHeight="1" thickTop="1" thickBot="1">
      <c r="A6" s="544"/>
      <c r="B6" s="74" t="s">
        <v>170</v>
      </c>
      <c r="C6" s="75" t="s">
        <v>171</v>
      </c>
      <c r="D6" s="75" t="s">
        <v>172</v>
      </c>
      <c r="E6" s="75" t="s">
        <v>173</v>
      </c>
      <c r="F6" s="75" t="s">
        <v>174</v>
      </c>
      <c r="G6" s="75" t="s">
        <v>175</v>
      </c>
      <c r="H6" s="75" t="s">
        <v>176</v>
      </c>
    </row>
    <row r="7" spans="1:8" ht="62.25" customHeight="1" thickTop="1" thickBot="1">
      <c r="A7" s="544"/>
      <c r="B7" s="74" t="s">
        <v>177</v>
      </c>
      <c r="C7" s="75" t="s">
        <v>178</v>
      </c>
      <c r="D7" s="75" t="s">
        <v>179</v>
      </c>
      <c r="E7" s="75" t="s">
        <v>180</v>
      </c>
      <c r="F7" s="75" t="s">
        <v>181</v>
      </c>
      <c r="G7" s="75" t="s">
        <v>182</v>
      </c>
      <c r="H7" s="75" t="s">
        <v>183</v>
      </c>
    </row>
    <row r="8" spans="1:8" ht="91.5" customHeight="1" thickTop="1" thickBot="1">
      <c r="A8" s="544"/>
      <c r="B8" s="74" t="s">
        <v>184</v>
      </c>
      <c r="C8" s="75" t="s">
        <v>185</v>
      </c>
      <c r="D8" s="75" t="s">
        <v>186</v>
      </c>
      <c r="E8" s="75" t="s">
        <v>187</v>
      </c>
      <c r="F8" s="75"/>
      <c r="G8" s="75" t="s">
        <v>188</v>
      </c>
      <c r="H8" s="75" t="s">
        <v>189</v>
      </c>
    </row>
    <row r="9" spans="1:8" ht="47.25" customHeight="1" thickTop="1" thickBot="1">
      <c r="A9" s="544"/>
      <c r="B9" s="74" t="s">
        <v>190</v>
      </c>
      <c r="C9" s="75" t="s">
        <v>191</v>
      </c>
      <c r="D9" s="75" t="s">
        <v>192</v>
      </c>
      <c r="E9" s="75" t="s">
        <v>193</v>
      </c>
      <c r="F9" s="75"/>
      <c r="G9" s="75" t="s">
        <v>194</v>
      </c>
      <c r="H9" s="75" t="s">
        <v>195</v>
      </c>
    </row>
    <row r="10" spans="1:8" ht="72" customHeight="1" thickTop="1" thickBot="1">
      <c r="A10" s="544"/>
      <c r="B10" s="74" t="s">
        <v>196</v>
      </c>
      <c r="C10" s="75" t="s">
        <v>197</v>
      </c>
      <c r="D10" s="75"/>
      <c r="E10" s="75"/>
      <c r="F10" s="75"/>
      <c r="G10" s="75" t="s">
        <v>198</v>
      </c>
      <c r="H10" s="76"/>
    </row>
    <row r="11" spans="1:8" ht="27" thickTop="1" thickBot="1">
      <c r="A11" s="544"/>
      <c r="B11" s="74" t="s">
        <v>199</v>
      </c>
      <c r="C11" s="75"/>
      <c r="D11" s="75"/>
      <c r="E11" s="75"/>
      <c r="F11" s="75"/>
      <c r="G11" s="75" t="s">
        <v>200</v>
      </c>
      <c r="H11" s="76"/>
    </row>
    <row r="12" spans="1:8" ht="38.25" customHeight="1" thickTop="1" thickBot="1">
      <c r="A12" s="545" t="s">
        <v>201</v>
      </c>
      <c r="B12" s="545"/>
      <c r="C12" s="545"/>
      <c r="D12" s="545"/>
      <c r="E12" s="545"/>
      <c r="F12" s="545"/>
      <c r="G12" s="545"/>
      <c r="H12" s="545"/>
    </row>
    <row r="13" spans="1:8" ht="13.5" thickTop="1"/>
  </sheetData>
  <mergeCells count="4">
    <mergeCell ref="A1:A11"/>
    <mergeCell ref="B1:H1"/>
    <mergeCell ref="B2:H2"/>
    <mergeCell ref="A12:H12"/>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B1C9DC6DDCD7DD4D92CCDF53429BEA06" ma:contentTypeVersion="12" ma:contentTypeDescription="Crear nuevo documento." ma:contentTypeScope="" ma:versionID="fa562a32a28e1edb11b279a5df732f9d">
  <xsd:schema xmlns:xsd="http://www.w3.org/2001/XMLSchema" xmlns:xs="http://www.w3.org/2001/XMLSchema" xmlns:p="http://schemas.microsoft.com/office/2006/metadata/properties" xmlns:ns3="50419169-e8cf-4433-bc55-ee5d9a5f6bdb" xmlns:ns4="c1826863-5017-44c2-9304-1eeb3b5bb9f3" targetNamespace="http://schemas.microsoft.com/office/2006/metadata/properties" ma:root="true" ma:fieldsID="81765bec611457ddb1b51012fa941510" ns3:_="" ns4:_="">
    <xsd:import namespace="50419169-e8cf-4433-bc55-ee5d9a5f6bdb"/>
    <xsd:import namespace="c1826863-5017-44c2-9304-1eeb3b5bb9f3"/>
    <xsd:element name="properties">
      <xsd:complexType>
        <xsd:sequence>
          <xsd:element name="documentManagement">
            <xsd:complexType>
              <xsd:all>
                <xsd:element ref="ns3:MediaServiceMetadata" minOccurs="0"/>
                <xsd:element ref="ns3:MediaServiceFastMetadata" minOccurs="0"/>
                <xsd:element ref="ns4:SharedWithUsers" minOccurs="0"/>
                <xsd:element ref="ns4:SharedWithDetails" minOccurs="0"/>
                <xsd:element ref="ns4:SharingHintHash" minOccurs="0"/>
                <xsd:element ref="ns3:MediaServiceDateTaken" minOccurs="0"/>
                <xsd:element ref="ns3:MediaServiceAutoTags" minOccurs="0"/>
                <xsd:element ref="ns3:MediaServiceOCR" minOccurs="0"/>
                <xsd:element ref="ns3:MediaServiceAutoKeyPoints" minOccurs="0"/>
                <xsd:element ref="ns3:MediaServiceKeyPoints"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0419169-e8cf-4433-bc55-ee5d9a5f6bdb" elementFormDefault="qualified">
    <xsd:import namespace="http://schemas.microsoft.com/office/2006/documentManagement/types"/>
    <xsd:import namespace="http://schemas.microsoft.com/office/infopath/2007/PartnerControls"/>
    <xsd:element name="MediaServiceMetadata" ma:index="8" nillable="true" ma:displayName="MediaServiceMetadata" ma:description="" ma:hidden="true" ma:internalName="MediaServiceMetadata" ma:readOnly="true">
      <xsd:simpleType>
        <xsd:restriction base="dms:Note"/>
      </xsd:simpleType>
    </xsd:element>
    <xsd:element name="MediaServiceFastMetadata" ma:index="9" nillable="true" ma:displayName="MediaServiceFastMetadata" ma:description="" ma:hidden="true" ma:internalName="MediaServiceFastMetadata" ma:readOnly="true">
      <xsd:simpleType>
        <xsd:restriction base="dms:Note"/>
      </xsd:simpleType>
    </xsd:element>
    <xsd:element name="MediaServiceDateTaken" ma:index="13" nillable="true" ma:displayName="MediaServiceDateTaken" ma:hidden="true" ma:internalName="MediaServiceDateTaken" ma:readOnly="true">
      <xsd:simpleType>
        <xsd:restriction base="dms:Text"/>
      </xsd:simpleType>
    </xsd:element>
    <xsd:element name="MediaServiceAutoTags" ma:index="14" nillable="true" ma:displayName="MediaServiceAutoTags" ma:internalName="MediaServiceAutoTags" ma:readOnly="true">
      <xsd:simpleType>
        <xsd:restriction base="dms:Text"/>
      </xsd:simpleType>
    </xsd:element>
    <xsd:element name="MediaServiceOCR" ma:index="15" nillable="true" ma:displayName="MediaServiceOCR" ma:internalName="MediaServiceOCR" ma:readOnly="true">
      <xsd:simpleType>
        <xsd:restriction base="dms:Note">
          <xsd:maxLength value="255"/>
        </xsd:restriction>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1826863-5017-44c2-9304-1eeb3b5bb9f3"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SharingHintHash" ma:index="12" nillable="true" ma:displayName="Hash de la sugerencia para compartir"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B0C1553-E0AB-494D-B88C-4230FAAFA56F}">
  <ds:schemaRefs>
    <ds:schemaRef ds:uri="http://schemas.microsoft.com/sharepoint/v3/contenttype/forms"/>
  </ds:schemaRefs>
</ds:datastoreItem>
</file>

<file path=customXml/itemProps2.xml><?xml version="1.0" encoding="utf-8"?>
<ds:datastoreItem xmlns:ds="http://schemas.openxmlformats.org/officeDocument/2006/customXml" ds:itemID="{CD36439F-B622-4A33-85D7-20C81CC229D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0419169-e8cf-4433-bc55-ee5d9a5f6bdb"/>
    <ds:schemaRef ds:uri="c1826863-5017-44c2-9304-1eeb3b5bb9f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8</vt:i4>
      </vt:variant>
      <vt:variant>
        <vt:lpstr>Rangos con nombre</vt:lpstr>
      </vt:variant>
      <vt:variant>
        <vt:i4>1</vt:i4>
      </vt:variant>
    </vt:vector>
  </HeadingPairs>
  <TitlesOfParts>
    <vt:vector size="9" baseType="lpstr">
      <vt:lpstr>SEDE ALCALDIA </vt:lpstr>
      <vt:lpstr>SEDE CASA DE LA PARTICIPACIÓN </vt:lpstr>
      <vt:lpstr>SEDE BODEGA </vt:lpstr>
      <vt:lpstr>SEDE CASA DE LA JUSTICIA </vt:lpstr>
      <vt:lpstr>SEDE NUEVA DE INSPECCIONES </vt:lpstr>
      <vt:lpstr>OTRAS AREAS </vt:lpstr>
      <vt:lpstr>Instrucciones T - Calificacion</vt:lpstr>
      <vt:lpstr>Tabla de peligros</vt:lpstr>
      <vt:lpstr>'SEDE ALCALDIA '!Área_de_impresión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leonardo.moya</dc:creator>
  <cp:keywords/>
  <dc:description/>
  <cp:lastModifiedBy>Laura Lizbeth Hernández Osorio</cp:lastModifiedBy>
  <cp:revision/>
  <cp:lastPrinted>2021-09-15T20:46:33Z</cp:lastPrinted>
  <dcterms:created xsi:type="dcterms:W3CDTF">2013-06-25T16:48:45Z</dcterms:created>
  <dcterms:modified xsi:type="dcterms:W3CDTF">2025-12-11T20:26:03Z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stado de aprobación">
    <vt:lpwstr/>
  </property>
  <property fmtid="{D5CDD505-2E9C-101B-9397-08002B2CF9AE}" pid="3" name="ContentTypeId">
    <vt:lpwstr>0x010100B1C9DC6DDCD7DD4D92CCDF53429BEA06</vt:lpwstr>
  </property>
</Properties>
</file>