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rl.positiva7\OneDrive - Secretaria Distrital de Gobierno\Documentos\SDG\Matrices de peligros 2025\"/>
    </mc:Choice>
  </mc:AlternateContent>
  <bookViews>
    <workbookView xWindow="0" yWindow="0" windowWidth="21600" windowHeight="9030"/>
  </bookViews>
  <sheets>
    <sheet name="FORMATO" sheetId="1" r:id="rId1"/>
    <sheet name="Instrucciones T - Calificacion" sheetId="2" r:id="rId2"/>
    <sheet name="Tabla de peligros" sheetId="3" r:id="rId3"/>
  </sheets>
  <definedNames>
    <definedName name="_xlnm._FilterDatabase" localSheetId="0" hidden="1">FORMATO!$A$8:$AF$674</definedName>
    <definedName name="_xlnm.Print_Area" localSheetId="0">FORMATO!$A$1:$AE$686</definedName>
    <definedName name="NC">#REF!</definedName>
    <definedName name="ND">#REF!</definedName>
    <definedName name="NE">#REF!</definedName>
  </definedNames>
  <calcPr calcId="162913"/>
</workbook>
</file>

<file path=xl/calcChain.xml><?xml version="1.0" encoding="utf-8"?>
<calcChain xmlns="http://schemas.openxmlformats.org/spreadsheetml/2006/main">
  <c r="O575" i="1" l="1"/>
  <c r="R575" i="1" s="1"/>
  <c r="S575" i="1" s="1"/>
  <c r="T575" i="1" s="1"/>
  <c r="O579" i="1"/>
  <c r="R579" i="1" s="1"/>
  <c r="S579" i="1" s="1"/>
  <c r="T579" i="1" s="1"/>
  <c r="P575" i="1" l="1"/>
  <c r="P579" i="1"/>
  <c r="O525" i="1"/>
  <c r="O524" i="1"/>
  <c r="O512" i="1"/>
  <c r="O511" i="1"/>
  <c r="O499" i="1"/>
  <c r="O498" i="1"/>
  <c r="O486" i="1"/>
  <c r="O485" i="1"/>
  <c r="O477" i="1"/>
  <c r="O476" i="1"/>
  <c r="O469" i="1"/>
  <c r="O468" i="1"/>
  <c r="O458" i="1"/>
  <c r="O457" i="1"/>
  <c r="O445" i="1"/>
  <c r="O444" i="1"/>
  <c r="O432" i="1"/>
  <c r="O431" i="1"/>
  <c r="O419" i="1"/>
  <c r="O418" i="1"/>
  <c r="O406" i="1"/>
  <c r="O405" i="1"/>
  <c r="O393" i="1"/>
  <c r="O392" i="1"/>
  <c r="O380" i="1"/>
  <c r="O379" i="1"/>
  <c r="P379" i="1" s="1"/>
  <c r="O367" i="1"/>
  <c r="P367" i="1" s="1"/>
  <c r="O366" i="1"/>
  <c r="P366" i="1" s="1"/>
  <c r="O354" i="1"/>
  <c r="P354" i="1" s="1"/>
  <c r="O353" i="1"/>
  <c r="P353" i="1" s="1"/>
  <c r="O341" i="1"/>
  <c r="P341" i="1" s="1"/>
  <c r="O340" i="1"/>
  <c r="P340" i="1" s="1"/>
  <c r="O328" i="1"/>
  <c r="P328" i="1" s="1"/>
  <c r="O327" i="1"/>
  <c r="P327" i="1" s="1"/>
  <c r="O316" i="1"/>
  <c r="P316" i="1" s="1"/>
  <c r="O315" i="1"/>
  <c r="P315" i="1" s="1"/>
  <c r="O303" i="1"/>
  <c r="P303" i="1" s="1"/>
  <c r="O302" i="1"/>
  <c r="P302" i="1" s="1"/>
  <c r="O290" i="1"/>
  <c r="P290" i="1" s="1"/>
  <c r="O289" i="1"/>
  <c r="P289" i="1" s="1"/>
  <c r="O277" i="1"/>
  <c r="P277" i="1" s="1"/>
  <c r="O276" i="1"/>
  <c r="P276" i="1" s="1"/>
  <c r="O264" i="1"/>
  <c r="P264" i="1" s="1"/>
  <c r="O263" i="1"/>
  <c r="P263" i="1" s="1"/>
  <c r="O251" i="1"/>
  <c r="P251" i="1" s="1"/>
  <c r="O250" i="1"/>
  <c r="P250" i="1" s="1"/>
  <c r="O238" i="1"/>
  <c r="P238" i="1" s="1"/>
  <c r="O237" i="1"/>
  <c r="P237" i="1" s="1"/>
  <c r="O225" i="1"/>
  <c r="P225" i="1" s="1"/>
  <c r="O224" i="1"/>
  <c r="P224" i="1" s="1"/>
  <c r="O212" i="1"/>
  <c r="P212" i="1" s="1"/>
  <c r="O211" i="1"/>
  <c r="P211" i="1" s="1"/>
  <c r="O199" i="1"/>
  <c r="P199" i="1" s="1"/>
  <c r="O198" i="1"/>
  <c r="P198" i="1" s="1"/>
  <c r="O186" i="1"/>
  <c r="P186" i="1" s="1"/>
  <c r="O185" i="1"/>
  <c r="P185" i="1" s="1"/>
  <c r="O173" i="1"/>
  <c r="P173" i="1" s="1"/>
  <c r="O172" i="1"/>
  <c r="P172" i="1" s="1"/>
  <c r="O160" i="1"/>
  <c r="P160" i="1" s="1"/>
  <c r="O159" i="1"/>
  <c r="P159" i="1" s="1"/>
  <c r="O147" i="1"/>
  <c r="P147" i="1" s="1"/>
  <c r="O146" i="1"/>
  <c r="P146" i="1" s="1"/>
  <c r="O134" i="1"/>
  <c r="P134" i="1" s="1"/>
  <c r="O133" i="1"/>
  <c r="P133" i="1" s="1"/>
  <c r="O121" i="1"/>
  <c r="P121" i="1" s="1"/>
  <c r="O120" i="1"/>
  <c r="P120" i="1" s="1"/>
  <c r="O108" i="1"/>
  <c r="P108" i="1" s="1"/>
  <c r="O107" i="1"/>
  <c r="P107" i="1" s="1"/>
  <c r="O95" i="1"/>
  <c r="P95" i="1" s="1"/>
  <c r="O94" i="1"/>
  <c r="P94" i="1" s="1"/>
  <c r="O82" i="1"/>
  <c r="P82" i="1" s="1"/>
  <c r="O81" i="1"/>
  <c r="R81" i="1" s="1"/>
  <c r="S81" i="1" s="1"/>
  <c r="O69" i="1"/>
  <c r="R69" i="1" s="1"/>
  <c r="S69" i="1" s="1"/>
  <c r="O68" i="1"/>
  <c r="R68" i="1" s="1"/>
  <c r="S68" i="1" s="1"/>
  <c r="O56" i="1"/>
  <c r="R56" i="1" s="1"/>
  <c r="S56" i="1" s="1"/>
  <c r="O55" i="1"/>
  <c r="R55" i="1" s="1"/>
  <c r="S55" i="1" s="1"/>
  <c r="O43" i="1"/>
  <c r="R43" i="1" s="1"/>
  <c r="S43" i="1" s="1"/>
  <c r="O42" i="1"/>
  <c r="R42" i="1" s="1"/>
  <c r="S42" i="1" s="1"/>
  <c r="O30" i="1"/>
  <c r="R30" i="1" s="1"/>
  <c r="S30" i="1" s="1"/>
  <c r="O29" i="1"/>
  <c r="R29" i="1" s="1"/>
  <c r="S29" i="1" s="1"/>
  <c r="O17" i="1"/>
  <c r="R17" i="1" s="1"/>
  <c r="S17" i="1" s="1"/>
  <c r="O638" i="1"/>
  <c r="R638" i="1" s="1"/>
  <c r="S638" i="1" s="1"/>
  <c r="O626" i="1"/>
  <c r="R626" i="1" s="1"/>
  <c r="S626" i="1" s="1"/>
  <c r="O618" i="1"/>
  <c r="R618" i="1" s="1"/>
  <c r="S618" i="1" s="1"/>
  <c r="O610" i="1"/>
  <c r="R610" i="1" s="1"/>
  <c r="S610" i="1" s="1"/>
  <c r="O296" i="1"/>
  <c r="R296" i="1" s="1"/>
  <c r="S296" i="1" s="1"/>
  <c r="O283" i="1"/>
  <c r="R283" i="1" s="1"/>
  <c r="S283" i="1" s="1"/>
  <c r="O270" i="1"/>
  <c r="R270" i="1" s="1"/>
  <c r="S270" i="1" s="1"/>
  <c r="O257" i="1"/>
  <c r="R257" i="1" s="1"/>
  <c r="S257" i="1" s="1"/>
  <c r="O244" i="1"/>
  <c r="R244" i="1" s="1"/>
  <c r="S244" i="1" s="1"/>
  <c r="O231" i="1"/>
  <c r="R231" i="1" s="1"/>
  <c r="S231" i="1" s="1"/>
  <c r="O218" i="1"/>
  <c r="R218" i="1" s="1"/>
  <c r="S218" i="1" s="1"/>
  <c r="O205" i="1"/>
  <c r="R205" i="1" s="1"/>
  <c r="S205" i="1" s="1"/>
  <c r="O192" i="1"/>
  <c r="R192" i="1" s="1"/>
  <c r="S192" i="1" s="1"/>
  <c r="O179" i="1"/>
  <c r="R179" i="1" s="1"/>
  <c r="S179" i="1" s="1"/>
  <c r="O166" i="1"/>
  <c r="R166" i="1" s="1"/>
  <c r="S166" i="1" s="1"/>
  <c r="O153" i="1"/>
  <c r="R153" i="1" s="1"/>
  <c r="S153" i="1" s="1"/>
  <c r="O140" i="1"/>
  <c r="R140" i="1" s="1"/>
  <c r="S140" i="1" s="1"/>
  <c r="O127" i="1"/>
  <c r="R127" i="1" s="1"/>
  <c r="S127" i="1" s="1"/>
  <c r="O114" i="1"/>
  <c r="R114" i="1" s="1"/>
  <c r="S114" i="1" s="1"/>
  <c r="O101" i="1"/>
  <c r="R101" i="1" s="1"/>
  <c r="S101" i="1" s="1"/>
  <c r="O88" i="1"/>
  <c r="R88" i="1" s="1"/>
  <c r="S88" i="1" s="1"/>
  <c r="O75" i="1"/>
  <c r="R75" i="1" s="1"/>
  <c r="S75" i="1" s="1"/>
  <c r="O62" i="1"/>
  <c r="R62" i="1" s="1"/>
  <c r="S62" i="1" s="1"/>
  <c r="O49" i="1"/>
  <c r="R49" i="1" s="1"/>
  <c r="S49" i="1" s="1"/>
  <c r="O36" i="1"/>
  <c r="R36" i="1" s="1"/>
  <c r="S36" i="1" s="1"/>
  <c r="O23" i="1"/>
  <c r="R23" i="1" s="1"/>
  <c r="S23" i="1" s="1"/>
  <c r="O10" i="1"/>
  <c r="R10" i="1" s="1"/>
  <c r="S10" i="1" s="1"/>
  <c r="O671" i="1"/>
  <c r="R671" i="1" s="1"/>
  <c r="S671" i="1" s="1"/>
  <c r="O588" i="1"/>
  <c r="R588" i="1" s="1"/>
  <c r="S588" i="1" s="1"/>
  <c r="O532" i="1"/>
  <c r="R532" i="1" s="1"/>
  <c r="S532" i="1" s="1"/>
  <c r="O521" i="1"/>
  <c r="R521" i="1" s="1"/>
  <c r="S521" i="1" s="1"/>
  <c r="O508" i="1"/>
  <c r="R508" i="1" s="1"/>
  <c r="S508" i="1" s="1"/>
  <c r="O495" i="1"/>
  <c r="R495" i="1" s="1"/>
  <c r="S495" i="1" s="1"/>
  <c r="O482" i="1"/>
  <c r="R482" i="1" s="1"/>
  <c r="S482" i="1" s="1"/>
  <c r="O474" i="1"/>
  <c r="R474" i="1" s="1"/>
  <c r="S474" i="1" s="1"/>
  <c r="O466" i="1"/>
  <c r="R466" i="1" s="1"/>
  <c r="S466" i="1" s="1"/>
  <c r="O452" i="1"/>
  <c r="R452" i="1" s="1"/>
  <c r="S452" i="1" s="1"/>
  <c r="O441" i="1"/>
  <c r="R441" i="1" s="1"/>
  <c r="S441" i="1" s="1"/>
  <c r="O428" i="1"/>
  <c r="R428" i="1" s="1"/>
  <c r="S428" i="1" s="1"/>
  <c r="O415" i="1"/>
  <c r="R415" i="1" s="1"/>
  <c r="S415" i="1" s="1"/>
  <c r="O402" i="1"/>
  <c r="R402" i="1" s="1"/>
  <c r="S402" i="1" s="1"/>
  <c r="O389" i="1"/>
  <c r="R389" i="1" s="1"/>
  <c r="S389" i="1" s="1"/>
  <c r="O376" i="1"/>
  <c r="R376" i="1" s="1"/>
  <c r="S376" i="1" s="1"/>
  <c r="O363" i="1"/>
  <c r="R363" i="1" s="1"/>
  <c r="S363" i="1" s="1"/>
  <c r="O350" i="1"/>
  <c r="R350" i="1" s="1"/>
  <c r="S350" i="1" s="1"/>
  <c r="O337" i="1"/>
  <c r="R337" i="1" s="1"/>
  <c r="S337" i="1" s="1"/>
  <c r="O324" i="1"/>
  <c r="R324" i="1" s="1"/>
  <c r="S324" i="1" s="1"/>
  <c r="O310" i="1"/>
  <c r="R310" i="1" s="1"/>
  <c r="S310" i="1" s="1"/>
  <c r="O299" i="1"/>
  <c r="R299" i="1" s="1"/>
  <c r="S299" i="1" s="1"/>
  <c r="O286" i="1"/>
  <c r="R286" i="1" s="1"/>
  <c r="S286" i="1" s="1"/>
  <c r="O273" i="1"/>
  <c r="R273" i="1" s="1"/>
  <c r="S273" i="1" s="1"/>
  <c r="O260" i="1"/>
  <c r="R260" i="1" s="1"/>
  <c r="S260" i="1" s="1"/>
  <c r="O247" i="1"/>
  <c r="R247" i="1" s="1"/>
  <c r="S247" i="1" s="1"/>
  <c r="O234" i="1"/>
  <c r="R234" i="1" s="1"/>
  <c r="S234" i="1" s="1"/>
  <c r="O221" i="1"/>
  <c r="R221" i="1" s="1"/>
  <c r="S221" i="1" s="1"/>
  <c r="O208" i="1"/>
  <c r="R208" i="1" s="1"/>
  <c r="S208" i="1" s="1"/>
  <c r="O195" i="1"/>
  <c r="R195" i="1" s="1"/>
  <c r="S195" i="1" s="1"/>
  <c r="O182" i="1"/>
  <c r="R182" i="1" s="1"/>
  <c r="S182" i="1" s="1"/>
  <c r="O169" i="1"/>
  <c r="R169" i="1" s="1"/>
  <c r="S169" i="1" s="1"/>
  <c r="O156" i="1"/>
  <c r="R156" i="1" s="1"/>
  <c r="S156" i="1" s="1"/>
  <c r="O143" i="1"/>
  <c r="R143" i="1" s="1"/>
  <c r="S143" i="1" s="1"/>
  <c r="O130" i="1"/>
  <c r="R130" i="1" s="1"/>
  <c r="S130" i="1" s="1"/>
  <c r="O117" i="1"/>
  <c r="R117" i="1" s="1"/>
  <c r="S117" i="1" s="1"/>
  <c r="O104" i="1"/>
  <c r="R104" i="1" s="1"/>
  <c r="S104" i="1" s="1"/>
  <c r="O91" i="1"/>
  <c r="R91" i="1" s="1"/>
  <c r="S91" i="1" s="1"/>
  <c r="O78" i="1"/>
  <c r="R78" i="1" s="1"/>
  <c r="S78" i="1" s="1"/>
  <c r="O65" i="1"/>
  <c r="R65" i="1" s="1"/>
  <c r="S65" i="1" s="1"/>
  <c r="O52" i="1"/>
  <c r="R52" i="1" s="1"/>
  <c r="S52" i="1" s="1"/>
  <c r="O39" i="1"/>
  <c r="R39" i="1" s="1"/>
  <c r="S39" i="1" s="1"/>
  <c r="O26" i="1"/>
  <c r="R26" i="1" s="1"/>
  <c r="S26" i="1" s="1"/>
  <c r="P55" i="1" l="1"/>
  <c r="R134" i="1"/>
  <c r="S134" i="1" s="1"/>
  <c r="R160" i="1"/>
  <c r="S160" i="1" s="1"/>
  <c r="P42" i="1"/>
  <c r="P29" i="1"/>
  <c r="P68" i="1"/>
  <c r="R251" i="1"/>
  <c r="S251" i="1" s="1"/>
  <c r="P81" i="1"/>
  <c r="R225" i="1"/>
  <c r="S225" i="1" s="1"/>
  <c r="R354" i="1"/>
  <c r="S354" i="1" s="1"/>
  <c r="P17" i="1"/>
  <c r="P30" i="1"/>
  <c r="P43" i="1"/>
  <c r="P56" i="1"/>
  <c r="P69" i="1"/>
  <c r="R82" i="1"/>
  <c r="S82" i="1" s="1"/>
  <c r="R186" i="1"/>
  <c r="S186" i="1" s="1"/>
  <c r="R277" i="1"/>
  <c r="S277" i="1" s="1"/>
  <c r="R108" i="1"/>
  <c r="S108" i="1" s="1"/>
  <c r="R303" i="1"/>
  <c r="S303" i="1" s="1"/>
  <c r="R328" i="1"/>
  <c r="S328" i="1" s="1"/>
  <c r="R95" i="1"/>
  <c r="S95" i="1" s="1"/>
  <c r="R147" i="1"/>
  <c r="S147" i="1" s="1"/>
  <c r="R199" i="1"/>
  <c r="S199" i="1" s="1"/>
  <c r="R238" i="1"/>
  <c r="S238" i="1" s="1"/>
  <c r="R290" i="1"/>
  <c r="S290" i="1" s="1"/>
  <c r="R316" i="1"/>
  <c r="S316" i="1" s="1"/>
  <c r="R367" i="1"/>
  <c r="S367" i="1" s="1"/>
  <c r="R121" i="1"/>
  <c r="S121" i="1" s="1"/>
  <c r="R173" i="1"/>
  <c r="S173" i="1" s="1"/>
  <c r="R212" i="1"/>
  <c r="S212" i="1" s="1"/>
  <c r="R264" i="1"/>
  <c r="S264" i="1" s="1"/>
  <c r="R341" i="1"/>
  <c r="S341" i="1" s="1"/>
  <c r="R392" i="1"/>
  <c r="S392" i="1" s="1"/>
  <c r="P392" i="1"/>
  <c r="R418" i="1"/>
  <c r="S418" i="1" s="1"/>
  <c r="P418" i="1"/>
  <c r="R444" i="1"/>
  <c r="S444" i="1" s="1"/>
  <c r="P444" i="1"/>
  <c r="R468" i="1"/>
  <c r="S468" i="1" s="1"/>
  <c r="P468" i="1"/>
  <c r="R485" i="1"/>
  <c r="S485" i="1" s="1"/>
  <c r="P485" i="1"/>
  <c r="R511" i="1"/>
  <c r="S511" i="1" s="1"/>
  <c r="P511" i="1"/>
  <c r="R107" i="1"/>
  <c r="S107" i="1" s="1"/>
  <c r="R133" i="1"/>
  <c r="S133" i="1" s="1"/>
  <c r="R159" i="1"/>
  <c r="S159" i="1" s="1"/>
  <c r="R185" i="1"/>
  <c r="S185" i="1" s="1"/>
  <c r="R224" i="1"/>
  <c r="S224" i="1" s="1"/>
  <c r="R250" i="1"/>
  <c r="S250" i="1" s="1"/>
  <c r="R276" i="1"/>
  <c r="S276" i="1" s="1"/>
  <c r="R302" i="1"/>
  <c r="S302" i="1" s="1"/>
  <c r="R327" i="1"/>
  <c r="S327" i="1" s="1"/>
  <c r="R353" i="1"/>
  <c r="S353" i="1" s="1"/>
  <c r="R379" i="1"/>
  <c r="S379" i="1" s="1"/>
  <c r="R393" i="1"/>
  <c r="S393" i="1" s="1"/>
  <c r="P393" i="1"/>
  <c r="R419" i="1"/>
  <c r="S419" i="1" s="1"/>
  <c r="P419" i="1"/>
  <c r="R445" i="1"/>
  <c r="S445" i="1" s="1"/>
  <c r="P445" i="1"/>
  <c r="R469" i="1"/>
  <c r="S469" i="1" s="1"/>
  <c r="P469" i="1"/>
  <c r="R486" i="1"/>
  <c r="S486" i="1" s="1"/>
  <c r="P486" i="1"/>
  <c r="R512" i="1"/>
  <c r="S512" i="1" s="1"/>
  <c r="P512" i="1"/>
  <c r="R405" i="1"/>
  <c r="S405" i="1" s="1"/>
  <c r="P405" i="1"/>
  <c r="R431" i="1"/>
  <c r="S431" i="1" s="1"/>
  <c r="P431" i="1"/>
  <c r="R457" i="1"/>
  <c r="S457" i="1" s="1"/>
  <c r="P457" i="1"/>
  <c r="R476" i="1"/>
  <c r="S476" i="1" s="1"/>
  <c r="P476" i="1"/>
  <c r="R498" i="1"/>
  <c r="S498" i="1" s="1"/>
  <c r="P498" i="1"/>
  <c r="R524" i="1"/>
  <c r="S524" i="1" s="1"/>
  <c r="P524" i="1"/>
  <c r="R94" i="1"/>
  <c r="S94" i="1" s="1"/>
  <c r="R120" i="1"/>
  <c r="S120" i="1" s="1"/>
  <c r="R146" i="1"/>
  <c r="S146" i="1" s="1"/>
  <c r="R172" i="1"/>
  <c r="S172" i="1" s="1"/>
  <c r="R198" i="1"/>
  <c r="S198" i="1" s="1"/>
  <c r="R211" i="1"/>
  <c r="S211" i="1" s="1"/>
  <c r="R237" i="1"/>
  <c r="S237" i="1" s="1"/>
  <c r="R263" i="1"/>
  <c r="S263" i="1" s="1"/>
  <c r="R289" i="1"/>
  <c r="S289" i="1" s="1"/>
  <c r="R315" i="1"/>
  <c r="S315" i="1" s="1"/>
  <c r="R340" i="1"/>
  <c r="S340" i="1" s="1"/>
  <c r="R366" i="1"/>
  <c r="S366" i="1" s="1"/>
  <c r="R380" i="1"/>
  <c r="S380" i="1" s="1"/>
  <c r="P380" i="1"/>
  <c r="R406" i="1"/>
  <c r="S406" i="1" s="1"/>
  <c r="P406" i="1"/>
  <c r="R432" i="1"/>
  <c r="S432" i="1" s="1"/>
  <c r="P432" i="1"/>
  <c r="R458" i="1"/>
  <c r="S458" i="1" s="1"/>
  <c r="P458" i="1"/>
  <c r="R477" i="1"/>
  <c r="S477" i="1" s="1"/>
  <c r="P477" i="1"/>
  <c r="R499" i="1"/>
  <c r="S499" i="1" s="1"/>
  <c r="P499" i="1"/>
  <c r="R525" i="1"/>
  <c r="S525" i="1" s="1"/>
  <c r="P525" i="1"/>
  <c r="P610" i="1"/>
  <c r="P618" i="1"/>
  <c r="P626" i="1"/>
  <c r="P638" i="1"/>
  <c r="P10" i="1"/>
  <c r="P23" i="1"/>
  <c r="P36" i="1"/>
  <c r="P49" i="1"/>
  <c r="P62" i="1"/>
  <c r="P75" i="1"/>
  <c r="P88" i="1"/>
  <c r="P101" i="1"/>
  <c r="P114" i="1"/>
  <c r="P127" i="1"/>
  <c r="P140" i="1"/>
  <c r="P153" i="1"/>
  <c r="P166" i="1"/>
  <c r="P179" i="1"/>
  <c r="P192" i="1"/>
  <c r="P205" i="1"/>
  <c r="P218" i="1"/>
  <c r="P231" i="1"/>
  <c r="P244" i="1"/>
  <c r="P257" i="1"/>
  <c r="P270" i="1"/>
  <c r="P283" i="1"/>
  <c r="P296" i="1"/>
  <c r="P26" i="1"/>
  <c r="P39" i="1"/>
  <c r="P52" i="1"/>
  <c r="P65" i="1"/>
  <c r="P78" i="1"/>
  <c r="P91" i="1"/>
  <c r="P104" i="1"/>
  <c r="P117" i="1"/>
  <c r="P130" i="1"/>
  <c r="P143" i="1"/>
  <c r="P156" i="1"/>
  <c r="P169" i="1"/>
  <c r="P182" i="1"/>
  <c r="P195" i="1"/>
  <c r="P208" i="1"/>
  <c r="P221" i="1"/>
  <c r="P234" i="1"/>
  <c r="P247" i="1"/>
  <c r="P260" i="1"/>
  <c r="P273" i="1"/>
  <c r="P286" i="1"/>
  <c r="P299" i="1"/>
  <c r="P310" i="1"/>
  <c r="P324" i="1"/>
  <c r="P337" i="1"/>
  <c r="P350" i="1"/>
  <c r="P363" i="1"/>
  <c r="P376" i="1"/>
  <c r="P389" i="1"/>
  <c r="P402" i="1"/>
  <c r="P415" i="1"/>
  <c r="P428" i="1"/>
  <c r="P441" i="1"/>
  <c r="P452" i="1"/>
  <c r="P466" i="1"/>
  <c r="P474" i="1"/>
  <c r="P482" i="1"/>
  <c r="P495" i="1"/>
  <c r="P508" i="1"/>
  <c r="P521" i="1"/>
  <c r="P532" i="1"/>
  <c r="P588" i="1"/>
  <c r="P671" i="1"/>
  <c r="T10" i="1"/>
  <c r="W653" i="1"/>
  <c r="W652" i="1"/>
  <c r="W634" i="1"/>
  <c r="W633" i="1"/>
  <c r="W629" i="1"/>
  <c r="W628" i="1"/>
  <c r="W627" i="1"/>
  <c r="W626" i="1"/>
  <c r="W625" i="1"/>
  <c r="W621" i="1"/>
  <c r="W620" i="1"/>
  <c r="W619" i="1"/>
  <c r="W618" i="1"/>
  <c r="W617" i="1"/>
  <c r="W613" i="1"/>
  <c r="W612" i="1"/>
  <c r="W611" i="1"/>
  <c r="W610" i="1"/>
  <c r="W609" i="1"/>
  <c r="W605" i="1"/>
  <c r="W604" i="1"/>
  <c r="W603" i="1"/>
  <c r="W602" i="1"/>
  <c r="W593" i="1"/>
  <c r="W584" i="1"/>
  <c r="W569" i="1"/>
  <c r="W559" i="1"/>
  <c r="W551" i="1"/>
  <c r="W540" i="1"/>
  <c r="W531" i="1"/>
  <c r="W471" i="1"/>
  <c r="W463" i="1"/>
  <c r="W451" i="1"/>
  <c r="W309" i="1"/>
  <c r="O674" i="1" l="1"/>
  <c r="O673" i="1"/>
  <c r="O672" i="1"/>
  <c r="O670" i="1"/>
  <c r="R670" i="1" s="1"/>
  <c r="S670" i="1" s="1"/>
  <c r="T670" i="1" s="1"/>
  <c r="O669" i="1"/>
  <c r="R669" i="1" s="1"/>
  <c r="S669" i="1" s="1"/>
  <c r="T669" i="1" s="1"/>
  <c r="O668" i="1"/>
  <c r="O667" i="1"/>
  <c r="O666" i="1"/>
  <c r="R666" i="1" s="1"/>
  <c r="S666" i="1" s="1"/>
  <c r="T666" i="1" s="1"/>
  <c r="O665" i="1"/>
  <c r="O664" i="1"/>
  <c r="O663" i="1"/>
  <c r="R663" i="1" s="1"/>
  <c r="S663" i="1" s="1"/>
  <c r="T663" i="1" s="1"/>
  <c r="O662" i="1"/>
  <c r="R662" i="1" s="1"/>
  <c r="S662" i="1" s="1"/>
  <c r="T662" i="1" s="1"/>
  <c r="O661" i="1"/>
  <c r="R661" i="1" s="1"/>
  <c r="S661" i="1" s="1"/>
  <c r="T661" i="1" s="1"/>
  <c r="O660" i="1"/>
  <c r="O659" i="1"/>
  <c r="O658" i="1"/>
  <c r="O657" i="1"/>
  <c r="R657" i="1" s="1"/>
  <c r="S657" i="1" s="1"/>
  <c r="T657" i="1" s="1"/>
  <c r="O656" i="1"/>
  <c r="O655" i="1"/>
  <c r="O654" i="1"/>
  <c r="R654" i="1" s="1"/>
  <c r="S654" i="1" s="1"/>
  <c r="T654" i="1" s="1"/>
  <c r="O653" i="1"/>
  <c r="O652" i="1"/>
  <c r="O651" i="1"/>
  <c r="O650" i="1"/>
  <c r="O649" i="1"/>
  <c r="O648" i="1"/>
  <c r="R648" i="1" s="1"/>
  <c r="S648" i="1" s="1"/>
  <c r="T648" i="1" s="1"/>
  <c r="O647" i="1"/>
  <c r="P647" i="1" s="1"/>
  <c r="O646" i="1"/>
  <c r="R646" i="1" s="1"/>
  <c r="S646" i="1" s="1"/>
  <c r="T646" i="1" s="1"/>
  <c r="O645" i="1"/>
  <c r="O644" i="1"/>
  <c r="O643" i="1"/>
  <c r="R643" i="1" s="1"/>
  <c r="S643" i="1" s="1"/>
  <c r="O642" i="1"/>
  <c r="O641" i="1"/>
  <c r="O640" i="1"/>
  <c r="O639" i="1"/>
  <c r="O637" i="1"/>
  <c r="R637" i="1" s="1"/>
  <c r="S637" i="1" s="1"/>
  <c r="O636" i="1"/>
  <c r="O635" i="1"/>
  <c r="R635" i="1" s="1"/>
  <c r="S635" i="1" s="1"/>
  <c r="O634" i="1"/>
  <c r="O633" i="1"/>
  <c r="O632" i="1"/>
  <c r="R632" i="1" s="1"/>
  <c r="S632" i="1" s="1"/>
  <c r="T632" i="1" s="1"/>
  <c r="O631" i="1"/>
  <c r="O630" i="1"/>
  <c r="R630" i="1" s="1"/>
  <c r="S630" i="1" s="1"/>
  <c r="T630" i="1" s="1"/>
  <c r="O629" i="1"/>
  <c r="O628" i="1"/>
  <c r="R628" i="1" s="1"/>
  <c r="S628" i="1" s="1"/>
  <c r="T628" i="1" s="1"/>
  <c r="O627" i="1"/>
  <c r="T626" i="1"/>
  <c r="O625" i="1"/>
  <c r="O624" i="1"/>
  <c r="P624" i="1" s="1"/>
  <c r="O623" i="1"/>
  <c r="O622" i="1"/>
  <c r="O621" i="1"/>
  <c r="O620" i="1"/>
  <c r="O619" i="1"/>
  <c r="P619" i="1" s="1"/>
  <c r="O617" i="1"/>
  <c r="P617" i="1" s="1"/>
  <c r="O616" i="1"/>
  <c r="R616" i="1" s="1"/>
  <c r="S616" i="1" s="1"/>
  <c r="T616" i="1" s="1"/>
  <c r="O615" i="1"/>
  <c r="O614" i="1"/>
  <c r="R614" i="1" s="1"/>
  <c r="S614" i="1" s="1"/>
  <c r="T614" i="1" s="1"/>
  <c r="O613" i="1"/>
  <c r="R613" i="1" s="1"/>
  <c r="S613" i="1" s="1"/>
  <c r="T613" i="1" s="1"/>
  <c r="O612" i="1"/>
  <c r="O611" i="1"/>
  <c r="R611" i="1" s="1"/>
  <c r="S611" i="1" s="1"/>
  <c r="T611" i="1" s="1"/>
  <c r="T610" i="1"/>
  <c r="O609" i="1"/>
  <c r="R609" i="1" s="1"/>
  <c r="S609" i="1" s="1"/>
  <c r="T609" i="1" s="1"/>
  <c r="O608" i="1"/>
  <c r="O607" i="1"/>
  <c r="O606" i="1"/>
  <c r="O605" i="1"/>
  <c r="P605" i="1" s="1"/>
  <c r="O604" i="1"/>
  <c r="R604" i="1" s="1"/>
  <c r="S604" i="1" s="1"/>
  <c r="T604" i="1" s="1"/>
  <c r="O603" i="1"/>
  <c r="P603" i="1" s="1"/>
  <c r="O602" i="1"/>
  <c r="O601" i="1"/>
  <c r="P601" i="1" s="1"/>
  <c r="O600" i="1"/>
  <c r="P600" i="1" s="1"/>
  <c r="O599" i="1"/>
  <c r="O598" i="1"/>
  <c r="O597" i="1"/>
  <c r="S596" i="1"/>
  <c r="O596" i="1"/>
  <c r="P596" i="1" s="1"/>
  <c r="S595" i="1"/>
  <c r="O595" i="1"/>
  <c r="P595" i="1" s="1"/>
  <c r="O594" i="1"/>
  <c r="O593" i="1"/>
  <c r="R593" i="1" s="1"/>
  <c r="S593" i="1" s="1"/>
  <c r="T593" i="1" s="1"/>
  <c r="O592" i="1"/>
  <c r="O591" i="1"/>
  <c r="O590" i="1"/>
  <c r="O589" i="1"/>
  <c r="R589" i="1" s="1"/>
  <c r="S589" i="1" s="1"/>
  <c r="T589" i="1" s="1"/>
  <c r="O587" i="1"/>
  <c r="R587" i="1" s="1"/>
  <c r="S587" i="1" s="1"/>
  <c r="O586" i="1"/>
  <c r="R586" i="1" s="1"/>
  <c r="S586" i="1" s="1"/>
  <c r="O585" i="1"/>
  <c r="R585" i="1" s="1"/>
  <c r="S585" i="1" s="1"/>
  <c r="O584" i="1"/>
  <c r="O583" i="1"/>
  <c r="O582" i="1"/>
  <c r="O581" i="1"/>
  <c r="O580" i="1"/>
  <c r="O578" i="1"/>
  <c r="O577" i="1"/>
  <c r="P577" i="1" s="1"/>
  <c r="O576" i="1"/>
  <c r="R576" i="1" s="1"/>
  <c r="S576" i="1" s="1"/>
  <c r="T576" i="1" s="1"/>
  <c r="O574" i="1"/>
  <c r="R573" i="1"/>
  <c r="S573" i="1" s="1"/>
  <c r="T573" i="1" s="1"/>
  <c r="P573" i="1"/>
  <c r="O572" i="1"/>
  <c r="O571" i="1"/>
  <c r="R571" i="1" s="1"/>
  <c r="S571" i="1" s="1"/>
  <c r="T571" i="1" s="1"/>
  <c r="O570" i="1"/>
  <c r="R570" i="1" s="1"/>
  <c r="S570" i="1" s="1"/>
  <c r="T570" i="1" s="1"/>
  <c r="O569" i="1"/>
  <c r="O568" i="1"/>
  <c r="S567" i="1"/>
  <c r="O566" i="1"/>
  <c r="P566" i="1" s="1"/>
  <c r="O565" i="1"/>
  <c r="R565" i="1" s="1"/>
  <c r="S565" i="1" s="1"/>
  <c r="T565" i="1" s="1"/>
  <c r="O564" i="1"/>
  <c r="P564" i="1" s="1"/>
  <c r="O563" i="1"/>
  <c r="R563" i="1" s="1"/>
  <c r="S563" i="1" s="1"/>
  <c r="O562" i="1"/>
  <c r="O561" i="1"/>
  <c r="O560" i="1"/>
  <c r="P560" i="1" s="1"/>
  <c r="O559" i="1"/>
  <c r="P559" i="1" s="1"/>
  <c r="O558" i="1"/>
  <c r="O557" i="1"/>
  <c r="R557" i="1" s="1"/>
  <c r="S557" i="1" s="1"/>
  <c r="S556" i="1"/>
  <c r="O555" i="1"/>
  <c r="P555" i="1" s="1"/>
  <c r="O554" i="1"/>
  <c r="R554" i="1" s="1"/>
  <c r="S554" i="1" s="1"/>
  <c r="T554" i="1" s="1"/>
  <c r="O553" i="1"/>
  <c r="R553" i="1" s="1"/>
  <c r="S553" i="1" s="1"/>
  <c r="O552" i="1"/>
  <c r="R552" i="1" s="1"/>
  <c r="S552" i="1" s="1"/>
  <c r="T552" i="1" s="1"/>
  <c r="O551" i="1"/>
  <c r="P551" i="1" s="1"/>
  <c r="S550" i="1"/>
  <c r="O549" i="1"/>
  <c r="R549" i="1" s="1"/>
  <c r="S549" i="1" s="1"/>
  <c r="O548" i="1"/>
  <c r="O547" i="1"/>
  <c r="R547" i="1" s="1"/>
  <c r="S547" i="1" s="1"/>
  <c r="T547" i="1" s="1"/>
  <c r="O546" i="1"/>
  <c r="P546" i="1" s="1"/>
  <c r="O545" i="1"/>
  <c r="R545" i="1" s="1"/>
  <c r="S545" i="1" s="1"/>
  <c r="T545" i="1" s="1"/>
  <c r="O544" i="1"/>
  <c r="O543" i="1"/>
  <c r="S542" i="1"/>
  <c r="O542" i="1"/>
  <c r="P542" i="1" s="1"/>
  <c r="O541" i="1"/>
  <c r="O540" i="1"/>
  <c r="P540" i="1" s="1"/>
  <c r="O539" i="1"/>
  <c r="O538" i="1"/>
  <c r="O537" i="1"/>
  <c r="R537" i="1" s="1"/>
  <c r="S537" i="1" s="1"/>
  <c r="O536" i="1"/>
  <c r="O535" i="1"/>
  <c r="R535" i="1" s="1"/>
  <c r="S535" i="1" s="1"/>
  <c r="O534" i="1"/>
  <c r="O533" i="1"/>
  <c r="R533" i="1" s="1"/>
  <c r="S533" i="1" s="1"/>
  <c r="O531" i="1"/>
  <c r="P531" i="1" s="1"/>
  <c r="O530" i="1"/>
  <c r="R530" i="1" s="1"/>
  <c r="S530" i="1" s="1"/>
  <c r="T530" i="1" s="1"/>
  <c r="O529" i="1"/>
  <c r="R529" i="1" s="1"/>
  <c r="S529" i="1" s="1"/>
  <c r="O528" i="1"/>
  <c r="P528" i="1" s="1"/>
  <c r="O527" i="1"/>
  <c r="O526" i="1"/>
  <c r="T524" i="1"/>
  <c r="O523" i="1"/>
  <c r="O522" i="1"/>
  <c r="O520" i="1"/>
  <c r="R520" i="1" s="1"/>
  <c r="S520" i="1" s="1"/>
  <c r="T520" i="1" s="1"/>
  <c r="O519" i="1"/>
  <c r="R519" i="1" s="1"/>
  <c r="S519" i="1" s="1"/>
  <c r="T519" i="1" s="1"/>
  <c r="O518" i="1"/>
  <c r="R518" i="1" s="1"/>
  <c r="S518" i="1" s="1"/>
  <c r="O517" i="1"/>
  <c r="O516" i="1"/>
  <c r="O515" i="1"/>
  <c r="O514" i="1"/>
  <c r="O513" i="1"/>
  <c r="P513" i="1" s="1"/>
  <c r="O510" i="1"/>
  <c r="O509" i="1"/>
  <c r="P509" i="1" s="1"/>
  <c r="O507" i="1"/>
  <c r="O506" i="1"/>
  <c r="P506" i="1" s="1"/>
  <c r="O505" i="1"/>
  <c r="O504" i="1"/>
  <c r="O503" i="1"/>
  <c r="O502" i="1"/>
  <c r="P502" i="1" s="1"/>
  <c r="O501" i="1"/>
  <c r="O500" i="1"/>
  <c r="R500" i="1" s="1"/>
  <c r="S500" i="1" s="1"/>
  <c r="O497" i="1"/>
  <c r="R497" i="1" s="1"/>
  <c r="S497" i="1" s="1"/>
  <c r="O496" i="1"/>
  <c r="O494" i="1"/>
  <c r="O493" i="1"/>
  <c r="R493" i="1" s="1"/>
  <c r="S493" i="1" s="1"/>
  <c r="T493" i="1" s="1"/>
  <c r="O492" i="1"/>
  <c r="O491" i="1"/>
  <c r="O490" i="1"/>
  <c r="P490" i="1" s="1"/>
  <c r="O489" i="1"/>
  <c r="O488" i="1"/>
  <c r="O487" i="1"/>
  <c r="O484" i="1"/>
  <c r="O483" i="1"/>
  <c r="P483" i="1" s="1"/>
  <c r="O481" i="1"/>
  <c r="O480" i="1"/>
  <c r="P480" i="1" s="1"/>
  <c r="O479" i="1"/>
  <c r="O478" i="1"/>
  <c r="O475" i="1"/>
  <c r="P475" i="1" s="1"/>
  <c r="O473" i="1"/>
  <c r="O472" i="1"/>
  <c r="P472" i="1" s="1"/>
  <c r="O471" i="1"/>
  <c r="P471" i="1" s="1"/>
  <c r="O470" i="1"/>
  <c r="R470" i="1" s="1"/>
  <c r="S470" i="1" s="1"/>
  <c r="T470" i="1" s="1"/>
  <c r="O467" i="1"/>
  <c r="P467" i="1" s="1"/>
  <c r="O465" i="1"/>
  <c r="P465" i="1" s="1"/>
  <c r="O464" i="1"/>
  <c r="O463" i="1"/>
  <c r="O462" i="1"/>
  <c r="R462" i="1" s="1"/>
  <c r="S462" i="1" s="1"/>
  <c r="T462" i="1" s="1"/>
  <c r="O461" i="1"/>
  <c r="P461" i="1" s="1"/>
  <c r="O460" i="1"/>
  <c r="P460" i="1" s="1"/>
  <c r="O459" i="1"/>
  <c r="P459" i="1" s="1"/>
  <c r="O456" i="1"/>
  <c r="R456" i="1" s="1"/>
  <c r="S456" i="1" s="1"/>
  <c r="T456" i="1" s="1"/>
  <c r="O455" i="1"/>
  <c r="R455" i="1" s="1"/>
  <c r="S455" i="1" s="1"/>
  <c r="O454" i="1"/>
  <c r="P454" i="1" s="1"/>
  <c r="O453" i="1"/>
  <c r="O451" i="1"/>
  <c r="O450" i="1"/>
  <c r="P450" i="1" s="1"/>
  <c r="O449" i="1"/>
  <c r="O448" i="1"/>
  <c r="O447" i="1"/>
  <c r="O446" i="1"/>
  <c r="T445" i="1"/>
  <c r="O443" i="1"/>
  <c r="R443" i="1" s="1"/>
  <c r="S443" i="1" s="1"/>
  <c r="O442" i="1"/>
  <c r="O440" i="1"/>
  <c r="R440" i="1" s="1"/>
  <c r="S440" i="1" s="1"/>
  <c r="T440" i="1" s="1"/>
  <c r="O439" i="1"/>
  <c r="P439" i="1" s="1"/>
  <c r="O438" i="1"/>
  <c r="P438" i="1" s="1"/>
  <c r="O437" i="1"/>
  <c r="R437" i="1" s="1"/>
  <c r="S437" i="1" s="1"/>
  <c r="T437" i="1" s="1"/>
  <c r="O436" i="1"/>
  <c r="R436" i="1" s="1"/>
  <c r="S436" i="1" s="1"/>
  <c r="O435" i="1"/>
  <c r="R435" i="1" s="1"/>
  <c r="S435" i="1" s="1"/>
  <c r="T435" i="1" s="1"/>
  <c r="O434" i="1"/>
  <c r="O433" i="1"/>
  <c r="P433" i="1" s="1"/>
  <c r="T431" i="1"/>
  <c r="O430" i="1"/>
  <c r="O429" i="1"/>
  <c r="R429" i="1" s="1"/>
  <c r="S429" i="1" s="1"/>
  <c r="O427" i="1"/>
  <c r="R427" i="1" s="1"/>
  <c r="S427" i="1" s="1"/>
  <c r="T427" i="1" s="1"/>
  <c r="O426" i="1"/>
  <c r="O425" i="1"/>
  <c r="P425" i="1" s="1"/>
  <c r="O424" i="1"/>
  <c r="P424" i="1" s="1"/>
  <c r="O423" i="1"/>
  <c r="P423" i="1" s="1"/>
  <c r="O422" i="1"/>
  <c r="R422" i="1" s="1"/>
  <c r="S422" i="1" s="1"/>
  <c r="T422" i="1" s="1"/>
  <c r="O421" i="1"/>
  <c r="R421" i="1" s="1"/>
  <c r="S421" i="1" s="1"/>
  <c r="T421" i="1" s="1"/>
  <c r="O420" i="1"/>
  <c r="P420" i="1" s="1"/>
  <c r="O417" i="1"/>
  <c r="P417" i="1" s="1"/>
  <c r="O416" i="1"/>
  <c r="P416" i="1" s="1"/>
  <c r="O414" i="1"/>
  <c r="R414" i="1" s="1"/>
  <c r="S414" i="1" s="1"/>
  <c r="T414" i="1" s="1"/>
  <c r="O413" i="1"/>
  <c r="R413" i="1" s="1"/>
  <c r="S413" i="1" s="1"/>
  <c r="T413" i="1" s="1"/>
  <c r="O412" i="1"/>
  <c r="O411" i="1"/>
  <c r="R411" i="1" s="1"/>
  <c r="S411" i="1" s="1"/>
  <c r="T411" i="1" s="1"/>
  <c r="O410" i="1"/>
  <c r="O409" i="1"/>
  <c r="P409" i="1" s="1"/>
  <c r="O408" i="1"/>
  <c r="R408" i="1" s="1"/>
  <c r="S408" i="1" s="1"/>
  <c r="T408" i="1" s="1"/>
  <c r="O407" i="1"/>
  <c r="R407" i="1" s="1"/>
  <c r="S407" i="1" s="1"/>
  <c r="T406" i="1"/>
  <c r="O404" i="1"/>
  <c r="P404" i="1" s="1"/>
  <c r="O403" i="1"/>
  <c r="O401" i="1"/>
  <c r="R401" i="1" s="1"/>
  <c r="S401" i="1" s="1"/>
  <c r="T401" i="1" s="1"/>
  <c r="O400" i="1"/>
  <c r="R400" i="1" s="1"/>
  <c r="S400" i="1" s="1"/>
  <c r="T400" i="1" s="1"/>
  <c r="O399" i="1"/>
  <c r="R399" i="1" s="1"/>
  <c r="S399" i="1" s="1"/>
  <c r="O398" i="1"/>
  <c r="R398" i="1" s="1"/>
  <c r="S398" i="1" s="1"/>
  <c r="T398" i="1" s="1"/>
  <c r="O397" i="1"/>
  <c r="O396" i="1"/>
  <c r="O395" i="1"/>
  <c r="O394" i="1"/>
  <c r="R394" i="1" s="1"/>
  <c r="S394" i="1" s="1"/>
  <c r="T393" i="1"/>
  <c r="T392" i="1"/>
  <c r="O391" i="1"/>
  <c r="R391" i="1" s="1"/>
  <c r="S391" i="1" s="1"/>
  <c r="O390" i="1"/>
  <c r="R390" i="1" s="1"/>
  <c r="S390" i="1" s="1"/>
  <c r="O388" i="1"/>
  <c r="O387" i="1"/>
  <c r="R387" i="1" s="1"/>
  <c r="S387" i="1" s="1"/>
  <c r="T387" i="1" s="1"/>
  <c r="O386" i="1"/>
  <c r="O385" i="1"/>
  <c r="R385" i="1" s="1"/>
  <c r="S385" i="1" s="1"/>
  <c r="T385" i="1" s="1"/>
  <c r="O384" i="1"/>
  <c r="R384" i="1" s="1"/>
  <c r="S384" i="1" s="1"/>
  <c r="O383" i="1"/>
  <c r="O382" i="1"/>
  <c r="R382" i="1" s="1"/>
  <c r="S382" i="1" s="1"/>
  <c r="T382" i="1" s="1"/>
  <c r="O381" i="1"/>
  <c r="P381" i="1" s="1"/>
  <c r="T379" i="1"/>
  <c r="O378" i="1"/>
  <c r="R378" i="1" s="1"/>
  <c r="S378" i="1" s="1"/>
  <c r="O377" i="1"/>
  <c r="R377" i="1" s="1"/>
  <c r="S377" i="1" s="1"/>
  <c r="O375" i="1"/>
  <c r="R375" i="1" s="1"/>
  <c r="S375" i="1" s="1"/>
  <c r="T375" i="1" s="1"/>
  <c r="O374" i="1"/>
  <c r="R374" i="1" s="1"/>
  <c r="S374" i="1" s="1"/>
  <c r="T374" i="1" s="1"/>
  <c r="O373" i="1"/>
  <c r="P373" i="1" s="1"/>
  <c r="O372" i="1"/>
  <c r="P372" i="1" s="1"/>
  <c r="O371" i="1"/>
  <c r="O370" i="1"/>
  <c r="O369" i="1"/>
  <c r="R369" i="1" s="1"/>
  <c r="S369" i="1" s="1"/>
  <c r="T369" i="1" s="1"/>
  <c r="O368" i="1"/>
  <c r="R368" i="1" s="1"/>
  <c r="S368" i="1" s="1"/>
  <c r="T367" i="1"/>
  <c r="T366" i="1"/>
  <c r="O365" i="1"/>
  <c r="R365" i="1" s="1"/>
  <c r="S365" i="1" s="1"/>
  <c r="O364" i="1"/>
  <c r="R364" i="1" s="1"/>
  <c r="S364" i="1" s="1"/>
  <c r="O362" i="1"/>
  <c r="O361" i="1"/>
  <c r="R361" i="1" s="1"/>
  <c r="S361" i="1" s="1"/>
  <c r="T361" i="1" s="1"/>
  <c r="O360" i="1"/>
  <c r="R360" i="1" s="1"/>
  <c r="S360" i="1" s="1"/>
  <c r="O359" i="1"/>
  <c r="O358" i="1"/>
  <c r="R358" i="1" s="1"/>
  <c r="S358" i="1" s="1"/>
  <c r="O357" i="1"/>
  <c r="O356" i="1"/>
  <c r="O355" i="1"/>
  <c r="O352" i="1"/>
  <c r="R352" i="1" s="1"/>
  <c r="S352" i="1" s="1"/>
  <c r="O351" i="1"/>
  <c r="P351" i="1" s="1"/>
  <c r="O349" i="1"/>
  <c r="P349" i="1" s="1"/>
  <c r="O348" i="1"/>
  <c r="O347" i="1"/>
  <c r="O346" i="1"/>
  <c r="O345" i="1"/>
  <c r="R345" i="1" s="1"/>
  <c r="S345" i="1" s="1"/>
  <c r="O344" i="1"/>
  <c r="P344" i="1" s="1"/>
  <c r="O343" i="1"/>
  <c r="P343" i="1" s="1"/>
  <c r="O342" i="1"/>
  <c r="P342" i="1" s="1"/>
  <c r="T340" i="1"/>
  <c r="O339" i="1"/>
  <c r="R339" i="1" s="1"/>
  <c r="S339" i="1" s="1"/>
  <c r="O338" i="1"/>
  <c r="O336" i="1"/>
  <c r="P336" i="1" s="1"/>
  <c r="O335" i="1"/>
  <c r="P335" i="1" s="1"/>
  <c r="O334" i="1"/>
  <c r="P334" i="1" s="1"/>
  <c r="O333" i="1"/>
  <c r="O332" i="1"/>
  <c r="O331" i="1"/>
  <c r="O330" i="1"/>
  <c r="R330" i="1" s="1"/>
  <c r="S330" i="1" s="1"/>
  <c r="T330" i="1" s="1"/>
  <c r="O329" i="1"/>
  <c r="R329" i="1" s="1"/>
  <c r="S329" i="1" s="1"/>
  <c r="T328" i="1"/>
  <c r="O326" i="1"/>
  <c r="O325" i="1"/>
  <c r="O323" i="1"/>
  <c r="O322" i="1"/>
  <c r="O321" i="1"/>
  <c r="R321" i="1" s="1"/>
  <c r="S321" i="1" s="1"/>
  <c r="O320" i="1"/>
  <c r="R320" i="1" s="1"/>
  <c r="S320" i="1" s="1"/>
  <c r="T320" i="1" s="1"/>
  <c r="O319" i="1"/>
  <c r="O318" i="1"/>
  <c r="R318" i="1" s="1"/>
  <c r="S318" i="1" s="1"/>
  <c r="T318" i="1" s="1"/>
  <c r="O317" i="1"/>
  <c r="R317" i="1" s="1"/>
  <c r="S317" i="1" s="1"/>
  <c r="T317" i="1" s="1"/>
  <c r="O314" i="1"/>
  <c r="P314" i="1" s="1"/>
  <c r="O313" i="1"/>
  <c r="P313" i="1" s="1"/>
  <c r="O312" i="1"/>
  <c r="O311" i="1"/>
  <c r="R311" i="1" s="1"/>
  <c r="S311" i="1" s="1"/>
  <c r="T311" i="1" s="1"/>
  <c r="O309" i="1"/>
  <c r="P309" i="1" s="1"/>
  <c r="O308" i="1"/>
  <c r="O307" i="1"/>
  <c r="O306" i="1"/>
  <c r="R306" i="1" s="1"/>
  <c r="S306" i="1" s="1"/>
  <c r="T306" i="1" s="1"/>
  <c r="O305" i="1"/>
  <c r="O304" i="1"/>
  <c r="R304" i="1" s="1"/>
  <c r="S304" i="1" s="1"/>
  <c r="O301" i="1"/>
  <c r="P301" i="1" s="1"/>
  <c r="O300" i="1"/>
  <c r="P300" i="1" s="1"/>
  <c r="O298" i="1"/>
  <c r="R298" i="1" s="1"/>
  <c r="S298" i="1" s="1"/>
  <c r="T298" i="1" s="1"/>
  <c r="O297" i="1"/>
  <c r="R297" i="1" s="1"/>
  <c r="S297" i="1" s="1"/>
  <c r="T297" i="1" s="1"/>
  <c r="O295" i="1"/>
  <c r="P295" i="1" s="1"/>
  <c r="O294" i="1"/>
  <c r="R294" i="1" s="1"/>
  <c r="S294" i="1" s="1"/>
  <c r="O293" i="1"/>
  <c r="P293" i="1" s="1"/>
  <c r="O292" i="1"/>
  <c r="R292" i="1" s="1"/>
  <c r="S292" i="1" s="1"/>
  <c r="T292" i="1" s="1"/>
  <c r="O291" i="1"/>
  <c r="R291" i="1" s="1"/>
  <c r="S291" i="1" s="1"/>
  <c r="T289" i="1"/>
  <c r="O288" i="1"/>
  <c r="R288" i="1" s="1"/>
  <c r="S288" i="1" s="1"/>
  <c r="O287" i="1"/>
  <c r="R287" i="1" s="1"/>
  <c r="S287" i="1" s="1"/>
  <c r="O285" i="1"/>
  <c r="P285" i="1" s="1"/>
  <c r="O284" i="1"/>
  <c r="R284" i="1" s="1"/>
  <c r="S284" i="1" s="1"/>
  <c r="T284" i="1" s="1"/>
  <c r="O282" i="1"/>
  <c r="P282" i="1" s="1"/>
  <c r="O281" i="1"/>
  <c r="R281" i="1" s="1"/>
  <c r="S281" i="1" s="1"/>
  <c r="O280" i="1"/>
  <c r="R280" i="1" s="1"/>
  <c r="S280" i="1" s="1"/>
  <c r="T280" i="1" s="1"/>
  <c r="O279" i="1"/>
  <c r="P279" i="1" s="1"/>
  <c r="O278" i="1"/>
  <c r="O275" i="1"/>
  <c r="P275" i="1" s="1"/>
  <c r="O274" i="1"/>
  <c r="R274" i="1" s="1"/>
  <c r="S274" i="1" s="1"/>
  <c r="O272" i="1"/>
  <c r="R272" i="1" s="1"/>
  <c r="S272" i="1" s="1"/>
  <c r="T272" i="1" s="1"/>
  <c r="O271" i="1"/>
  <c r="P271" i="1" s="1"/>
  <c r="O269" i="1"/>
  <c r="O268" i="1"/>
  <c r="R268" i="1" s="1"/>
  <c r="S268" i="1" s="1"/>
  <c r="O267" i="1"/>
  <c r="P267" i="1" s="1"/>
  <c r="O266" i="1"/>
  <c r="R266" i="1" s="1"/>
  <c r="S266" i="1" s="1"/>
  <c r="T266" i="1" s="1"/>
  <c r="O265" i="1"/>
  <c r="R265" i="1" s="1"/>
  <c r="S265" i="1" s="1"/>
  <c r="T263" i="1"/>
  <c r="O262" i="1"/>
  <c r="R262" i="1" s="1"/>
  <c r="S262" i="1" s="1"/>
  <c r="O261" i="1"/>
  <c r="R261" i="1" s="1"/>
  <c r="S261" i="1" s="1"/>
  <c r="O259" i="1"/>
  <c r="O258" i="1"/>
  <c r="R258" i="1" s="1"/>
  <c r="S258" i="1" s="1"/>
  <c r="T258" i="1" s="1"/>
  <c r="O256" i="1"/>
  <c r="O255" i="1"/>
  <c r="P255" i="1" s="1"/>
  <c r="O254" i="1"/>
  <c r="R254" i="1" s="1"/>
  <c r="S254" i="1" s="1"/>
  <c r="T254" i="1" s="1"/>
  <c r="O253" i="1"/>
  <c r="O252" i="1"/>
  <c r="R252" i="1" s="1"/>
  <c r="S252" i="1" s="1"/>
  <c r="T251" i="1"/>
  <c r="O249" i="1"/>
  <c r="P249" i="1" s="1"/>
  <c r="O248" i="1"/>
  <c r="O246" i="1"/>
  <c r="R246" i="1" s="1"/>
  <c r="S246" i="1" s="1"/>
  <c r="T246" i="1" s="1"/>
  <c r="O245" i="1"/>
  <c r="P245" i="1" s="1"/>
  <c r="O243" i="1"/>
  <c r="R243" i="1" s="1"/>
  <c r="S243" i="1" s="1"/>
  <c r="T243" i="1" s="1"/>
  <c r="O242" i="1"/>
  <c r="O241" i="1"/>
  <c r="P241" i="1" s="1"/>
  <c r="O240" i="1"/>
  <c r="O239" i="1"/>
  <c r="R239" i="1" s="1"/>
  <c r="S239" i="1" s="1"/>
  <c r="T238" i="1"/>
  <c r="T237" i="1"/>
  <c r="O236" i="1"/>
  <c r="R236" i="1" s="1"/>
  <c r="S236" i="1" s="1"/>
  <c r="O235" i="1"/>
  <c r="O233" i="1"/>
  <c r="P233" i="1" s="1"/>
  <c r="O232" i="1"/>
  <c r="O230" i="1"/>
  <c r="O229" i="1"/>
  <c r="O228" i="1"/>
  <c r="R228" i="1" s="1"/>
  <c r="S228" i="1" s="1"/>
  <c r="T228" i="1" s="1"/>
  <c r="O227" i="1"/>
  <c r="P227" i="1" s="1"/>
  <c r="O226" i="1"/>
  <c r="P226" i="1" s="1"/>
  <c r="T225" i="1"/>
  <c r="T224" i="1"/>
  <c r="O223" i="1"/>
  <c r="O222" i="1"/>
  <c r="O220" i="1"/>
  <c r="R220" i="1" s="1"/>
  <c r="S220" i="1" s="1"/>
  <c r="T220" i="1" s="1"/>
  <c r="O219" i="1"/>
  <c r="P219" i="1" s="1"/>
  <c r="O217" i="1"/>
  <c r="R217" i="1" s="1"/>
  <c r="S217" i="1" s="1"/>
  <c r="T217" i="1" s="1"/>
  <c r="O216" i="1"/>
  <c r="R216" i="1" s="1"/>
  <c r="S216" i="1" s="1"/>
  <c r="O215" i="1"/>
  <c r="R215" i="1" s="1"/>
  <c r="S215" i="1" s="1"/>
  <c r="T215" i="1" s="1"/>
  <c r="O214" i="1"/>
  <c r="O213" i="1"/>
  <c r="R213" i="1" s="1"/>
  <c r="S213" i="1" s="1"/>
  <c r="T211" i="1"/>
  <c r="O210" i="1"/>
  <c r="O209" i="1"/>
  <c r="R209" i="1" s="1"/>
  <c r="S209" i="1" s="1"/>
  <c r="O207" i="1"/>
  <c r="R207" i="1" s="1"/>
  <c r="S207" i="1" s="1"/>
  <c r="T207" i="1" s="1"/>
  <c r="O206" i="1"/>
  <c r="R206" i="1" s="1"/>
  <c r="S206" i="1" s="1"/>
  <c r="T206" i="1" s="1"/>
  <c r="O204" i="1"/>
  <c r="R204" i="1" s="1"/>
  <c r="S204" i="1" s="1"/>
  <c r="T204" i="1" s="1"/>
  <c r="O203" i="1"/>
  <c r="R203" i="1" s="1"/>
  <c r="S203" i="1" s="1"/>
  <c r="O202" i="1"/>
  <c r="O201" i="1"/>
  <c r="O200" i="1"/>
  <c r="R200" i="1" s="1"/>
  <c r="S200" i="1" s="1"/>
  <c r="O197" i="1"/>
  <c r="R197" i="1" s="1"/>
  <c r="S197" i="1" s="1"/>
  <c r="O196" i="1"/>
  <c r="O194" i="1"/>
  <c r="P194" i="1" s="1"/>
  <c r="O193" i="1"/>
  <c r="R193" i="1" s="1"/>
  <c r="S193" i="1" s="1"/>
  <c r="T193" i="1" s="1"/>
  <c r="O191" i="1"/>
  <c r="R191" i="1" s="1"/>
  <c r="S191" i="1" s="1"/>
  <c r="T191" i="1" s="1"/>
  <c r="O190" i="1"/>
  <c r="R190" i="1" s="1"/>
  <c r="S190" i="1" s="1"/>
  <c r="O189" i="1"/>
  <c r="R189" i="1" s="1"/>
  <c r="S189" i="1" s="1"/>
  <c r="T189" i="1" s="1"/>
  <c r="O188" i="1"/>
  <c r="P188" i="1" s="1"/>
  <c r="O187" i="1"/>
  <c r="P187" i="1" s="1"/>
  <c r="T186" i="1"/>
  <c r="T185" i="1"/>
  <c r="O184" i="1"/>
  <c r="P184" i="1" s="1"/>
  <c r="O183" i="1"/>
  <c r="R183" i="1" s="1"/>
  <c r="S183" i="1" s="1"/>
  <c r="O181" i="1"/>
  <c r="R181" i="1" s="1"/>
  <c r="S181" i="1" s="1"/>
  <c r="T181" i="1" s="1"/>
  <c r="O180" i="1"/>
  <c r="P180" i="1" s="1"/>
  <c r="O178" i="1"/>
  <c r="R178" i="1" s="1"/>
  <c r="S178" i="1" s="1"/>
  <c r="T178" i="1" s="1"/>
  <c r="O177" i="1"/>
  <c r="O176" i="1"/>
  <c r="P176" i="1" s="1"/>
  <c r="O175" i="1"/>
  <c r="R175" i="1" s="1"/>
  <c r="S175" i="1" s="1"/>
  <c r="T175" i="1" s="1"/>
  <c r="O174" i="1"/>
  <c r="R174" i="1" s="1"/>
  <c r="S174" i="1" s="1"/>
  <c r="O171" i="1"/>
  <c r="R171" i="1" s="1"/>
  <c r="S171" i="1" s="1"/>
  <c r="O170" i="1"/>
  <c r="R170" i="1" s="1"/>
  <c r="S170" i="1" s="1"/>
  <c r="O168" i="1"/>
  <c r="R168" i="1" s="1"/>
  <c r="S168" i="1" s="1"/>
  <c r="T168" i="1" s="1"/>
  <c r="O167" i="1"/>
  <c r="R167" i="1" s="1"/>
  <c r="S167" i="1" s="1"/>
  <c r="T167" i="1" s="1"/>
  <c r="O165" i="1"/>
  <c r="P165" i="1" s="1"/>
  <c r="O164" i="1"/>
  <c r="O163" i="1"/>
  <c r="R163" i="1" s="1"/>
  <c r="S163" i="1" s="1"/>
  <c r="T163" i="1" s="1"/>
  <c r="O162" i="1"/>
  <c r="R162" i="1" s="1"/>
  <c r="S162" i="1" s="1"/>
  <c r="T162" i="1" s="1"/>
  <c r="O161" i="1"/>
  <c r="R161" i="1" s="1"/>
  <c r="S161" i="1" s="1"/>
  <c r="T160" i="1"/>
  <c r="O158" i="1"/>
  <c r="P158" i="1" s="1"/>
  <c r="O157" i="1"/>
  <c r="P157" i="1" s="1"/>
  <c r="O155" i="1"/>
  <c r="R155" i="1" s="1"/>
  <c r="S155" i="1" s="1"/>
  <c r="T155" i="1" s="1"/>
  <c r="O154" i="1"/>
  <c r="R154" i="1" s="1"/>
  <c r="S154" i="1" s="1"/>
  <c r="T154" i="1" s="1"/>
  <c r="O152" i="1"/>
  <c r="R152" i="1" s="1"/>
  <c r="S152" i="1" s="1"/>
  <c r="T152" i="1" s="1"/>
  <c r="O151" i="1"/>
  <c r="R151" i="1" s="1"/>
  <c r="S151" i="1" s="1"/>
  <c r="O150" i="1"/>
  <c r="P150" i="1" s="1"/>
  <c r="O149" i="1"/>
  <c r="R149" i="1" s="1"/>
  <c r="S149" i="1" s="1"/>
  <c r="T149" i="1" s="1"/>
  <c r="O148" i="1"/>
  <c r="R148" i="1" s="1"/>
  <c r="S148" i="1" s="1"/>
  <c r="T147" i="1"/>
  <c r="O145" i="1"/>
  <c r="R145" i="1" s="1"/>
  <c r="S145" i="1" s="1"/>
  <c r="O144" i="1"/>
  <c r="R144" i="1" s="1"/>
  <c r="S144" i="1" s="1"/>
  <c r="O142" i="1"/>
  <c r="P142" i="1" s="1"/>
  <c r="O141" i="1"/>
  <c r="R141" i="1" s="1"/>
  <c r="S141" i="1" s="1"/>
  <c r="T141" i="1" s="1"/>
  <c r="O139" i="1"/>
  <c r="R139" i="1" s="1"/>
  <c r="S139" i="1" s="1"/>
  <c r="T139" i="1" s="1"/>
  <c r="O138" i="1"/>
  <c r="R138" i="1" s="1"/>
  <c r="S138" i="1" s="1"/>
  <c r="O137" i="1"/>
  <c r="R137" i="1" s="1"/>
  <c r="S137" i="1" s="1"/>
  <c r="T137" i="1" s="1"/>
  <c r="O136" i="1"/>
  <c r="P136" i="1" s="1"/>
  <c r="O135" i="1"/>
  <c r="P135" i="1" s="1"/>
  <c r="T134" i="1"/>
  <c r="O132" i="1"/>
  <c r="R132" i="1" s="1"/>
  <c r="S132" i="1" s="1"/>
  <c r="O131" i="1"/>
  <c r="R131" i="1" s="1"/>
  <c r="S131" i="1" s="1"/>
  <c r="O129" i="1"/>
  <c r="R129" i="1" s="1"/>
  <c r="S129" i="1" s="1"/>
  <c r="T129" i="1" s="1"/>
  <c r="O128" i="1"/>
  <c r="P128" i="1" s="1"/>
  <c r="O126" i="1"/>
  <c r="R126" i="1" s="1"/>
  <c r="S126" i="1" s="1"/>
  <c r="T126" i="1" s="1"/>
  <c r="O125" i="1"/>
  <c r="R125" i="1" s="1"/>
  <c r="S125" i="1" s="1"/>
  <c r="O124" i="1"/>
  <c r="R124" i="1" s="1"/>
  <c r="S124" i="1" s="1"/>
  <c r="T124" i="1" s="1"/>
  <c r="O123" i="1"/>
  <c r="R123" i="1" s="1"/>
  <c r="S123" i="1" s="1"/>
  <c r="T123" i="1" s="1"/>
  <c r="O122" i="1"/>
  <c r="R122" i="1" s="1"/>
  <c r="S122" i="1" s="1"/>
  <c r="T120" i="1"/>
  <c r="O119" i="1"/>
  <c r="R119" i="1" s="1"/>
  <c r="S119" i="1" s="1"/>
  <c r="O118" i="1"/>
  <c r="R118" i="1" s="1"/>
  <c r="S118" i="1" s="1"/>
  <c r="O116" i="1"/>
  <c r="R116" i="1" s="1"/>
  <c r="S116" i="1" s="1"/>
  <c r="T116" i="1" s="1"/>
  <c r="O115" i="1"/>
  <c r="P115" i="1" s="1"/>
  <c r="O113" i="1"/>
  <c r="P113" i="1" s="1"/>
  <c r="O112" i="1"/>
  <c r="P112" i="1" s="1"/>
  <c r="O111" i="1"/>
  <c r="R111" i="1" s="1"/>
  <c r="S111" i="1" s="1"/>
  <c r="T111" i="1" s="1"/>
  <c r="O110" i="1"/>
  <c r="R110" i="1" s="1"/>
  <c r="S110" i="1" s="1"/>
  <c r="T110" i="1" s="1"/>
  <c r="O109" i="1"/>
  <c r="P109" i="1" s="1"/>
  <c r="T108" i="1"/>
  <c r="T107" i="1"/>
  <c r="O106" i="1"/>
  <c r="R106" i="1" s="1"/>
  <c r="S106" i="1" s="1"/>
  <c r="O105" i="1"/>
  <c r="R105" i="1" s="1"/>
  <c r="S105" i="1" s="1"/>
  <c r="O103" i="1"/>
  <c r="R103" i="1" s="1"/>
  <c r="S103" i="1" s="1"/>
  <c r="T103" i="1" s="1"/>
  <c r="O102" i="1"/>
  <c r="R102" i="1" s="1"/>
  <c r="S102" i="1" s="1"/>
  <c r="T102" i="1" s="1"/>
  <c r="O100" i="1"/>
  <c r="R100" i="1" s="1"/>
  <c r="S100" i="1" s="1"/>
  <c r="T100" i="1" s="1"/>
  <c r="O99" i="1"/>
  <c r="R99" i="1" s="1"/>
  <c r="S99" i="1" s="1"/>
  <c r="O98" i="1"/>
  <c r="R98" i="1" s="1"/>
  <c r="S98" i="1" s="1"/>
  <c r="T98" i="1" s="1"/>
  <c r="O97" i="1"/>
  <c r="R97" i="1" s="1"/>
  <c r="S97" i="1" s="1"/>
  <c r="T97" i="1" s="1"/>
  <c r="O96" i="1"/>
  <c r="R96" i="1" s="1"/>
  <c r="S96" i="1" s="1"/>
  <c r="T95" i="1"/>
  <c r="T94" i="1"/>
  <c r="O93" i="1"/>
  <c r="P93" i="1" s="1"/>
  <c r="O92" i="1"/>
  <c r="R92" i="1" s="1"/>
  <c r="S92" i="1" s="1"/>
  <c r="O90" i="1"/>
  <c r="R90" i="1" s="1"/>
  <c r="S90" i="1" s="1"/>
  <c r="T90" i="1" s="1"/>
  <c r="O89" i="1"/>
  <c r="R89" i="1" s="1"/>
  <c r="S89" i="1" s="1"/>
  <c r="T89" i="1" s="1"/>
  <c r="O87" i="1"/>
  <c r="P87" i="1" s="1"/>
  <c r="O86" i="1"/>
  <c r="R86" i="1" s="1"/>
  <c r="S86" i="1" s="1"/>
  <c r="O85" i="1"/>
  <c r="R85" i="1" s="1"/>
  <c r="S85" i="1" s="1"/>
  <c r="T85" i="1" s="1"/>
  <c r="O84" i="1"/>
  <c r="R84" i="1" s="1"/>
  <c r="S84" i="1" s="1"/>
  <c r="T84" i="1" s="1"/>
  <c r="O83" i="1"/>
  <c r="R83" i="1" s="1"/>
  <c r="S83" i="1" s="1"/>
  <c r="T82" i="1"/>
  <c r="T81" i="1"/>
  <c r="O80" i="1"/>
  <c r="R80" i="1" s="1"/>
  <c r="S80" i="1" s="1"/>
  <c r="O79" i="1"/>
  <c r="R79" i="1" s="1"/>
  <c r="S79" i="1" s="1"/>
  <c r="O77" i="1"/>
  <c r="R77" i="1" s="1"/>
  <c r="S77" i="1" s="1"/>
  <c r="T77" i="1" s="1"/>
  <c r="O76" i="1"/>
  <c r="R76" i="1" s="1"/>
  <c r="S76" i="1" s="1"/>
  <c r="T76" i="1" s="1"/>
  <c r="O74" i="1"/>
  <c r="R74" i="1" s="1"/>
  <c r="S74" i="1" s="1"/>
  <c r="T74" i="1" s="1"/>
  <c r="O73" i="1"/>
  <c r="R73" i="1" s="1"/>
  <c r="S73" i="1" s="1"/>
  <c r="O72" i="1"/>
  <c r="R72" i="1" s="1"/>
  <c r="S72" i="1" s="1"/>
  <c r="T72" i="1" s="1"/>
  <c r="O71" i="1"/>
  <c r="R71" i="1" s="1"/>
  <c r="S71" i="1" s="1"/>
  <c r="T71" i="1" s="1"/>
  <c r="O70" i="1"/>
  <c r="R70" i="1" s="1"/>
  <c r="S70" i="1" s="1"/>
  <c r="T69" i="1"/>
  <c r="T68" i="1"/>
  <c r="O67" i="1"/>
  <c r="R67" i="1" s="1"/>
  <c r="S67" i="1" s="1"/>
  <c r="O66" i="1"/>
  <c r="R66" i="1" s="1"/>
  <c r="S66" i="1" s="1"/>
  <c r="O64" i="1"/>
  <c r="P64" i="1" s="1"/>
  <c r="O63" i="1"/>
  <c r="R63" i="1" s="1"/>
  <c r="S63" i="1" s="1"/>
  <c r="T63" i="1" s="1"/>
  <c r="O61" i="1"/>
  <c r="R61" i="1" s="1"/>
  <c r="S61" i="1" s="1"/>
  <c r="T61" i="1" s="1"/>
  <c r="O60" i="1"/>
  <c r="P60" i="1" s="1"/>
  <c r="O59" i="1"/>
  <c r="R59" i="1" s="1"/>
  <c r="S59" i="1" s="1"/>
  <c r="T59" i="1" s="1"/>
  <c r="O58" i="1"/>
  <c r="R58" i="1" s="1"/>
  <c r="S58" i="1" s="1"/>
  <c r="T58" i="1" s="1"/>
  <c r="O57" i="1"/>
  <c r="R57" i="1" s="1"/>
  <c r="S57" i="1" s="1"/>
  <c r="T56" i="1"/>
  <c r="T55" i="1"/>
  <c r="O54" i="1"/>
  <c r="R54" i="1" s="1"/>
  <c r="S54" i="1" s="1"/>
  <c r="O53" i="1"/>
  <c r="P53" i="1" s="1"/>
  <c r="O51" i="1"/>
  <c r="R51" i="1" s="1"/>
  <c r="S51" i="1" s="1"/>
  <c r="T51" i="1" s="1"/>
  <c r="O50" i="1"/>
  <c r="P50" i="1" s="1"/>
  <c r="O48" i="1"/>
  <c r="P48" i="1" s="1"/>
  <c r="O47" i="1"/>
  <c r="R47" i="1" s="1"/>
  <c r="S47" i="1" s="1"/>
  <c r="O46" i="1"/>
  <c r="R46" i="1" s="1"/>
  <c r="S46" i="1" s="1"/>
  <c r="T46" i="1" s="1"/>
  <c r="O45" i="1"/>
  <c r="R45" i="1" s="1"/>
  <c r="S45" i="1" s="1"/>
  <c r="T45" i="1" s="1"/>
  <c r="O44" i="1"/>
  <c r="R44" i="1" s="1"/>
  <c r="S44" i="1" s="1"/>
  <c r="T42" i="1"/>
  <c r="O41" i="1"/>
  <c r="R41" i="1" s="1"/>
  <c r="S41" i="1" s="1"/>
  <c r="O40" i="1"/>
  <c r="R40" i="1" s="1"/>
  <c r="S40" i="1" s="1"/>
  <c r="O38" i="1"/>
  <c r="P38" i="1" s="1"/>
  <c r="O37" i="1"/>
  <c r="R37" i="1" s="1"/>
  <c r="S37" i="1" s="1"/>
  <c r="T37" i="1" s="1"/>
  <c r="O35" i="1"/>
  <c r="R35" i="1" s="1"/>
  <c r="S35" i="1" s="1"/>
  <c r="T35" i="1" s="1"/>
  <c r="O34" i="1"/>
  <c r="P34" i="1" s="1"/>
  <c r="O33" i="1"/>
  <c r="R33" i="1" s="1"/>
  <c r="S33" i="1" s="1"/>
  <c r="T33" i="1" s="1"/>
  <c r="O32" i="1"/>
  <c r="R32" i="1" s="1"/>
  <c r="S32" i="1" s="1"/>
  <c r="T32" i="1" s="1"/>
  <c r="O31" i="1"/>
  <c r="R31" i="1" s="1"/>
  <c r="S31" i="1" s="1"/>
  <c r="T30" i="1"/>
  <c r="O28" i="1"/>
  <c r="P28" i="1" s="1"/>
  <c r="O27" i="1"/>
  <c r="P27" i="1" s="1"/>
  <c r="O25" i="1"/>
  <c r="R25" i="1" s="1"/>
  <c r="S25" i="1" s="1"/>
  <c r="T25" i="1" s="1"/>
  <c r="O24" i="1"/>
  <c r="R24" i="1" s="1"/>
  <c r="S24" i="1" s="1"/>
  <c r="T24" i="1" s="1"/>
  <c r="O22" i="1"/>
  <c r="R22" i="1" s="1"/>
  <c r="S22" i="1" s="1"/>
  <c r="T22" i="1" s="1"/>
  <c r="O21" i="1"/>
  <c r="R21" i="1" s="1"/>
  <c r="S21" i="1" s="1"/>
  <c r="O20" i="1"/>
  <c r="P20" i="1" s="1"/>
  <c r="O19" i="1"/>
  <c r="R19" i="1" s="1"/>
  <c r="S19" i="1" s="1"/>
  <c r="T19" i="1" s="1"/>
  <c r="O18" i="1"/>
  <c r="R18" i="1" s="1"/>
  <c r="S18" i="1" s="1"/>
  <c r="O16" i="1"/>
  <c r="R16" i="1" s="1"/>
  <c r="S16" i="1" s="1"/>
  <c r="T16" i="1" s="1"/>
  <c r="O15" i="1"/>
  <c r="R15" i="1" s="1"/>
  <c r="S15" i="1" s="1"/>
  <c r="O14" i="1"/>
  <c r="R14" i="1" s="1"/>
  <c r="S14" i="1" s="1"/>
  <c r="O13" i="1"/>
  <c r="R13" i="1" s="1"/>
  <c r="S13" i="1" s="1"/>
  <c r="O12" i="1"/>
  <c r="R12" i="1" s="1"/>
  <c r="S12" i="1" s="1"/>
  <c r="T12" i="1" s="1"/>
  <c r="O11" i="1"/>
  <c r="P11" i="1" s="1"/>
  <c r="O9" i="1"/>
  <c r="R9" i="1" s="1"/>
  <c r="S9" i="1" s="1"/>
  <c r="R349" i="1" l="1"/>
  <c r="S349" i="1" s="1"/>
  <c r="T349" i="1" s="1"/>
  <c r="T133" i="1"/>
  <c r="R135" i="1"/>
  <c r="S135" i="1" s="1"/>
  <c r="P18" i="1"/>
  <c r="R404" i="1"/>
  <c r="S404" i="1" s="1"/>
  <c r="P648" i="1"/>
  <c r="R38" i="1"/>
  <c r="S38" i="1" s="1"/>
  <c r="T38" i="1" s="1"/>
  <c r="P306" i="1"/>
  <c r="P408" i="1"/>
  <c r="T419" i="1"/>
  <c r="R112" i="1"/>
  <c r="S112" i="1" s="1"/>
  <c r="P24" i="1"/>
  <c r="P98" i="1"/>
  <c r="R343" i="1"/>
  <c r="S343" i="1" s="1"/>
  <c r="T343" i="1" s="1"/>
  <c r="R417" i="1"/>
  <c r="S417" i="1" s="1"/>
  <c r="R540" i="1"/>
  <c r="S540" i="1" s="1"/>
  <c r="T540" i="1" s="1"/>
  <c r="P552" i="1"/>
  <c r="P563" i="1"/>
  <c r="P84" i="1"/>
  <c r="P181" i="1"/>
  <c r="T199" i="1"/>
  <c r="R295" i="1"/>
  <c r="S295" i="1" s="1"/>
  <c r="T295" i="1" s="1"/>
  <c r="P456" i="1"/>
  <c r="R459" i="1"/>
  <c r="S459" i="1" s="1"/>
  <c r="T459" i="1" s="1"/>
  <c r="P470" i="1"/>
  <c r="P666" i="1"/>
  <c r="P106" i="1"/>
  <c r="P168" i="1"/>
  <c r="P175" i="1"/>
  <c r="R188" i="1"/>
  <c r="S188" i="1" s="1"/>
  <c r="T188" i="1" s="1"/>
  <c r="P228" i="1"/>
  <c r="P274" i="1"/>
  <c r="P387" i="1"/>
  <c r="P611" i="1"/>
  <c r="P613" i="1"/>
  <c r="P643" i="1"/>
  <c r="P646" i="1"/>
  <c r="T121" i="1"/>
  <c r="R241" i="1"/>
  <c r="S241" i="1" s="1"/>
  <c r="T241" i="1" s="1"/>
  <c r="R314" i="1"/>
  <c r="S314" i="1" s="1"/>
  <c r="T314" i="1" s="1"/>
  <c r="P9" i="1"/>
  <c r="T17" i="1"/>
  <c r="R60" i="1"/>
  <c r="S60" i="1" s="1"/>
  <c r="R93" i="1"/>
  <c r="S93" i="1" s="1"/>
  <c r="R113" i="1"/>
  <c r="S113" i="1" s="1"/>
  <c r="T113" i="1" s="1"/>
  <c r="R115" i="1"/>
  <c r="S115" i="1" s="1"/>
  <c r="T115" i="1" s="1"/>
  <c r="R142" i="1"/>
  <c r="S142" i="1" s="1"/>
  <c r="T142" i="1" s="1"/>
  <c r="T290" i="1"/>
  <c r="R309" i="1"/>
  <c r="S309" i="1" s="1"/>
  <c r="T309" i="1" s="1"/>
  <c r="R351" i="1"/>
  <c r="S351" i="1" s="1"/>
  <c r="P358" i="1"/>
  <c r="R409" i="1"/>
  <c r="S409" i="1" s="1"/>
  <c r="T409" i="1" s="1"/>
  <c r="R475" i="1"/>
  <c r="S475" i="1" s="1"/>
  <c r="T475" i="1" s="1"/>
  <c r="P493" i="1"/>
  <c r="T498" i="1"/>
  <c r="R513" i="1"/>
  <c r="S513" i="1" s="1"/>
  <c r="R528" i="1"/>
  <c r="S528" i="1" s="1"/>
  <c r="T528" i="1" s="1"/>
  <c r="P533" i="1"/>
  <c r="R577" i="1"/>
  <c r="S577" i="1" s="1"/>
  <c r="T577" i="1" s="1"/>
  <c r="P609" i="1"/>
  <c r="P32" i="1"/>
  <c r="P131" i="1"/>
  <c r="P149" i="1"/>
  <c r="P151" i="1"/>
  <c r="P191" i="1"/>
  <c r="P311" i="1"/>
  <c r="P330" i="1"/>
  <c r="T380" i="1"/>
  <c r="P411" i="1"/>
  <c r="P530" i="1"/>
  <c r="R53" i="1"/>
  <c r="S53" i="1" s="1"/>
  <c r="P125" i="1"/>
  <c r="P236" i="1"/>
  <c r="P272" i="1"/>
  <c r="P47" i="1"/>
  <c r="P137" i="1"/>
  <c r="T146" i="1"/>
  <c r="R150" i="1"/>
  <c r="S150" i="1" s="1"/>
  <c r="T150" i="1" s="1"/>
  <c r="P152" i="1"/>
  <c r="P167" i="1"/>
  <c r="P215" i="1"/>
  <c r="T250" i="1"/>
  <c r="R279" i="1"/>
  <c r="S279" i="1" s="1"/>
  <c r="T279" i="1" s="1"/>
  <c r="R282" i="1"/>
  <c r="S282" i="1" s="1"/>
  <c r="T282" i="1" s="1"/>
  <c r="P288" i="1"/>
  <c r="R235" i="1"/>
  <c r="S235" i="1" s="1"/>
  <c r="P235" i="1"/>
  <c r="T303" i="1"/>
  <c r="P434" i="1"/>
  <c r="R434" i="1"/>
  <c r="S434" i="1" s="1"/>
  <c r="T434" i="1" s="1"/>
  <c r="P484" i="1"/>
  <c r="R484" i="1"/>
  <c r="S484" i="1" s="1"/>
  <c r="T512" i="1"/>
  <c r="R523" i="1"/>
  <c r="S523" i="1" s="1"/>
  <c r="P523" i="1"/>
  <c r="R597" i="1"/>
  <c r="S597" i="1" s="1"/>
  <c r="T597" i="1" s="1"/>
  <c r="P597" i="1"/>
  <c r="R623" i="1"/>
  <c r="S623" i="1" s="1"/>
  <c r="T623" i="1" s="1"/>
  <c r="P623" i="1"/>
  <c r="R627" i="1"/>
  <c r="S627" i="1" s="1"/>
  <c r="T627" i="1" s="1"/>
  <c r="P627" i="1"/>
  <c r="P631" i="1"/>
  <c r="R631" i="1"/>
  <c r="S631" i="1" s="1"/>
  <c r="T631" i="1" s="1"/>
  <c r="R656" i="1"/>
  <c r="S656" i="1" s="1"/>
  <c r="P656" i="1"/>
  <c r="R11" i="1"/>
  <c r="S11" i="1" s="1"/>
  <c r="T11" i="1" s="1"/>
  <c r="P33" i="1"/>
  <c r="P46" i="1"/>
  <c r="R48" i="1"/>
  <c r="S48" i="1" s="1"/>
  <c r="T48" i="1" s="1"/>
  <c r="P54" i="1"/>
  <c r="P70" i="1"/>
  <c r="P76" i="1"/>
  <c r="P85" i="1"/>
  <c r="P99" i="1"/>
  <c r="P122" i="1"/>
  <c r="P124" i="1"/>
  <c r="P132" i="1"/>
  <c r="P139" i="1"/>
  <c r="P141" i="1"/>
  <c r="P174" i="1"/>
  <c r="P189" i="1"/>
  <c r="P197" i="1"/>
  <c r="R214" i="1"/>
  <c r="S214" i="1" s="1"/>
  <c r="T214" i="1" s="1"/>
  <c r="P214" i="1"/>
  <c r="R232" i="1"/>
  <c r="S232" i="1" s="1"/>
  <c r="T232" i="1" s="1"/>
  <c r="P232" i="1"/>
  <c r="P447" i="1"/>
  <c r="R447" i="1"/>
  <c r="S447" i="1" s="1"/>
  <c r="T447" i="1" s="1"/>
  <c r="R544" i="1"/>
  <c r="S544" i="1" s="1"/>
  <c r="P544" i="1"/>
  <c r="P561" i="1"/>
  <c r="R561" i="1"/>
  <c r="S561" i="1" s="1"/>
  <c r="P584" i="1"/>
  <c r="R584" i="1"/>
  <c r="S584" i="1" s="1"/>
  <c r="T584" i="1" s="1"/>
  <c r="R665" i="1"/>
  <c r="S665" i="1" s="1"/>
  <c r="T665" i="1" s="1"/>
  <c r="P665" i="1"/>
  <c r="R383" i="1"/>
  <c r="S383" i="1" s="1"/>
  <c r="T383" i="1" s="1"/>
  <c r="P383" i="1"/>
  <c r="P464" i="1"/>
  <c r="R464" i="1"/>
  <c r="S464" i="1" s="1"/>
  <c r="P572" i="1"/>
  <c r="R572" i="1"/>
  <c r="S572" i="1" s="1"/>
  <c r="T572" i="1" s="1"/>
  <c r="T198" i="1"/>
  <c r="P229" i="1"/>
  <c r="R229" i="1"/>
  <c r="S229" i="1" s="1"/>
  <c r="P242" i="1"/>
  <c r="R242" i="1"/>
  <c r="S242" i="1" s="1"/>
  <c r="P253" i="1"/>
  <c r="R253" i="1"/>
  <c r="S253" i="1" s="1"/>
  <c r="T253" i="1" s="1"/>
  <c r="R305" i="1"/>
  <c r="S305" i="1" s="1"/>
  <c r="T305" i="1" s="1"/>
  <c r="P305" i="1"/>
  <c r="R388" i="1"/>
  <c r="S388" i="1" s="1"/>
  <c r="T388" i="1" s="1"/>
  <c r="P388" i="1"/>
  <c r="R403" i="1"/>
  <c r="S403" i="1" s="1"/>
  <c r="P403" i="1"/>
  <c r="R412" i="1"/>
  <c r="S412" i="1" s="1"/>
  <c r="P412" i="1"/>
  <c r="R625" i="1"/>
  <c r="S625" i="1" s="1"/>
  <c r="T625" i="1" s="1"/>
  <c r="P625" i="1"/>
  <c r="R629" i="1"/>
  <c r="S629" i="1" s="1"/>
  <c r="T629" i="1" s="1"/>
  <c r="P629" i="1"/>
  <c r="R658" i="1"/>
  <c r="S658" i="1" s="1"/>
  <c r="T658" i="1" s="1"/>
  <c r="P658" i="1"/>
  <c r="R196" i="1"/>
  <c r="S196" i="1" s="1"/>
  <c r="P196" i="1"/>
  <c r="R223" i="1"/>
  <c r="S223" i="1" s="1"/>
  <c r="P223" i="1"/>
  <c r="R240" i="1"/>
  <c r="S240" i="1" s="1"/>
  <c r="T240" i="1" s="1"/>
  <c r="P240" i="1"/>
  <c r="P359" i="1"/>
  <c r="R359" i="1"/>
  <c r="S359" i="1" s="1"/>
  <c r="T359" i="1" s="1"/>
  <c r="R386" i="1"/>
  <c r="S386" i="1" s="1"/>
  <c r="P386" i="1"/>
  <c r="R396" i="1"/>
  <c r="S396" i="1" s="1"/>
  <c r="T396" i="1" s="1"/>
  <c r="P396" i="1"/>
  <c r="R410" i="1"/>
  <c r="S410" i="1" s="1"/>
  <c r="P410" i="1"/>
  <c r="P473" i="1"/>
  <c r="R473" i="1"/>
  <c r="S473" i="1" s="1"/>
  <c r="P487" i="1"/>
  <c r="R487" i="1"/>
  <c r="S487" i="1" s="1"/>
  <c r="R249" i="1"/>
  <c r="S249" i="1" s="1"/>
  <c r="R271" i="1"/>
  <c r="S271" i="1" s="1"/>
  <c r="T271" i="1" s="1"/>
  <c r="P287" i="1"/>
  <c r="P294" i="1"/>
  <c r="R313" i="1"/>
  <c r="S313" i="1" s="1"/>
  <c r="P329" i="1"/>
  <c r="R335" i="1"/>
  <c r="S335" i="1" s="1"/>
  <c r="T335" i="1" s="1"/>
  <c r="P364" i="1"/>
  <c r="P365" i="1"/>
  <c r="P369" i="1"/>
  <c r="R372" i="1"/>
  <c r="S372" i="1" s="1"/>
  <c r="T372" i="1" s="1"/>
  <c r="P375" i="1"/>
  <c r="R381" i="1"/>
  <c r="S381" i="1" s="1"/>
  <c r="P391" i="1"/>
  <c r="P394" i="1"/>
  <c r="R416" i="1"/>
  <c r="S416" i="1" s="1"/>
  <c r="R424" i="1"/>
  <c r="S424" i="1" s="1"/>
  <c r="T424" i="1" s="1"/>
  <c r="R433" i="1"/>
  <c r="S433" i="1" s="1"/>
  <c r="P437" i="1"/>
  <c r="P440" i="1"/>
  <c r="R460" i="1"/>
  <c r="S460" i="1" s="1"/>
  <c r="T460" i="1" s="1"/>
  <c r="P462" i="1"/>
  <c r="P497" i="1"/>
  <c r="R502" i="1"/>
  <c r="S502" i="1" s="1"/>
  <c r="T502" i="1" s="1"/>
  <c r="P553" i="1"/>
  <c r="R559" i="1"/>
  <c r="S559" i="1" s="1"/>
  <c r="T559" i="1" s="1"/>
  <c r="R564" i="1"/>
  <c r="S564" i="1" s="1"/>
  <c r="T564" i="1" s="1"/>
  <c r="P593" i="1"/>
  <c r="R601" i="1"/>
  <c r="S601" i="1" s="1"/>
  <c r="T601" i="1" s="1"/>
  <c r="R617" i="1"/>
  <c r="S617" i="1" s="1"/>
  <c r="T617" i="1" s="1"/>
  <c r="R647" i="1"/>
  <c r="S647" i="1" s="1"/>
  <c r="T647" i="1" s="1"/>
  <c r="R624" i="1"/>
  <c r="S624" i="1" s="1"/>
  <c r="T624" i="1" s="1"/>
  <c r="P628" i="1"/>
  <c r="P630" i="1"/>
  <c r="P632" i="1"/>
  <c r="P635" i="1"/>
  <c r="P657" i="1"/>
  <c r="P371" i="1"/>
  <c r="R371" i="1"/>
  <c r="S371" i="1" s="1"/>
  <c r="P426" i="1"/>
  <c r="R426" i="1"/>
  <c r="S426" i="1" s="1"/>
  <c r="T426" i="1" s="1"/>
  <c r="R481" i="1"/>
  <c r="S481" i="1" s="1"/>
  <c r="T481" i="1" s="1"/>
  <c r="P481" i="1"/>
  <c r="R496" i="1"/>
  <c r="S496" i="1" s="1"/>
  <c r="P496" i="1"/>
  <c r="P517" i="1"/>
  <c r="R517" i="1"/>
  <c r="S517" i="1" s="1"/>
  <c r="T517" i="1" s="1"/>
  <c r="P41" i="1"/>
  <c r="P63" i="1"/>
  <c r="P90" i="1"/>
  <c r="P92" i="1"/>
  <c r="P100" i="1"/>
  <c r="P105" i="1"/>
  <c r="P111" i="1"/>
  <c r="P145" i="1"/>
  <c r="R158" i="1"/>
  <c r="S158" i="1" s="1"/>
  <c r="P161" i="1"/>
  <c r="P171" i="1"/>
  <c r="P206" i="1"/>
  <c r="R226" i="1"/>
  <c r="S226" i="1" s="1"/>
  <c r="R245" i="1"/>
  <c r="S245" i="1" s="1"/>
  <c r="T245" i="1" s="1"/>
  <c r="P258" i="1"/>
  <c r="R275" i="1"/>
  <c r="S275" i="1" s="1"/>
  <c r="P281" i="1"/>
  <c r="P298" i="1"/>
  <c r="R300" i="1"/>
  <c r="S300" i="1" s="1"/>
  <c r="P318" i="1"/>
  <c r="P320" i="1"/>
  <c r="R331" i="1"/>
  <c r="S331" i="1" s="1"/>
  <c r="T331" i="1" s="1"/>
  <c r="P331" i="1"/>
  <c r="R334" i="1"/>
  <c r="S334" i="1" s="1"/>
  <c r="R336" i="1"/>
  <c r="S336" i="1" s="1"/>
  <c r="T336" i="1" s="1"/>
  <c r="R342" i="1"/>
  <c r="S342" i="1" s="1"/>
  <c r="R344" i="1"/>
  <c r="S344" i="1" s="1"/>
  <c r="T344" i="1" s="1"/>
  <c r="T353" i="1"/>
  <c r="R357" i="1"/>
  <c r="S357" i="1" s="1"/>
  <c r="T357" i="1" s="1"/>
  <c r="P357" i="1"/>
  <c r="R478" i="1"/>
  <c r="S478" i="1" s="1"/>
  <c r="T478" i="1" s="1"/>
  <c r="P478" i="1"/>
  <c r="P514" i="1"/>
  <c r="R514" i="1"/>
  <c r="S514" i="1" s="1"/>
  <c r="T514" i="1" s="1"/>
  <c r="R569" i="1"/>
  <c r="S569" i="1" s="1"/>
  <c r="T569" i="1" s="1"/>
  <c r="P569" i="1"/>
  <c r="P578" i="1"/>
  <c r="R578" i="1"/>
  <c r="S578" i="1" s="1"/>
  <c r="T578" i="1" s="1"/>
  <c r="R322" i="1"/>
  <c r="S322" i="1" s="1"/>
  <c r="T322" i="1" s="1"/>
  <c r="P322" i="1"/>
  <c r="T354" i="1"/>
  <c r="R397" i="1"/>
  <c r="S397" i="1" s="1"/>
  <c r="P397" i="1"/>
  <c r="R451" i="1"/>
  <c r="S451" i="1" s="1"/>
  <c r="T451" i="1" s="1"/>
  <c r="P451" i="1"/>
  <c r="R492" i="1"/>
  <c r="S492" i="1" s="1"/>
  <c r="P492" i="1"/>
  <c r="R527" i="1"/>
  <c r="S527" i="1" s="1"/>
  <c r="T527" i="1" s="1"/>
  <c r="P527" i="1"/>
  <c r="R562" i="1"/>
  <c r="S562" i="1" s="1"/>
  <c r="T562" i="1" s="1"/>
  <c r="P562" i="1"/>
  <c r="P40" i="1"/>
  <c r="P110" i="1"/>
  <c r="P126" i="1"/>
  <c r="R157" i="1"/>
  <c r="S157" i="1" s="1"/>
  <c r="T159" i="1"/>
  <c r="P170" i="1"/>
  <c r="R176" i="1"/>
  <c r="S176" i="1" s="1"/>
  <c r="T176" i="1" s="1"/>
  <c r="P178" i="1"/>
  <c r="T212" i="1"/>
  <c r="P217" i="1"/>
  <c r="P262" i="1"/>
  <c r="P297" i="1"/>
  <c r="P317" i="1"/>
  <c r="R323" i="1"/>
  <c r="S323" i="1" s="1"/>
  <c r="T323" i="1" s="1"/>
  <c r="P323" i="1"/>
  <c r="R338" i="1"/>
  <c r="S338" i="1" s="1"/>
  <c r="P338" i="1"/>
  <c r="R346" i="1"/>
  <c r="S346" i="1" s="1"/>
  <c r="T346" i="1" s="1"/>
  <c r="P346" i="1"/>
  <c r="R395" i="1"/>
  <c r="S395" i="1" s="1"/>
  <c r="T395" i="1" s="1"/>
  <c r="P395" i="1"/>
  <c r="P448" i="1"/>
  <c r="R448" i="1"/>
  <c r="S448" i="1" s="1"/>
  <c r="T448" i="1" s="1"/>
  <c r="R489" i="1"/>
  <c r="S489" i="1" s="1"/>
  <c r="T489" i="1" s="1"/>
  <c r="P489" i="1"/>
  <c r="R507" i="1"/>
  <c r="S507" i="1" s="1"/>
  <c r="T507" i="1" s="1"/>
  <c r="P507" i="1"/>
  <c r="R543" i="1"/>
  <c r="S543" i="1" s="1"/>
  <c r="T543" i="1" s="1"/>
  <c r="P543" i="1"/>
  <c r="R600" i="1"/>
  <c r="S600" i="1" s="1"/>
  <c r="T600" i="1" s="1"/>
  <c r="R605" i="1"/>
  <c r="S605" i="1" s="1"/>
  <c r="T605" i="1" s="1"/>
  <c r="P614" i="1"/>
  <c r="P616" i="1"/>
  <c r="P654" i="1"/>
  <c r="P661" i="1"/>
  <c r="P663" i="1"/>
  <c r="P669" i="1"/>
  <c r="T499" i="1"/>
  <c r="P604" i="1"/>
  <c r="R619" i="1"/>
  <c r="S619" i="1" s="1"/>
  <c r="T619" i="1" s="1"/>
  <c r="P637" i="1"/>
  <c r="P662" i="1"/>
  <c r="P670" i="1"/>
  <c r="P361" i="1"/>
  <c r="R373" i="1"/>
  <c r="S373" i="1" s="1"/>
  <c r="R504" i="1"/>
  <c r="S504" i="1" s="1"/>
  <c r="T504" i="1" s="1"/>
  <c r="P504" i="1"/>
  <c r="R636" i="1"/>
  <c r="S636" i="1" s="1"/>
  <c r="P636" i="1"/>
  <c r="R651" i="1"/>
  <c r="S651" i="1" s="1"/>
  <c r="P651" i="1"/>
  <c r="R501" i="1"/>
  <c r="S501" i="1" s="1"/>
  <c r="T501" i="1" s="1"/>
  <c r="P501" i="1"/>
  <c r="P621" i="1"/>
  <c r="R621" i="1"/>
  <c r="S621" i="1" s="1"/>
  <c r="T621" i="1" s="1"/>
  <c r="P19" i="1"/>
  <c r="P25" i="1"/>
  <c r="P31" i="1"/>
  <c r="P61" i="1"/>
  <c r="P71" i="1"/>
  <c r="P77" i="1"/>
  <c r="P83" i="1"/>
  <c r="P116" i="1"/>
  <c r="P123" i="1"/>
  <c r="P129" i="1"/>
  <c r="P144" i="1"/>
  <c r="P148" i="1"/>
  <c r="R165" i="1"/>
  <c r="S165" i="1" s="1"/>
  <c r="T165" i="1" s="1"/>
  <c r="P183" i="1"/>
  <c r="P203" i="1"/>
  <c r="P204" i="1"/>
  <c r="P207" i="1"/>
  <c r="P213" i="1"/>
  <c r="P220" i="1"/>
  <c r="P243" i="1"/>
  <c r="P252" i="1"/>
  <c r="P261" i="1"/>
  <c r="P265" i="1"/>
  <c r="P266" i="1"/>
  <c r="R267" i="1"/>
  <c r="S267" i="1" s="1"/>
  <c r="T267" i="1" s="1"/>
  <c r="P280" i="1"/>
  <c r="P321" i="1"/>
  <c r="P339" i="1"/>
  <c r="P345" i="1"/>
  <c r="P352" i="1"/>
  <c r="P360" i="1"/>
  <c r="P368" i="1"/>
  <c r="P374" i="1"/>
  <c r="P382" i="1"/>
  <c r="P390" i="1"/>
  <c r="P398" i="1"/>
  <c r="P401" i="1"/>
  <c r="R425" i="1"/>
  <c r="S425" i="1" s="1"/>
  <c r="P446" i="1"/>
  <c r="R446" i="1"/>
  <c r="S446" i="1" s="1"/>
  <c r="R450" i="1"/>
  <c r="S450" i="1" s="1"/>
  <c r="T450" i="1" s="1"/>
  <c r="P479" i="1"/>
  <c r="R479" i="1"/>
  <c r="S479" i="1" s="1"/>
  <c r="P505" i="1"/>
  <c r="R505" i="1"/>
  <c r="S505" i="1" s="1"/>
  <c r="R558" i="1"/>
  <c r="S558" i="1" s="1"/>
  <c r="T558" i="1" s="1"/>
  <c r="P558" i="1"/>
  <c r="R442" i="1"/>
  <c r="S442" i="1" s="1"/>
  <c r="P442" i="1"/>
  <c r="T405" i="1"/>
  <c r="P407" i="1"/>
  <c r="R420" i="1"/>
  <c r="S420" i="1" s="1"/>
  <c r="R439" i="1"/>
  <c r="S439" i="1" s="1"/>
  <c r="T439" i="1" s="1"/>
  <c r="T444" i="1"/>
  <c r="R453" i="1"/>
  <c r="S453" i="1" s="1"/>
  <c r="T453" i="1" s="1"/>
  <c r="P453" i="1"/>
  <c r="P488" i="1"/>
  <c r="R488" i="1"/>
  <c r="S488" i="1" s="1"/>
  <c r="T488" i="1" s="1"/>
  <c r="P491" i="1"/>
  <c r="R491" i="1"/>
  <c r="S491" i="1" s="1"/>
  <c r="T491" i="1" s="1"/>
  <c r="R538" i="1"/>
  <c r="S538" i="1" s="1"/>
  <c r="P538" i="1"/>
  <c r="P548" i="1"/>
  <c r="R548" i="1"/>
  <c r="S548" i="1" s="1"/>
  <c r="T548" i="1" s="1"/>
  <c r="T418" i="1"/>
  <c r="R430" i="1"/>
  <c r="S430" i="1" s="1"/>
  <c r="P430" i="1"/>
  <c r="R449" i="1"/>
  <c r="S449" i="1" s="1"/>
  <c r="P449" i="1"/>
  <c r="P463" i="1"/>
  <c r="R463" i="1"/>
  <c r="S463" i="1" s="1"/>
  <c r="T463" i="1" s="1"/>
  <c r="T486" i="1"/>
  <c r="P494" i="1"/>
  <c r="R494" i="1"/>
  <c r="S494" i="1" s="1"/>
  <c r="T494" i="1" s="1"/>
  <c r="R503" i="1"/>
  <c r="S503" i="1" s="1"/>
  <c r="P503" i="1"/>
  <c r="P510" i="1"/>
  <c r="R510" i="1"/>
  <c r="S510" i="1" s="1"/>
  <c r="R526" i="1"/>
  <c r="S526" i="1" s="1"/>
  <c r="P526" i="1"/>
  <c r="P536" i="1"/>
  <c r="R536" i="1"/>
  <c r="S536" i="1" s="1"/>
  <c r="T536" i="1" s="1"/>
  <c r="R568" i="1"/>
  <c r="S568" i="1" s="1"/>
  <c r="T568" i="1" s="1"/>
  <c r="P568" i="1"/>
  <c r="P634" i="1"/>
  <c r="R634" i="1"/>
  <c r="S634" i="1" s="1"/>
  <c r="R652" i="1"/>
  <c r="S652" i="1" s="1"/>
  <c r="P652" i="1"/>
  <c r="R659" i="1"/>
  <c r="S659" i="1" s="1"/>
  <c r="T659" i="1" s="1"/>
  <c r="P659" i="1"/>
  <c r="R667" i="1"/>
  <c r="S667" i="1" s="1"/>
  <c r="T667" i="1" s="1"/>
  <c r="P667" i="1"/>
  <c r="R672" i="1"/>
  <c r="S672" i="1" s="1"/>
  <c r="T672" i="1" s="1"/>
  <c r="P672" i="1"/>
  <c r="P427" i="1"/>
  <c r="P429" i="1"/>
  <c r="R438" i="1"/>
  <c r="S438" i="1" s="1"/>
  <c r="P455" i="1"/>
  <c r="R483" i="1"/>
  <c r="S483" i="1" s="1"/>
  <c r="T485" i="1"/>
  <c r="P500" i="1"/>
  <c r="P518" i="1"/>
  <c r="P519" i="1"/>
  <c r="P520" i="1"/>
  <c r="R531" i="1"/>
  <c r="S531" i="1" s="1"/>
  <c r="T531" i="1" s="1"/>
  <c r="P535" i="1"/>
  <c r="P547" i="1"/>
  <c r="P557" i="1"/>
  <c r="R560" i="1"/>
  <c r="S560" i="1" s="1"/>
  <c r="T560" i="1" s="1"/>
  <c r="P571" i="1"/>
  <c r="R641" i="1"/>
  <c r="S641" i="1" s="1"/>
  <c r="T641" i="1" s="1"/>
  <c r="P641" i="1"/>
  <c r="R644" i="1"/>
  <c r="S644" i="1" s="1"/>
  <c r="T644" i="1" s="1"/>
  <c r="P644" i="1"/>
  <c r="P653" i="1"/>
  <c r="R653" i="1"/>
  <c r="S653" i="1" s="1"/>
  <c r="R612" i="1"/>
  <c r="S612" i="1" s="1"/>
  <c r="T612" i="1" s="1"/>
  <c r="P612" i="1"/>
  <c r="T638" i="1"/>
  <c r="P642" i="1"/>
  <c r="R642" i="1"/>
  <c r="S642" i="1" s="1"/>
  <c r="T642" i="1" s="1"/>
  <c r="R650" i="1"/>
  <c r="S650" i="1" s="1"/>
  <c r="P650" i="1"/>
  <c r="P12" i="1"/>
  <c r="P35" i="1"/>
  <c r="P57" i="1"/>
  <c r="P58" i="1"/>
  <c r="P72" i="1"/>
  <c r="P79" i="1"/>
  <c r="P80" i="1"/>
  <c r="P86" i="1"/>
  <c r="P102" i="1"/>
  <c r="P119" i="1"/>
  <c r="P13" i="1"/>
  <c r="P14" i="1"/>
  <c r="P15" i="1"/>
  <c r="P16" i="1"/>
  <c r="R20" i="1"/>
  <c r="S20" i="1" s="1"/>
  <c r="T20" i="1" s="1"/>
  <c r="P21" i="1"/>
  <c r="P22" i="1"/>
  <c r="R27" i="1"/>
  <c r="S27" i="1" s="1"/>
  <c r="R28" i="1"/>
  <c r="S28" i="1" s="1"/>
  <c r="T29" i="1"/>
  <c r="R34" i="1"/>
  <c r="S34" i="1" s="1"/>
  <c r="P37" i="1"/>
  <c r="T43" i="1"/>
  <c r="P44" i="1"/>
  <c r="P45" i="1"/>
  <c r="R50" i="1"/>
  <c r="S50" i="1" s="1"/>
  <c r="T50" i="1" s="1"/>
  <c r="P51" i="1"/>
  <c r="P59" i="1"/>
  <c r="R64" i="1"/>
  <c r="S64" i="1" s="1"/>
  <c r="T64" i="1" s="1"/>
  <c r="P66" i="1"/>
  <c r="P67" i="1"/>
  <c r="P73" i="1"/>
  <c r="P74" i="1"/>
  <c r="R87" i="1"/>
  <c r="S87" i="1" s="1"/>
  <c r="T87" i="1" s="1"/>
  <c r="P89" i="1"/>
  <c r="P96" i="1"/>
  <c r="P97" i="1"/>
  <c r="P103" i="1"/>
  <c r="R109" i="1"/>
  <c r="S109" i="1" s="1"/>
  <c r="P118" i="1"/>
  <c r="R128" i="1"/>
  <c r="S128" i="1" s="1"/>
  <c r="T128" i="1" s="1"/>
  <c r="R136" i="1"/>
  <c r="S136" i="1" s="1"/>
  <c r="T136" i="1" s="1"/>
  <c r="P138" i="1"/>
  <c r="P154" i="1"/>
  <c r="P155" i="1"/>
  <c r="P162" i="1"/>
  <c r="P163" i="1"/>
  <c r="R177" i="1"/>
  <c r="S177" i="1" s="1"/>
  <c r="P177" i="1"/>
  <c r="R180" i="1"/>
  <c r="S180" i="1" s="1"/>
  <c r="T180" i="1" s="1"/>
  <c r="R184" i="1"/>
  <c r="S184" i="1" s="1"/>
  <c r="R187" i="1"/>
  <c r="S187" i="1" s="1"/>
  <c r="P190" i="1"/>
  <c r="R201" i="1"/>
  <c r="S201" i="1" s="1"/>
  <c r="T201" i="1" s="1"/>
  <c r="P201" i="1"/>
  <c r="P216" i="1"/>
  <c r="R222" i="1"/>
  <c r="S222" i="1" s="1"/>
  <c r="P222" i="1"/>
  <c r="R269" i="1"/>
  <c r="S269" i="1" s="1"/>
  <c r="T269" i="1" s="1"/>
  <c r="P269" i="1"/>
  <c r="P278" i="1"/>
  <c r="R278" i="1"/>
  <c r="S278" i="1" s="1"/>
  <c r="R230" i="1"/>
  <c r="S230" i="1" s="1"/>
  <c r="T230" i="1" s="1"/>
  <c r="P230" i="1"/>
  <c r="R259" i="1"/>
  <c r="S259" i="1" s="1"/>
  <c r="T259" i="1" s="1"/>
  <c r="P259" i="1"/>
  <c r="T173" i="1"/>
  <c r="P202" i="1"/>
  <c r="R202" i="1"/>
  <c r="S202" i="1" s="1"/>
  <c r="T202" i="1" s="1"/>
  <c r="R210" i="1"/>
  <c r="S210" i="1" s="1"/>
  <c r="P210" i="1"/>
  <c r="T276" i="1"/>
  <c r="P164" i="1"/>
  <c r="R164" i="1"/>
  <c r="S164" i="1" s="1"/>
  <c r="T172" i="1"/>
  <c r="R233" i="1"/>
  <c r="S233" i="1" s="1"/>
  <c r="T233" i="1" s="1"/>
  <c r="P239" i="1"/>
  <c r="P248" i="1"/>
  <c r="R248" i="1"/>
  <c r="S248" i="1" s="1"/>
  <c r="P256" i="1"/>
  <c r="R256" i="1"/>
  <c r="S256" i="1" s="1"/>
  <c r="T256" i="1" s="1"/>
  <c r="T277" i="1"/>
  <c r="P292" i="1"/>
  <c r="R293" i="1"/>
  <c r="S293" i="1" s="1"/>
  <c r="T293" i="1" s="1"/>
  <c r="T302" i="1"/>
  <c r="P304" i="1"/>
  <c r="R307" i="1"/>
  <c r="S307" i="1" s="1"/>
  <c r="P307" i="1"/>
  <c r="R319" i="1"/>
  <c r="S319" i="1" s="1"/>
  <c r="T319" i="1" s="1"/>
  <c r="P319" i="1"/>
  <c r="T341" i="1"/>
  <c r="R370" i="1"/>
  <c r="S370" i="1" s="1"/>
  <c r="T370" i="1" s="1"/>
  <c r="P370" i="1"/>
  <c r="P193" i="1"/>
  <c r="R194" i="1"/>
  <c r="S194" i="1" s="1"/>
  <c r="T194" i="1" s="1"/>
  <c r="P200" i="1"/>
  <c r="P209" i="1"/>
  <c r="R219" i="1"/>
  <c r="S219" i="1" s="1"/>
  <c r="T219" i="1" s="1"/>
  <c r="R227" i="1"/>
  <c r="S227" i="1" s="1"/>
  <c r="T227" i="1" s="1"/>
  <c r="P246" i="1"/>
  <c r="P254" i="1"/>
  <c r="R255" i="1"/>
  <c r="S255" i="1" s="1"/>
  <c r="T264" i="1"/>
  <c r="P268" i="1"/>
  <c r="P284" i="1"/>
  <c r="R285" i="1"/>
  <c r="S285" i="1" s="1"/>
  <c r="T285" i="1" s="1"/>
  <c r="P291" i="1"/>
  <c r="R301" i="1"/>
  <c r="S301" i="1" s="1"/>
  <c r="R312" i="1"/>
  <c r="S312" i="1" s="1"/>
  <c r="T312" i="1" s="1"/>
  <c r="P312" i="1"/>
  <c r="R326" i="1"/>
  <c r="S326" i="1" s="1"/>
  <c r="P326" i="1"/>
  <c r="R347" i="1"/>
  <c r="S347" i="1" s="1"/>
  <c r="P347" i="1"/>
  <c r="R308" i="1"/>
  <c r="S308" i="1" s="1"/>
  <c r="T308" i="1" s="1"/>
  <c r="P308" i="1"/>
  <c r="R332" i="1"/>
  <c r="S332" i="1" s="1"/>
  <c r="P332" i="1"/>
  <c r="R348" i="1"/>
  <c r="S348" i="1" s="1"/>
  <c r="T348" i="1" s="1"/>
  <c r="P348" i="1"/>
  <c r="R355" i="1"/>
  <c r="S355" i="1" s="1"/>
  <c r="P355" i="1"/>
  <c r="R325" i="1"/>
  <c r="S325" i="1" s="1"/>
  <c r="P325" i="1"/>
  <c r="T327" i="1"/>
  <c r="R333" i="1"/>
  <c r="S333" i="1" s="1"/>
  <c r="T333" i="1" s="1"/>
  <c r="P333" i="1"/>
  <c r="R356" i="1"/>
  <c r="S356" i="1" s="1"/>
  <c r="T356" i="1" s="1"/>
  <c r="P356" i="1"/>
  <c r="R362" i="1"/>
  <c r="S362" i="1" s="1"/>
  <c r="T362" i="1" s="1"/>
  <c r="P362" i="1"/>
  <c r="P377" i="1"/>
  <c r="P378" i="1"/>
  <c r="P384" i="1"/>
  <c r="P385" i="1"/>
  <c r="P399" i="1"/>
  <c r="P400" i="1"/>
  <c r="P413" i="1"/>
  <c r="P414" i="1"/>
  <c r="P421" i="1"/>
  <c r="P422" i="1"/>
  <c r="R423" i="1"/>
  <c r="S423" i="1" s="1"/>
  <c r="T432" i="1"/>
  <c r="P435" i="1"/>
  <c r="P436" i="1"/>
  <c r="P443" i="1"/>
  <c r="R454" i="1"/>
  <c r="S454" i="1" s="1"/>
  <c r="T454" i="1" s="1"/>
  <c r="R461" i="1"/>
  <c r="S461" i="1" s="1"/>
  <c r="T461" i="1" s="1"/>
  <c r="R465" i="1"/>
  <c r="S465" i="1" s="1"/>
  <c r="R467" i="1"/>
  <c r="S467" i="1" s="1"/>
  <c r="T467" i="1" s="1"/>
  <c r="R471" i="1"/>
  <c r="S471" i="1" s="1"/>
  <c r="T471" i="1" s="1"/>
  <c r="R472" i="1"/>
  <c r="S472" i="1" s="1"/>
  <c r="R480" i="1"/>
  <c r="S480" i="1" s="1"/>
  <c r="T480" i="1" s="1"/>
  <c r="R490" i="1"/>
  <c r="S490" i="1" s="1"/>
  <c r="R506" i="1"/>
  <c r="S506" i="1" s="1"/>
  <c r="T506" i="1" s="1"/>
  <c r="R509" i="1"/>
  <c r="S509" i="1" s="1"/>
  <c r="T511" i="1"/>
  <c r="P534" i="1"/>
  <c r="R534" i="1"/>
  <c r="S534" i="1" s="1"/>
  <c r="P516" i="1"/>
  <c r="R516" i="1"/>
  <c r="S516" i="1" s="1"/>
  <c r="R539" i="1"/>
  <c r="S539" i="1" s="1"/>
  <c r="T539" i="1" s="1"/>
  <c r="P539" i="1"/>
  <c r="P541" i="1"/>
  <c r="R541" i="1"/>
  <c r="S541" i="1" s="1"/>
  <c r="T541" i="1" s="1"/>
  <c r="R515" i="1"/>
  <c r="S515" i="1" s="1"/>
  <c r="T515" i="1" s="1"/>
  <c r="P515" i="1"/>
  <c r="R522" i="1"/>
  <c r="S522" i="1" s="1"/>
  <c r="P522" i="1"/>
  <c r="P581" i="1"/>
  <c r="R581" i="1"/>
  <c r="S581" i="1" s="1"/>
  <c r="T525" i="1"/>
  <c r="P529" i="1"/>
  <c r="P537" i="1"/>
  <c r="P545" i="1"/>
  <c r="R546" i="1"/>
  <c r="S546" i="1" s="1"/>
  <c r="T546" i="1" s="1"/>
  <c r="P549" i="1"/>
  <c r="R551" i="1"/>
  <c r="S551" i="1" s="1"/>
  <c r="T551" i="1" s="1"/>
  <c r="P554" i="1"/>
  <c r="R555" i="1"/>
  <c r="S555" i="1" s="1"/>
  <c r="P565" i="1"/>
  <c r="R566" i="1"/>
  <c r="S566" i="1" s="1"/>
  <c r="P574" i="1"/>
  <c r="R574" i="1"/>
  <c r="S574" i="1" s="1"/>
  <c r="T574" i="1" s="1"/>
  <c r="P582" i="1"/>
  <c r="R582" i="1"/>
  <c r="S582" i="1" s="1"/>
  <c r="P583" i="1"/>
  <c r="R583" i="1"/>
  <c r="S583" i="1" s="1"/>
  <c r="P580" i="1"/>
  <c r="R580" i="1"/>
  <c r="S580" i="1" s="1"/>
  <c r="P570" i="1"/>
  <c r="P576" i="1"/>
  <c r="P585" i="1"/>
  <c r="P587" i="1"/>
  <c r="P589" i="1"/>
  <c r="R591" i="1"/>
  <c r="S591" i="1" s="1"/>
  <c r="P591" i="1"/>
  <c r="R598" i="1"/>
  <c r="S598" i="1" s="1"/>
  <c r="P598" i="1"/>
  <c r="R606" i="1"/>
  <c r="S606" i="1" s="1"/>
  <c r="T606" i="1" s="1"/>
  <c r="P606" i="1"/>
  <c r="P608" i="1"/>
  <c r="R608" i="1"/>
  <c r="S608" i="1" s="1"/>
  <c r="T608" i="1" s="1"/>
  <c r="P586" i="1"/>
  <c r="R590" i="1"/>
  <c r="S590" i="1" s="1"/>
  <c r="P590" i="1"/>
  <c r="R592" i="1"/>
  <c r="S592" i="1" s="1"/>
  <c r="T592" i="1" s="1"/>
  <c r="P592" i="1"/>
  <c r="R639" i="1"/>
  <c r="S639" i="1" s="1"/>
  <c r="P639" i="1"/>
  <c r="R668" i="1"/>
  <c r="S668" i="1" s="1"/>
  <c r="T668" i="1" s="1"/>
  <c r="P668" i="1"/>
  <c r="R594" i="1"/>
  <c r="S594" i="1" s="1"/>
  <c r="T594" i="1" s="1"/>
  <c r="P594" i="1"/>
  <c r="R599" i="1"/>
  <c r="S599" i="1" s="1"/>
  <c r="T599" i="1" s="1"/>
  <c r="P599" i="1"/>
  <c r="R602" i="1"/>
  <c r="S602" i="1" s="1"/>
  <c r="T602" i="1" s="1"/>
  <c r="P602" i="1"/>
  <c r="R607" i="1"/>
  <c r="S607" i="1" s="1"/>
  <c r="T607" i="1" s="1"/>
  <c r="P607" i="1"/>
  <c r="P615" i="1"/>
  <c r="R615" i="1"/>
  <c r="S615" i="1" s="1"/>
  <c r="T615" i="1" s="1"/>
  <c r="R620" i="1"/>
  <c r="S620" i="1" s="1"/>
  <c r="T620" i="1" s="1"/>
  <c r="P620" i="1"/>
  <c r="R640" i="1"/>
  <c r="S640" i="1" s="1"/>
  <c r="T640" i="1" s="1"/>
  <c r="P640" i="1"/>
  <c r="R645" i="1"/>
  <c r="S645" i="1" s="1"/>
  <c r="T645" i="1" s="1"/>
  <c r="P645" i="1"/>
  <c r="R664" i="1"/>
  <c r="S664" i="1" s="1"/>
  <c r="T664" i="1" s="1"/>
  <c r="P664" i="1"/>
  <c r="R673" i="1"/>
  <c r="S673" i="1" s="1"/>
  <c r="P673" i="1"/>
  <c r="R603" i="1"/>
  <c r="S603" i="1" s="1"/>
  <c r="T603" i="1" s="1"/>
  <c r="R633" i="1"/>
  <c r="S633" i="1" s="1"/>
  <c r="T633" i="1" s="1"/>
  <c r="P633" i="1"/>
  <c r="R660" i="1"/>
  <c r="S660" i="1" s="1"/>
  <c r="T660" i="1" s="1"/>
  <c r="P660" i="1"/>
  <c r="R674" i="1"/>
  <c r="S674" i="1" s="1"/>
  <c r="T674" i="1" s="1"/>
  <c r="P674" i="1"/>
  <c r="T618" i="1"/>
  <c r="R622" i="1"/>
  <c r="S622" i="1" s="1"/>
  <c r="T622" i="1" s="1"/>
  <c r="P622" i="1"/>
  <c r="R649" i="1"/>
  <c r="S649" i="1" s="1"/>
  <c r="T649" i="1" s="1"/>
  <c r="P649" i="1"/>
  <c r="R655" i="1"/>
  <c r="S655" i="1" s="1"/>
  <c r="T655" i="1" s="1"/>
  <c r="P655" i="1"/>
</calcChain>
</file>

<file path=xl/sharedStrings.xml><?xml version="1.0" encoding="utf-8"?>
<sst xmlns="http://schemas.openxmlformats.org/spreadsheetml/2006/main" count="10793" uniqueCount="638">
  <si>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</si>
  <si>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</si>
  <si>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</si>
  <si>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</si>
  <si>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</si>
  <si>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</si>
  <si>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</si>
  <si>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</si>
  <si>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</si>
  <si>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</si>
  <si>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</si>
  <si>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</si>
  <si>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</si>
  <si>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</si>
  <si>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</si>
  <si>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</si>
  <si>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</si>
  <si>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</si>
  <si>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</si>
  <si>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</si>
  <si>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</si>
  <si>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</si>
  <si>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</si>
  <si>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</si>
  <si>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</si>
  <si>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</si>
  <si>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</si>
  <si>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</si>
  <si>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</si>
  <si>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</si>
  <si>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</si>
  <si>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</si>
  <si>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</si>
  <si>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</si>
  <si>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</si>
  <si>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</si>
  <si>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</si>
  <si>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</si>
  <si>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</si>
  <si>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</si>
  <si>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</si>
  <si>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</si>
  <si>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</si>
  <si>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</si>
  <si>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</si>
  <si>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</si>
  <si>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</si>
  <si>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</si>
  <si>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</si>
  <si>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</si>
  <si>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</si>
  <si>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</si>
  <si>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</si>
  <si>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</si>
  <si>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</si>
  <si>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</si>
  <si>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</si>
  <si>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</si>
  <si>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</si>
  <si>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</si>
  <si>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</si>
  <si>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</si>
  <si>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</si>
  <si>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</si>
  <si>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</si>
  <si>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</si>
  <si>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</si>
  <si>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</si>
  <si>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</si>
  <si>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</si>
  <si>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</si>
  <si>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</si>
  <si>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</si>
  <si>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</si>
  <si>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</si>
  <si>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</si>
  <si>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</si>
  <si>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</si>
  <si>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</si>
  <si>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</si>
  <si>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</si>
  <si>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</si>
  <si>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</si>
  <si>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</si>
  <si>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</si>
  <si>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</si>
  <si>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</si>
  <si>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</si>
  <si>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</si>
  <si>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</si>
  <si>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</si>
  <si>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</si>
  <si>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</si>
  <si>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</si>
  <si>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</si>
  <si>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</si>
  <si>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</si>
  <si>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</si>
  <si>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</si>
  <si>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</si>
  <si>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</si>
  <si>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</si>
  <si>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</si>
  <si>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</si>
  <si>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</si>
  <si>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</si>
  <si>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</si>
  <si>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</si>
  <si>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</si>
  <si>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</si>
  <si>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</si>
  <si>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</si>
  <si>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</si>
  <si>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</si>
  <si>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</si>
  <si>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</si>
  <si>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</si>
  <si>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</si>
  <si>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</si>
  <si>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</si>
  <si>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</si>
  <si>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</si>
  <si>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</si>
  <si>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</si>
  <si>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</si>
  <si>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</si>
  <si>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</si>
  <si>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</si>
  <si>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</si>
  <si>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</si>
  <si>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</si>
  <si>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</si>
  <si>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</si>
  <si>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</si>
  <si>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</si>
  <si>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</si>
  <si>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</si>
  <si>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</si>
  <si>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</si>
  <si>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</si>
  <si>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</si>
  <si>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</si>
  <si>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</si>
  <si>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</si>
  <si>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</si>
  <si>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</si>
  <si>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</si>
  <si>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</si>
  <si>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</si>
  <si>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Biológico</t>
  </si>
  <si>
    <t>Físico</t>
  </si>
  <si>
    <t>Químico</t>
  </si>
  <si>
    <t>Psicosocial</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</si>
  <si>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</si>
  <si>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</si>
  <si>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</si>
  <si>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</si>
  <si>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</si>
  <si>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</si>
  <si>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</si>
  <si>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</si>
  <si>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</si>
  <si>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</si>
  <si>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</si>
  <si>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</si>
  <si>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</si>
  <si>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</si>
  <si>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</si>
  <si>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</si>
  <si>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</si>
  <si>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</si>
  <si>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</si>
  <si>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Líquidos (nieblas y rocíos)</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</si>
  <si>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</si>
  <si>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</si>
  <si>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</si>
  <si>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</si>
  <si>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</si>
  <si>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</si>
  <si>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</si>
  <si>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</si>
  <si>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</si>
  <si>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</si>
  <si>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</si>
  <si>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</si>
  <si>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</si>
  <si>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</si>
  <si>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</si>
  <si>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</si>
  <si>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</si>
  <si>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</si>
  <si>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</si>
  <si>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</si>
  <si>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</si>
  <si>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</si>
  <si>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</si>
  <si>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Mordeduras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</si>
  <si>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</si>
  <si>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</si>
  <si>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</si>
  <si>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</si>
  <si>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</si>
  <si>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MATRIZ DE IDENTIFICACIÓN DE RIESGOS Y PELIGROS</t>
  </si>
  <si>
    <t>Código: GCO-GTH -F010
Versión: 03
Vigencia: 21 de junio de 2024 
Caso HOLA: 53177</t>
  </si>
  <si>
    <t>Nivel Central</t>
  </si>
  <si>
    <t>Despacho Secretaria Distrital de Gobierno</t>
  </si>
  <si>
    <t>1. Dirigir y adoptar las políticas, planes generales, programas y proyectos distritales del Sector Gobierno y coordinar y supervisar su ejecución conforme a la normatividad legal vigente. 
2. Fijar las políticas y adoptar los planes generales relacionados con la misión de la Secretaria Distrital de Gobierno y asegurar su cumplimiento conforme a los términos y condiciones establecidos para su ejecución.
3. Dirigir, orientar y controlar el funcionamiento del Sistema Distrital de Participación Ciudadana  conforme a los procedimientos establecidos. 
4. Vigilar y hacer cumplir la aplicación de las normas de policía que competan a la Secretaria de Gobierno conforme a los procedimientos establecidos. 
5. Dirigir las relaciones del Distrito con las corporaciones administrativas distritales y demás actores políticos del orden territorial y nacional conforme a la normatividad legal vigente.
6. Dirigir y articular las acetones distritales para el fomento y protección de los derechos humanos, civiles y políticos de los habitantes del Distrito Capital conforme a la normatividad legal vigente.
6. Dirigir y coordinar los procesos estratégicos, misionales, de apoyo y de evaluación y control de la Secretarla, orientados a garantizar el cumplimiento de su misión institucional de acuerdo a los criterios técnicos normativos.
7. Resolver los recursos de apelación y de queja y tomarlas decisiones en los procesos administrativos que se surtan en cumplimiento de los objetivos y funciones que le competen a la Secretarla en  desarrollo de las competencias legales previstas en las normas que regulan el sector.
8. Dirigir el desarrollo del Sistema de Control Interno y el Sistema de Gestión de calidad de la Secretarla conforme a la normatividad legal vigente.  
9. Resolver en segunda instancia las investigaciones de carácter disciplinario sobre los servidores y ex servidores públicos de la Secretarla de Gobierno conforme a los procedimientos establecidos.
10. Organizar y reglamentar áreas funcionales de gestión o grupos de trabajo para la adecuada atención de los asuntos propios de las dependencias de la Secretarla, conforme a los procedimientos establecidos.
11. Crear, conformar y asignar funciones a los órganos técnicos de asesoría y coordinación, necesarios 
para el cumplimiento de la misión de la Secretarla conforme a los procedimientos establecidos. 
12. Gestionar la permanente actualización de la estructura, planta de personal y manual de funciones de la Secretarla Distrital db Gobierno para cumplir con la misión institucional. 
13. Desempeñar las demás funciones asignadas por la autoridad competente, de acuerdo con el nivel, la naturaleza y el propósito principal del empleo.</t>
  </si>
  <si>
    <t>Dirigir la formulación y seguimiento de las políticas encaminadas al fortalecimiento de la gobernabilidad democrática, mediante la garantía de los derechos humanos y constitucionales, la convivencia pacifica, el ejercicio de la ciudadanía, la promoción de la paz y la cultura democrática, el uso del espacio publico, la promoción de la organización y de la participación ciudadana y la coordinación de las relaciones políticas de la Administración Distrital y Local en sus distintos niveles, de conformidad con las normas establecidas</t>
  </si>
  <si>
    <t>si</t>
  </si>
  <si>
    <t xml:space="preserve">Biológico </t>
  </si>
  <si>
    <t>Vectores y Animales (Mordeduras, picaduras)</t>
  </si>
  <si>
    <t xml:space="preserve">Contacto con animales que transmiten enfermedades </t>
  </si>
  <si>
    <t xml:space="preserve">Enfermedades vectoriales como: malaria, dengue, fiebre amarilla, leptospirosis, infecciones virales o bacterianas graves. </t>
  </si>
  <si>
    <t>No se evidencia</t>
  </si>
  <si>
    <t xml:space="preserve">Las infecciones graves pueden causar diarrea severa, vómitos, fiebre alta y deshidratación. </t>
  </si>
  <si>
    <t>Ley 9 de 1979 - Ley 1562 de 2012  - Resolución 666 de 2020 - Resolución 223 de 2021</t>
  </si>
  <si>
    <t>No aplica</t>
  </si>
  <si>
    <t>Remitirse a la matriz de EPP</t>
  </si>
  <si>
    <t>Gestión Organizacional</t>
  </si>
  <si>
    <t xml:space="preserve">Una gestión organizacional inadecuada puede generar estrés crónico y desmotivación entre los funcionarios. </t>
  </si>
  <si>
    <t>Estrés inmediato, baja moral, y disminución en la productividad.</t>
  </si>
  <si>
    <t xml:space="preserve"> Plan de bienestar e incentivos, plan estratégico del talento humano, batería psicosocial</t>
  </si>
  <si>
    <t>Aplicación de la batería</t>
  </si>
  <si>
    <t>Estrés Agudo y Estrés Crónico, Trastorno de Ansiedad Generalizada,  Burnout (Agotamiento Profesional),  Depresión</t>
  </si>
  <si>
    <t xml:space="preserve">Resolución 2646 de 2008
Resolución 652 de 2012.
Resolución 1356 de 2012.
Resolución 2566 de 2009
LEY 2365 DE 2024 </t>
  </si>
  <si>
    <t>Evaluación periódica,  análisis de resultado y plan de acción de la aplicación de la batería de riesgos psicosocial
Establecer programas de apoyo psicológico y consejería para los trabajadores que lo necesiten.
Políticas de Acoso Laboral y sexual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</si>
  <si>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Características de la Organización del Trabajo</t>
  </si>
  <si>
    <t xml:space="preserve"> Jornadas extensas, falta de autonomía o control sobre el trabajo, y poca flexibilidad pueden afectar el bienestar del trabajador.</t>
  </si>
  <si>
    <t>Estrés y desmotivación, reducción en la eficiencia y satisfacción laboral.</t>
  </si>
  <si>
    <t>Iluminación</t>
  </si>
  <si>
    <t>Ausencia de luz natural o artificial.</t>
  </si>
  <si>
    <t>Fatiga visual, molestias visuales, cefalea, destellos</t>
  </si>
  <si>
    <t>Procedimiento para exámenes médicos ocupacionales</t>
  </si>
  <si>
    <t>Pausa activas</t>
  </si>
  <si>
    <t>Pérdida de agudeza visual.</t>
  </si>
  <si>
    <t>RETILAP Resolución 180540 de 2010 Capítulo 4 Tabla 410.1 /NTC 2050
Resolución 2400 de 1979
Decreto 1477 de 2014</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</si>
  <si>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t>
  </si>
  <si>
    <t>Radiación no ionizante</t>
  </si>
  <si>
    <t>Radiaciones emitidas por dispositivos electrónicos como pantallas de computadora o monitores.</t>
  </si>
  <si>
    <t>Cansancio visual, dolor de cabeza, afectaciones visuales.</t>
  </si>
  <si>
    <t>Monitores de tecnología LCD o LED (Baja radiación)</t>
  </si>
  <si>
    <t>Resolución 2400 de 1979
Decreto 1477 de 2014</t>
  </si>
  <si>
    <t>Exposición a rayos UV emitidos por el sol.</t>
  </si>
  <si>
    <t>Cefaleas, náuseas, mareo, estrés, desaliento</t>
  </si>
  <si>
    <t>Fatiga visual, dolor de cabeza, puede haber un mayor riesgo de caídas y accidentes, y la tarea puede volverse más difícil y menos eficiente.</t>
  </si>
  <si>
    <t>Decreto 1072 de 2015</t>
  </si>
  <si>
    <t>Aprovechar la sombra natural proporcionada por árboles y otras estructuras para minimizar la exposición directa al sol</t>
  </si>
  <si>
    <t>Biomecánico</t>
  </si>
  <si>
    <t>Posturas prolongadas</t>
  </si>
  <si>
    <t xml:space="preserve">Posición del cuerpo durante el trabajo (sentado, de pie, agachado, etc.).Trabajo de escritorio
Recepción, redirección, manejo de teléfonos IP, Manipulación de documentos físicos y electrónicos. </t>
  </si>
  <si>
    <t>Dolores musculares, problemas de columna, trastornos musculoesqueléticos.</t>
  </si>
  <si>
    <t>Adquisición de Silla ergonómica.</t>
  </si>
  <si>
    <t xml:space="preserve"> 1. Procedimiento para la realización de los exámenes médicos ocupacionales
2.  Programa DME.</t>
  </si>
  <si>
    <t>Lesiones Musculoesqueléticas: Dolores y lesiones en la espalda, Trastornos de cuello y hombros, Hernias de Disco, Dolores Lumbar Crónicos</t>
  </si>
  <si>
    <t xml:space="preserve"> Decreto 1072 de 2015 
Resolución 2400 de 1979 GATI DME</t>
  </si>
  <si>
    <t>Organización del Espacio de Trabajo (Sillas ergonómicas, Mesas ajustables,
Posición de la pantalla)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</si>
  <si>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</si>
  <si>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Movimientos repetitivos </t>
  </si>
  <si>
    <t>Ejecución continua y repetida de una misma acción o grupo de acciones durante un período prolongado.</t>
  </si>
  <si>
    <t xml:space="preserve">Tendinitis, Dolores musculares
</t>
  </si>
  <si>
    <t>Presencia de Silla ergonómica.</t>
  </si>
  <si>
    <t>Tendinitis Crónica
Síndrome del Túnel del Carpo Crónico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</si>
  <si>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</si>
  <si>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SI</t>
  </si>
  <si>
    <t>Material particulado</t>
  </si>
  <si>
    <t xml:space="preserve"> Contacto con partículas sólidas o líquidas suspendidas en el aire</t>
  </si>
  <si>
    <t>Inhalación de Contaminantes, toxicidad.</t>
  </si>
  <si>
    <t>ninguna</t>
  </si>
  <si>
    <t>Procedimiento SOL( Seguridad, Orden y Limpieza)</t>
  </si>
  <si>
    <t>Protección respiratoria</t>
  </si>
  <si>
    <t>Problemas respiratorios</t>
  </si>
  <si>
    <t>Resolución 0601 de 2006
Resolución 610 de 2010
Resolución 773 de 2021</t>
  </si>
  <si>
    <t>No Aplica</t>
  </si>
  <si>
    <t>Autocuidado, uso de tapabocas cuando sienta la necesidad
Dar cumplimiento al Procedimiento SOL( Seguridad, Orden y Limpieza)
Humedecer regularmente las áreas de trabajo no pavimentadas para reducir la cantidad de polvo suspendido en el aire.</t>
  </si>
  <si>
    <t xml:space="preserve">Condiciones de seguridad </t>
  </si>
  <si>
    <t xml:space="preserve">Público </t>
  </si>
  <si>
    <t>Riesgo de confrontaciones y violencia por parte del público durante operativos</t>
  </si>
  <si>
    <t>Heridas, lesiones, traumatismos</t>
  </si>
  <si>
    <t>Autocuidado</t>
  </si>
  <si>
    <t>La pérdida de vida es la consecuencia más trágica y definitiva de cualquier evento violento o peligroso.</t>
  </si>
  <si>
    <t xml:space="preserve"> Decreto 1072 de 2015, Ley 1801 de 2016 Código Nacional de Policía y Convivencia.</t>
  </si>
  <si>
    <t>No identificado</t>
  </si>
  <si>
    <t>Accidente de tránsito</t>
  </si>
  <si>
    <t>Exposición a accidentes vehiculares con diferentes actores viales</t>
  </si>
  <si>
    <t>Mantenimiento y Revisión Técnica</t>
  </si>
  <si>
    <t>Documentación al día</t>
  </si>
  <si>
    <t>Licencia de Conducir Válida</t>
  </si>
  <si>
    <t>Lesión incapacitante,  muerte</t>
  </si>
  <si>
    <t>Ley 769 de 2002, resolución 1565 del 2014, Resolución 40595- 2022</t>
  </si>
  <si>
    <t xml:space="preserve">
Realizar inspecciones y mantenimientos de los vehículos de la empresa para garantizar su buen funcionamiento y seguridad</t>
  </si>
  <si>
    <t xml:space="preserve">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
</t>
  </si>
  <si>
    <t xml:space="preserve">Eléctrico </t>
  </si>
  <si>
    <t>Exposición a componentes eléctricos defectuosos, el uso de equipos eléctricos y la posibilidad de incendios eléctricos en instalaciones de almacenamiento o transporte.</t>
  </si>
  <si>
    <t xml:space="preserve"> Lesiones graves al personal, como quemaduras o parálisis.
</t>
  </si>
  <si>
    <t>Mantenimiento preventivo y correctivo a  instalaciones eléctricas
Mantenimiento de equipos de emergencias</t>
  </si>
  <si>
    <t>Plan de emergencias
Inspecciones de seguridad
Señalización de áreas energizadas y con riesgo eléctrico</t>
  </si>
  <si>
    <t xml:space="preserve">Inducción Protocolo de Emergencias
Capacitaciones prevención de accidente de trabajo, reporte de condiciones y actos inseguros
Se cuenta con brigada de emergencias.
Plan de emergencias.
</t>
  </si>
  <si>
    <t>Lesión incapacitante, muerte</t>
  </si>
  <si>
    <t>ley 9 1979 RETIE
Resolución 5018 de 2019</t>
  </si>
  <si>
    <t>Realizar inspecciones periódicas y mantenimiento preventivo de las instalaciones eléctricas y los equipos energizados.
Cuando aplique Instalar conductos de protección (tubos o canaletas) para asegurar el cableado y evitar que quede expuesto</t>
  </si>
  <si>
    <t xml:space="preserve"> Locativo</t>
  </si>
  <si>
    <t xml:space="preserve">Caídas a nivel durante transito peatonal por condiciones inseguras de almacenamiento, orden, aseo, Transito por escaleras fijas
superficies deslizantes y/o con diferencia de nivel </t>
  </si>
  <si>
    <t>Caídas, lesiones por golpes con objetos, accidentes por condiciones inadecuadas.</t>
  </si>
  <si>
    <t xml:space="preserve">Fracturas y Lesiones Óseas, </t>
  </si>
  <si>
    <t>Resolución 2400 de 1979, Decreto 1072 de 2015</t>
  </si>
  <si>
    <t>Mantenimiento y revisión periódica de las superficies y condiciones ambientales de trabajo
Instalación de barandas, iluminación adecuada y señalización de zonas de riesgo.</t>
  </si>
  <si>
    <t>SubSecretaria de Gestión Local</t>
  </si>
  <si>
    <t>1. Dirigir la formulacion de politicas, estrategias y programas en materia de gestion del desarroUo en el territorio y uso del espacio publico, encaminadas al fortalecimiento de la  obernabilidad democratica, el desarroUo y optimizacion de la gestion y el ejercicio de la funcion policiva en lo local, asi como actuar como Autoridad Administrativa Especial de Policia para resolver el recurso de apelacion respecto de los asuntos de competencia de la entidad.
2, Liderar la organizacion y disposicion del portafoUo de servicios, programas y proyectos de la Administracion Distrital enfocados en el territorio local como complemento a los Planes de
Desarrollo Local.
3. Determinar las condiciones para la asistencia tecnica a las Alcaldias Locales en materia de planeacion, formulacion, ejecucion y seguimiento de los proyectos de inversion con cargo a los
recursos de los Fondos de DesarroUo Local dentro del marco normativo vigente.
4. Dirigir el anaUsis, organizacion, priorizacion de las poUticas pubUcas, planes programas y proyectos Distritales que impactan en el desarroUo del territorio con la materializacion de las mismas y el ejercicio de la funcion de policia en lo local, en coordinacion con la Oficina Asesora de Planeacion o la dependencia que haga sus veces y de acuerdo con los procedimientos establecidos.
5. Dirigir la orientacion de la asistencia tecnica a las Alcaldias Locales en materia de planeacion, formulacion, ejecucion y seguimiento de los proyectos de inversion con cargo a los recursos de los Fondos de DesarroUo Local dentro del marco normativo vigente.
6. Dirigir el analisis, organizacion, priorizacion de las poHticas piibUcas, planes programas y proyectos Distritales que impactan en el desarroUo del territorio con la materializacion de las mismas y el ejercicio de la funcion de policla en lo local, en coordinacion con la Oficina Asesora de Planeacion y de acuerdo con los procedknientos establecidos.
7. Dirigir el analisis, organizacion, priorizacion de las poHticas piibUcas, planes programas y proyectos
Distritales que impactan en el desarroUo del territorio con la materializacion de las mismas y el ejercicio de la funcion de policla en lo local, en coordinacion con la Oficina Asesora de Planeacion y de acuerdo con los procedknientos establecidos.
8. Disenar y orientar la implantacion del modelo de gestion local para lograr mayores niveles de eficiencia y eficacia en las alcaldias locales.
9. Liderar la formulacion de poHdcas pubHcas para la defensa del espacio publico del Distrito Capital conforme a las disposiciones legales vigentes.
10. Disenar y orientar la implementacion del modelo de gestion local para lograr mayores niveles de eficiencia y eficacia en las alcaldias locales.
11. Coordinar con el Departamento Administrativo de la Defensoria del Espacio PubHco - DADEP, o la entidad que haga sus veces, el soporte tecnico necesario para gestionar la proteccion del espacio pubHco y hacer cumplir las disposiciones legales vigentes desde la autoridad poHciva local en atencion de los Hneamientos senalados.
12. Dirigir la orientacion, seguimiento, control y evaluacion de las actuaciones poHcivas y administrativas de la gestion local conforme a las disposiciones legales vigentes.
13. Coordinar con las demas dependencias de la Secretaria y demas sectores administrativos, el suministro y focalizacion de recursos fisicos, administrativos, financieros, tecnologicos, asi como el talento humano, necesarios para el desarroUo de los procesos y funciones a cargo de las Alcaldias Locales y los Fondos de DesarroUo Local, de conformidad con los Hneamientos establecidos.
14. Coordinar con el Instituto Distrital de la Participacion y Accion Comunal - IDPAC, o la entidad que haga sus veces, la organizacion, atencion, orientacion y seguimiento a las instancias locales del Sistema Distrital de Participacion de conformidad con los Hneamientos establecidos.
15. Conocer y decidir el recurso de apelacion de las decisiones que profieran los Inspectores y Corregidores Distritales de PoHcia, respecto de los comportamientos contrarios a la convivencia de competencia de la entidad.
16. Desempenar las demas funciones asignadas por la autoridad competente, de acuerdo con el nivel, la naturaleza y el proposito principal del empleo.</t>
  </si>
  <si>
    <t>Dirigir la formulacion de politicas, estrategias y programas en materia de gestion del desarroUo en el territorio y uso del espacio publico, encaminadas al fortalecimiento de la gobernabilidad democratica, el  desarroUo y optimizacion de la gestion y el ejercicio de la funcion policiva en lo local, asi como actuar como Autoridad Administrativa Especial de Policia para resolver el recurso de apelacion respecto de los asuntos de competencia de la entidad.</t>
  </si>
  <si>
    <t>Subsecretaria para la Gobernabilidad y la Garantia de Derechos</t>
  </si>
  <si>
    <t>1. Orientar la defensa, garantia, preteccion, y premecion de los dereches y Ubertades censtitucienales de los habitantes en todo el territorio distrital, en concordancia con el marce normative establecido.
2. Dirigir la fermulacion y ejecucion de las politicas pubUcas distritales que prependan por la prevencion de vuUieraciones a los dereches humanos de los habitantes en el Distrito Capital y
faciliten su premecion, preteccion y garantia, de conformidad con el Plan de DesarroUo Distrital.
3. Dirigir la fermulacion, adopcion y ejecucion de politicas, planes, pregramas y proyectos orientados a la premecion y garantia de los dereches, deberes y Ubertades individuales y colectivas de las comunidades etnicas residentes en Bogota DC., atendiendo los parametros establecidos.
4. Dirigir la fermulacion, adopcion y ejecucion de poUticas, planes, pregramas y proyectos para garanti2ar la Ubertad reUgiosa y de conciencia, y la participacion social de los habitantes del Distrito Capital.
5. Orientar el fortalecimiento de instancias, mecanismos e instrumentos de participacion ciudadana en el Distrito para la consulta, deUberacion y decision de los asuntos pubUcos, de acuerdo a los Uneamientos establecidos.
6. Orientar el ejercicio de la participacion y la movilizacion ciudadana, a traves de la dinamizacion de escenarios democraticos que incidan en la gestion publica del desarroUo, el control social y el buen gobierno del Distrito Capital, de acuerdo a las directrices serialadas.
7. Dirigir el fortaleckniento de las relaciones con organizaciones de la sociedad civil de conformidad con los Uneamientos establecidos.
8. Direccionar la promocion y consolidacion de escenarios para la construccion de aHanzas y acuerdos sociales, publicos y privados que impacten y faciliten positivamente el desarroUo de la gestion distrital, de acuerdo al cuadro normativo establecido.
9. Dirigir la formulacion y ejecucion de planes, programas y proyectos sectoriales encaminados a garantizar la participacion de los habitantes en las decisiones que les afecten y en el control social a la gestion publica en el marco del Sistema Distrital de Participacion Ciudadana, de conformidad con los parametros establecidos.
10. Dirigir, orientar y controls el desarroUo de los planes y programas y proyectos a cargo de dependencias, de conformidad con los procedimientos establecidos.
11. Desempenar las demas funciones asignadas por la autoridad competente, de acuerdo con el nivel, la naturaleza y el proposito principal del empleo.</t>
  </si>
  <si>
    <t>Dirigir la fermulacion de peMticas, estrategias y pregramas que prependan per la garantia y el gece elective de les dereches y Ubertades censtitucienales de les habitantes del Distrite Capital, la ergankacion y participacion de les ciudadanes en las decisienes que les afecten y la cenvivencia padfica en el Distrite Capital, en el marce de la nermatividad vigente.</t>
  </si>
  <si>
    <t>Subsecretaria de Gestión Institucional</t>
  </si>
  <si>
    <t>1. Dirigir los procesos de gestion de los recursos financieros, administrativos y tecnologicos de la Secretaria Distrital de Gobierno, asi como la administracion de su talento humano, asegurando el cumplimiento de los principios y normas que regulan su accion.
2. Dirigir y supervisar los estudios que dan cuenta del mejoramiento y control del recurso humano y su ambiente de trabajo en atencion de los lineamientos establecidos.
3. Determinar las politicas y estrategias de desarroUo, administracion y adaptacion del talento humano para la Secretarla de Gobierno, de acuerdo a la normatividad vigente sobre la materia.
4. Definir las politicas y procedimientos para la adquisicion de bienes y servicios en la Secretarla, de acuerdo con la normatividad vigente.
5. Dirigir los planes programas y proyectos de la secretarla relacionados con las tecnologias de la informacion y las comunicaciones de la entidad y velar por la prestacion del servicio eficiente a los usuarios, atendiendo la normatividad vigente en la materia y las directrices establecidas.
6. Dirigir el desarroUo, supervision y control del sistema de gestion documental de la Secretaria.
7. Establecer mecanismos para controlar el manejo del archivo y la correspondencia de la Secretaria, de conformidad con las normas legales vigentes.
8. Planear y coordinar los procesos de contratacion que requiera la entidad y elaborar los actos administrativos relacionados con dichos procesos, dentro de los terminos y condiciones senalados por la normatividad vigente.
9. Dirigir, coordinar, controlar y evaluar las actividades relacionadas con la adquisicion, almacenamiento, custodia, distribucion e inventario de los elementos, equipos y demas bienes y
servicios necesarios para el funcionamiento de la Secretaria, de aicuerdo a las normas vigentes sobre la materia.
10. Dirigir la implementacion y ejecucion de procedimientos para garantizar la oportuna y efectiva atencion al usuario, derechos de peticiones, quejas, soluciones y sugerencias en cuanto a la prestacion del servicio, de conformidad con las directrices establecidas.
11. Administrar el sistema de Atencion al Ciudadano de la Secretaria, conforme a las orientaciones de la Secretaria General de la Alcaldia Mayor.
12. Dirigir, orientar y controlar el desarroUo de los planes y programas y proyectos a cargo de sus dependencias, de conformidad con los lineamientos establecidos.
13. Desempenar las demas funciones asignadas por la autoridad competente, de acuerdo con el nivel, la naturaleza y el proposito principal del empleo.</t>
  </si>
  <si>
    <t>Dirigir los procesos de gestion de los recursos financieros, administrativos y tecnologicos de la Secretaria Distrital de Gobierno, asi como la administracion de su talento humano, asegurando el cumplimiento de los principios y normas que regulan su accion.</t>
  </si>
  <si>
    <t>Direccion de Relaciones Politicas</t>
  </si>
  <si>
    <t>1. Formular las politicas internas y procedimientos necesarios para la administracion de los recursos humanos, fisicos, tecnologicos, administrativos y financieros de la Secretaria, asi como la aplicacion de los lineamientos y criterios asociados, de acuerdo a la normatividad vigente.
2. Dirigir y supervisar los estudios que dan cuenta del mejoramiento y control del recurso humano y su ambiente de trabajo en atencion de los lineamientos establecidos.
3. Determinar las politicas y estrategias de desarrollo, administracion y adaptacion del talento humano para la Secretaria de Gobierno, de acuerdo a la normatividad vigente sobre la materia.
4.Definir las politicas y procedimientos para la adquisicion de bienes y servicios en la Secretaria, de acuerdo con la normatividad vigente.
5. Definir las politicas y procedimientos para la adquisicion de bienes y servicios en la Secretaria, de acuerdo con la normatividad vigente.
6. Dirigir el desarrollo, supervision y control del sistema de gestion documental de la Secretaria.
7. Establecer mecanismos para controlar el manejo del archivo y la correspondencia de la Secretaria, de conformidad con las normas legales vigentes.
8. Planear y coordinar los procesos de contratacion que requiera la entidad y elaborar los actos administrativos relacionados con dichos procesos, dentro de los terminos y condiciones senalados por la normatividad vigente.
9. Dirigir, coordinar, controlar y evaluar las actividades relacionadas con la adquisicion, aknacenamiento, custodia, distribucion e inventario de los elementos, equipos y demas bienes y
servicios necesarios para el funcionamiento de la Secretaria, de acuerdo a las normas vigentes sobre la materia.
10. Dirigir la implementacion y ejecucion de procedimientos para garantizar la oportuna y efectiva atencion al usuario, derechos de peticiones, quejas, soluciones y sugerencias en cuanto a la prestacion del servicio, de conformidad con las directrices establecidas.
11. Administrar el sistema de Atencion al Ciudadano de la Secretaria, conforme a las orientaciones de la Secretaria General de la Alcaldia Mayor.
12. Dirigir, orientar y controlar el desarroUo de los planes y programas y proyectos a cargo de dependencias, de conformidad con los lineamientos establecidos.
13. Desempenar las demas funciones asignadas por la autoridad competente, de acuerdo con el nivel, la naturaleza y el proposito principal del empleo.</t>
  </si>
  <si>
    <t>Dirigir las estrategias de relaciones politicas entre la Secretaria Distrital de Gobierno y las corporaciones publicas, organismos del orden nacional, departamental y municipal de injerencia politica para fortalecer la gobernabiHdad de la entidad, de acuerdo con los parametros y requerimientos de la administracion distrital.</t>
  </si>
  <si>
    <t>Direccion Juridica</t>
  </si>
  <si>
    <t>1. Revisar los proyectos de actos administrativos que el Secretario Distrital de Gobierno deba firmar, y conceptuar sobre su constitucionalidad y legalidad, de conformidad con la normatividad vigente.
2. Orientar en materia juridica a las distintas dependencias de la Secretaria Distrital de Gobierno y a las entidades adscritas del Sector Gobierno en el Distrito Capital, de conformidad con el marco normativo vigente.
3. Orientar en los aspectos juridicos, la normatividad apKcable en las entidades del Sector Gobierno en razon de sus competencias, de conformidad con la normatividad vigente.
4. Apoyar a las dependencias de la Secretaria en la elaboracion de los proyectos de normas y actos administrativos que se deban expedir o hayan de someterse a consideracion del Concejo de Bogota o al Alcalde Mayor de Bogota D.C., de conformidad con el marco normativo vigente. 
5. Unificar, recopilar y estandarizar normas y conceptos relacionados con los asuntos de competencia de la Secretaria, de conformidad con el marco normativo vigente.
6. Autorizar o negar, mediante acto administrativo debidamente motivado, a peticion de parte, la realizacion de actividades que produzcan las aglomeraciones de publico, la disponibilidad de uso de la Plaza de Bolivar y la habilitacion de escenarios para los espectaculqs publicos de las artes escenicas, conforme la evaluacion efectuada por las entidades que integran el Sistema Unico de Gestion para el Registro, Evaluacion y Autorizacion de Actividades de Aglomeracion de Publico en el Distrito Capital — SUGA o aquel que haga sus veces, de conformidad con la normatividad vigente sobre el tema.
7. Adelantar estudios y analisis juridicos sobre los temas propios de la Secretaria, Uevando a cabo la revision de la normatividad, doctxina y jurisprudencia existente en relacion con estos, a fin de formular los diagnosticos y recomendaciones que sean del.xaso, conforme a las directrices establecidas.
8. Ejercer la representacion judicial y extrajudicial en los procesos, diligencias y/o actuaciones, judiciales o administrativas que se de adelanten en contra de la Secretaria y las Juntas
Administradoras Locales o en aquellos donde se le vincule, de, conformidad con la delegacion y bajo las directrices e instructivos que en materia de defensa judicial se estable2can en el Distrito Capital, de conformidad con la normatividad vigente sobre el tema y conforme al poder otorgado por el Secretaria Distrital de Gobierno.
9. Sustanciar las solicitudes de revocatoria y recursos interpuestps contra los actos administrativos, que sean de competencia del Despacho del Secretario de Gobierno, de conformidad con la normatividad vigente.
10. Dirigir la gestion del cobro persuasivo de las actuaciones administrativas que resulten que no sean competencia de la Direccion para la Gestion Policiva y de las Alcaldias Locales o las dependencias que hagan sus veces, de conformidad con la normatividad vigente sobre el tema.
11. Llevar a cabo las actuaciones a que haya lugar dentro del proceso discipHnario en la etapa de ju2gamiento de conformidad con la normativa vigente.
12. Fallar en primera instancia los procesos discipHnarios adelantados en la entidad, garantkando el debido proceso de las partes procesales.
13. Mantener actuali2ada la informacion de los procesos disciplinarios del / de la (entidad), en el Sistema de Informacion Disciplinaria Distrital o el que haga sus veces, y fijar procedimientos operativos disciplinarios acorde con las pautas senaladas por la Direccion Distrital de Asuntos Disciplinarios de la Secretaria juridica Distrital.
14. Efectuar el seguimiento a la ejecucion de las sanciones que se impongan a los servidores(as) y ex servidores/as publicos de la entidad, de manera oportuna y eficaz.
15. Surtir el proceso de notificacion y/o comunicacion dentro de las actuaciones disciplinarias en los terminos y forma establecida en la normatividad disciplinaria vigente.
16. Surtir el proceso de organi2aci6n documental de los expedientes disciplinarios en los terminos y forma establecida en la normatividad disciplinaria vigente.
17. Desempenar las demas funciones asignadas por la autoridad competente, de acuerdo con el nivel, la naturale2a y el proposito principal del empleo.</t>
  </si>
  <si>
    <t>Liderar los asuntos juridicos, la defensa judicial y la constitucionalidad de los actos administrativos; y llevar a cabo la etapa de juzgarniento dentro del proceso disciplinario interne, conservando unidad de criterio y permitiendo el cumplimiento oportuno de los objetivos institucionales, de conformidad con la normatividad vigente.</t>
  </si>
  <si>
    <t>Direccion para la Gestion del Desarrollo Local</t>
  </si>
  <si>
    <t>1. Liderar el anabsis y priorizacion para la implementacion de las poKticas pubUcas, planes programas y proyectos Distritales que impactan el territorio y pretendan el desarrollo y fortalecimiento local, en coordinacion con la Secretaria Distrital de Planeacion o la entidad que haga sus veces, conforme a los lineamientos senalados.
2. Coordinar y articular, con la Secretaria Distrital de Planeacion o la entidad que haga sus veces, la definicion y sociaUzacion de los criterios generales para la formulacion e implementacion de los Planes de Desarrollo Local, de conformidad con los lineamientos establecidos.
3. Liderar las acciones para el fortalecimiento del modelo de gestion, la planeacion y territorializacion de la inversion distrital y la gestion del desarrollo local, de acuerdo a los parametros establecidos.
4. Consohdar la disposicion del portafoHo de servicios, programas y proyectos de la Administracion Distrital enfocados en el territorio local como complemento a los Planes de Desarrollo Local, de conformidad con los procedimientos establecidos.
5. Dirigir las acciones interinstitucionales encaminadas a que los sectores presten asesork y asistencia tecnica en materia de inversion y contratacion a las Alcaldias Locales y a los Fondos de Desarrollo Local, conforme a las directrices establecidas.
6. Liderar el desarrollo de procesos participativos y democraticos que incidan en la gestion local conforme a las disposiciones legales vigentes.
7. Dirigir las actividades para la asistencia tecnica en la formulacion, ejecucion y seguimiento de los
proyectos de inversion con cargo a los recursos de los Fondos de DesarroUo Local, cuando la delegacion de la facultad para contratar y ordenar los gastos recaiga en el Alcalde Local conforme a las disposiciones legales vigentes.
8. Formular estrategias encaminadas al fortalecimiento, desarroUo y optimizacion de la gestion local, a fin de facilitar y hacer itias dinamica la interaccion entre las autoridades locales y Distritales, conforme a los lineamientos senalados.
9. Liderar la gestion con las demas dependencias de la Secretaria para la provision eficiente de los recursos fisicos, administrativos, financieros, tecnologicos y el talento humano, necesarios para el desarroUo de los procesos a cargo de las Alcaldias Loca, de conformidad con los lineamientos establecidos.
10. Realizar el seguimiento y evaluacion a la gestion de los alcaldes locales en materia de inversion local, conforme a las directrices establecidas.
11. Desempeñar las demas funciones asignadas por la autoridad competente, de acuerdo con el nivel, la naturaleza y el proposito principal del empleo.</t>
  </si>
  <si>
    <t>Liderar la implementacion de politicas, estrategias, acciones y herramientas para el cumplimiento de las metas y objetivos establecidos por la entidad en materia de gestion para el desarrollo local, de conformidad con los lineamientos señalados.</t>
  </si>
  <si>
    <t>Direccion para la Gestion Policiva</t>
  </si>
  <si>
    <t>1. Coordinar con las entidades y organismos del Distrito la priorizacion y articulacion de la intervencion del ejercicio policivo de las autoridades locales a cargo de la Secretaria Distrital de
Gobierno, conforme a las directrices senaladas.
2. Establecer los Hneamientos tecnicos y administrativos para la gestion de las actuaciones de las autoridades de policia local a cargo de la SDG conforme a las disposiciones legales vigentes.
3. Coordinar el desarroUo del control poUcivo a los establecimientos de comercio del Distrito, de conformidad con la normatividad.
4. Coordinar la ejecucion de las estrategias y lineamientos para la defensa del espacio publico conforme a las disposiciones legales vigentes.
5. Fijar lineamientos para la sustanciacion de los comparendos por comportamientos contrarios a convivencia en Bogota, Distrito Capital, conforme a las disposiciones vigentes en materia.
6. Dirigir la formulacion y ejecucion de planes, programas y proyectos encaminados a la defensa y promocion de los derechos de los consumidores de bienes y servicios, de acuerdo a los parametros establecidos.
7. Dirigir la atencion a los requerimientos para la realizacion de juegos de habUidad y destreza, y localizacion de juegos de suerte y azar que se pretendan adelantar en Bogota, DC., conforme a las directrices establecidas.
8. Dirigir el txamite de registxo para el funcionamiento de los juegos localizados de habilidad y destreza, parques de diversiones y atracciones o dispositivos de entretenimiento, de conformidad con la normatividad vigente sobre el tema.
9. Orientar el desarroUo del cobro persuasivo de las sanciones ecOnomicas derivadas del ejercicio de las autoridades de poltda local a cargo de la SDG conforme a las disposiciones legales vigentes.
10. Desempenar las demas funciones asignadas por la autoridad copipetente, de acuerdo con el nivel, la naturaleza y el proposito principal del empleo.</t>
  </si>
  <si>
    <t>Dirigir la formulacion e implernentacion de estrategias para el desarroUo de la funcion policiva de las autoridades locales a cargo de la Secretaria Distrital de Gobierno, asi como la inspeccion, vigdancia y control de su competencia para el mejoramiento de la gestion publica local, la defensa del espacio publico, en concordancia con las directrices y Hneamientos distritales.</t>
  </si>
  <si>
    <t>Direccion de Derechos Humanos</t>
  </si>
  <si>
    <t>1. Organizar y coordinar la defensa, proteccion, y promocion de los derechos y libertades constitucionales de los habitantes en todo el territorio distrital, de conformidad con el marco
normativo vigente.
2. Analizar y evaluar el impacto, pertinencia y oportunidad de las poHticas y estrategias distritales para promover el desarroUo de los derechos humanos en el territorio y emitir las recomendaciones y orientaciones para focalizar su gestion, de conformidad con los lineamientos establecidos.
3. Formular, implementar y evaluar las poHticas pubHcas distritales que propendan por la prevencion de vulneraciones a los derechos humanos de los habitantes en el Distrito Capital y faediten su promocion y proteccion, de conformidad con el marco normativo vigente.
4. Dirigir las politicas que faciUten la promocion de los derechos humanos y la garantia de derechos y libertades individuales en el Distrito Capital, de conformidad con el marco normativo vigente.
5. Articular y coordinar los planes, programas y proyectos distritales para la prevencion a la vulneracion de derechos humanos y la mitigacion de los riesgbs relacionados en el territorio, de
acuerdo a los parametros establecidos.
6. Orientar y coordinar el funcionamiento del Sistema Distrital de Derechos Humanos, conforme a los procedimientos establecidos.
7. Direccionar y hacer seguimiento a las quejas y denuncias que se presenten por presuntas vulneraciones a los derechos humanos, coordinar lo pertinente con los organismos de investigacion y control, y adoptar las medidas a las que haya lugar, atendiendo los Hneamientos distritales en materia.
8. Priorkar y definir las rutas para la atencion a poblaciones de especial proteccion, orientando las acciones al restablecimiento de derechos, conforme a las directrices establecidas. 
9. Coordinar las relaciones y alian2as con entidades publicas y privadas del nivel nacional y local, organismos internacionales, sociedad civil y demas actores poKticos, encaminadas a la garantia de los derechos humanos en la ciudad, conforme a las directrices senaladas.
10. Dirigir, orientar y controlar el desarrollo de los planes y programas y proyectos a cargo de sus dependencias, de conformidad con los procedimientos establecidos.
11. Desempenar las demas funciones asignadas por la autoridad competente, de acuerdo con el nivel, la naturaleza y el proposito principal del empleo.</t>
  </si>
  <si>
    <t>Dirigir la formulacion, implementacion y articulacion interinstitucional de politicas publicas que faciliten la promocion, difusion y proteccion de los derechos humanos en el Distrito Capital, de conformidad con el marco normativo establecido.</t>
  </si>
  <si>
    <t>Direccion de Convivencia y Dialogo Social</t>
  </si>
  <si>
    <t>1. Drrigir la formulacion de los planes, programas y proyectos sectoriales encaminados a garantizar la participacion de los habitantes en las decisiones que les afecten, y en el control social a la gestion publica en el marco del Sistema Distrital de Participacion Ciudadana, de conformidad con los lineamientos establecidos.
2. Drreccionar la promocion y la consolidacion de escenarios para la construccion de alianzas y acuerdos sociales, piiblicos y privados que impacten positivamente el desarroUo del Distrito Capital, de acuerdo a los parametros establecidos.
3. Generar procesos relacionados con liderazgos civiles, implementando estrategias de formacion y generacion de cultura politica para la participacion democradca ciudadana.
4. Orientar el desarroUo de los planes programas y proyectos institucionales para promover y fortalecer la consoUdacion de una cultura poUtica participativa y democratica en el distrito capital, conforme a las directrices senaladas.
5. Generar espacios de participacion social para la focalizacion, concertacion, deUberacion, y apropiacion social de temas prioritarios en la Administracion Distrital y posterior incorporacion en el Sistema Distrital de Participacion Ciudadana, de acuerdo a los parametros establecidos.
6. Realizar la priorizacion y orientacion tecnica de los focos de atencion del Sistema Distrital de Participacion, atendiendo los Uneamientos senalados.
7. Emitrr concepto sobre informaciones relacionadas con la garantia del derecho de reunion y manifestacion pubUca, en el marco de los procesos de participacion, convivencia y dialogo social.
8. Coordinar la respuesta institucional del Distrito para la atencicn de situaciones de conflictividad social.
9. Adelantar investigaciones sobre temas que permitan el foirtalecimiento del ejercicio de la participacion y la democracia participativa en atencion a los mec’anismos de participacion previstos en la Constitucion y la ley.
10. Orientar las dinamicas de mediacion para la atencion de los conflictos sociales que se debatan en el marco del ejercicio de derechos.
11. Desempenar las demas funciones asignadas por la autoridad competente, de acuerdo con el nivel, la naturaleza y el proposito principal del empleo.</t>
  </si>
  <si>
    <t>Liderar la formulacion, implementacion y seguimiento de los planes y programas para la generacion de los procesos sociales que prornuevan la integracion y participacion de los ciudadanos en las politicas Distritales y en los asuntos que los afecten, generando un ambiente de convivencia padfica, para el desarrollo de los derechos y libertades de los ciudadanos en el marco de las orientaciones distritales en la materia.</t>
  </si>
  <si>
    <t>Direccion de Gestion de Talento Humano</t>
  </si>
  <si>
    <t>1. Administrar el talento humane de la Secretaria Distrital de Gobierno, conforme al regimen salarial, prestacional, pensional y demas normas vigentes en la materia, de conformidad con el marco normative vigente.
2. Implementar y evaluar, los planes y programas institucionales en relacion con el sistema de gestion de seguridad y salud en el trabajo, bienestar social laboral, formacion y capacitacion, de acuerdo con las poMticas, orientaciones distritales y las normas que regulan la materia.
3. Ejecutar las politicas, programas y proyectos de la Secretaria relatives a la vinculacion, registro y control, evaluacion del desempeno, permanencia y retire de servidores pubHcos, conforme a las politicas de la Entidad y la normatividad vigente.
4. Administrar la informacion del talento humane de la entidad en forma sistematizada, de manera que permita el analisis y la toma de decisiones, de conformidad con los lineamientos establecidos.
5. Disenar y adoptar acciones para la medicion, mejoramiento y mantenimiento del clima y la cultura organizacional para facilitar el desarrollo de una cultura institucional orientada al mejoramiento de la calidad en la prestacion de los servicios, atendiendo los lineamientos senalados.
6. Coordinar la implementacion de los estudios relacionados con la reforma de estructura organica, manuales de funciones y planta de empleos de la Secretaria en coordinacion con la Oficina Asesora de Planeacion, conforme a las directrices señaladas.
7. Atender las peticiones, requerimientos y emitir conceptos relacionados con asuntos de su competencia dentro de los terminos establecidos.
8. Desempehar las demas funciones asignadas por la autoridad competente, de acuerdo con el nivel, la naturaleza y el proposito principal del empleo.</t>
  </si>
  <si>
    <t>Dirigir los procesos relacionados con el manejo del talento humane de la Secretaria Distrital de Gobierno mejorando las condiciones de trabajo de los servidores pubUcos para el logro de la mision instimdonal, conforme a las directrices distritales y el marco normative establecido.</t>
  </si>
  <si>
    <t>Direccion Administrativa</t>
  </si>
  <si>
    <t>1. Liderar la elaboracion y ejecucion del plan anual de adquisiciones y suministros, con el objeto de garantizar la oportunidad en la entrega de los mismos y propender por una adecuada programacion del gasto.
2. Dirigir los procesos de administracion y adquisicion de bienes y servicios requeridos para el normal funcionamiento de la entidad, de conformidad con los procedimientos establecidos.
3. Gestionar la provision oportuna, a todas las dependencias de la Secretaria de los bienes, suministros y servicios administrativos que requieran para su funcionamiento, de acuerdo a los parametros establecidos.
4. Verificar que los inventarios de los bienes a cargo de la Secretaria esten actualizados y valorados, en la forma que indiquen las normas legales y las reglamentaciones que se expidan para tal fin.
5. Liderar la gestion de proyectos de infraestructura Ssica en articulacion con necesidades de oferta y demanda de servicios de las dependencias con la oportunidad requerida.
6. Dirigir los servicios administrativos de transporte y mantenimiento del parque automotor al servicio de las dependencias de la Secretaria, de acuerdo a los parametros establecidos.
7. Administrar los bienes muebles e inmuebles a cargo de la Secretaria, de conformidad con los procedimientos establecidos.
8. Dirigir y evaluar las actividades relacionadas con la administracion de los servicios generales y de apoyo logistico requeridos para el correcto funcionamiento de las dependencias de la Secretaria, atendiendo los lineamientos senalados.
9. Administrar el sistema de gestion documental, garantizando la conservacion, uso y proteccion de los documentos de interes para la Secretarla, e implementacion a que haya lugar de conformidad las normas, tecnicas, procedimientos y lineamientos en materia.
10. Generar los Hneamientos para la implementacion y sostenibilidad del sistema interno de gestion documental y archivos, en el marco del sistema integrado de gestion.
11. Administrar el sistema de correspondencia y comunicaciones de la Secretarla, adelantando el proceso de notificaciones en los asuntos que le scan asignados, segun los procedimientos
institucionales vigentes.
12. Dar lineamientos para la actualizacion de los procesos y procedinaientos, asi como para su aplicacion, en el marco del proceso de gestion corporativa.
13. Desempenar las demas funciones asignadas por la autoridad competente, de acuerdo con el nivel, la naturaleza y el proposito principal del empleo.</t>
  </si>
  <si>
    <t>Desarrollar las acciones necesarias para el cumpUmiento de los objetivos de la Secretaria Distrital de Gobierno mediante la prestacion de los servicios administrativos generales para el buen funcionamiento de las dependencias de la Entidad, de conformidad con los lineamientos distritales definidos y el marco normativo vigente.</t>
  </si>
  <si>
    <t>Direccion Financiera</t>
  </si>
  <si>
    <t>1. Preparar en coordinacion con la Oficina Asesora de Planeacion, el anteproyecto de presupuesto de gastos generales de la Secretaria, ejecutarlo en lo pertinente y proponer sus modificaciones.
2. Adelantar en coordinacion con la Oficina Asesora de Planeacion la programacion, aprobacion, modificacion, ejecucion, seguimiento y evaluacion del presupuesto general de la Secretaria, dentro de los terminos establecidos.
3. Dirigir la ejecucion de los recursos financieros destinados al desarroUo de los planes, programas y proyectos de la Secretaria, de conformidad con los procedimientos establecidos.
4. Establecer los planes, programas y demas acciones relacionadas con la gestion presupuestal, contable y de tesoreria de la Secretaria, conforme a las directrices establecidas.
5. Dirigir la consolidacion del programa anual mensuali2ado de caja - PAC y de las reservas presupuestales constituidas para su presentacion ante la Tesoreria Distrital.
6. Responder por la ejecucion pasiva y activa del presupuesto y presentar los informes correspondientes, conforme a los lineamientos senalados.
7. Dirigir la presentacion de las operaciones financieras y contables que requiera la Secretaria y asi como las entidades externas y organismos de control.
8. Dirigir y coordinar la ejecucion presupuestal, aprobar los traslados, adiciones y modificaciones cuando sea necesario.
9. Organizar y controlar las operaciones financieras, contables :y presupuestales de la Secretaria en cumpLimiento de la mision institucional.
10. Dar lineamientos para la actualizacion de los procesos y procedimientos, asi como para su aplicacion, en el marco del proceso de gestion corporativa.
11. Desempenar las demas funciones asignadas por la autoridad competente, de acuerdo con el nivel, la naturaleza y el proposito principal del empleo.</t>
  </si>
  <si>
    <t>Dirigir los procesos relacionados con el manejo de los recursos financieros de la Entidad para el logro de la mision institucional, de conformidad con las directrices distritales establecidas y la normatividad vigente en la materia.</t>
  </si>
  <si>
    <t>Direccion de Tecnologias e Informacion</t>
  </si>
  <si>
    <t>1. Establecer y hacer seguimiento al plan estrategico de Tecnologias de Informacion y Comunicación de la Secretaria, de conformidad con las politicas y estrategias Distritales.
2. Administrar y aplicar las politicas y tecnologias para la seguridad de la informacion, conforme a las directrices establecidas.
3. Dderar los procesos de desarrollo, mantenimiento y soporte de la plataforma de TIC de la Secretaria, velando por la funcionaUdad, confiabilidad, oportunidad y seguridad de la operacion del software, hardware y comunicaciones, de acuerdo a los parametros senalados.
4. Administrar la infraestructura tecnologica de TIC de la Secretaria, de conformidad con los lineamientos establecidos.
5. Dderar la implementacion de nuevos sistemas de informacion que contribuyan al fortalecimiento de la gestion de los procesos y procedimientos de la Secretaria, conforme a los lineamientos senalados. 
6. Formular, ejecutar y evaluar proyectos de innovacion e investigacion en TIC, de conformidad con los procedimientos establecidos.
7. Planificar, dirigir, monitorear y controlar los proyectos de inversion de TIC, de acuerdo a los parametros senalados.
8. Coordinar la adquisicion de programas, plataformas e infraestructura tecnologica requerida por las dependencias de la Secretaria, conforme a las directrices establecidas.
9. Definir y administrar el portafolio de servicios de TIC que presta la Secretaria y establecer los acuerdos de niveles de servicio con las dependencias de la enddad, asi como con otras entidades publicas, conforme a las directrices senaladas.
10. Dar lineamientos para la actuali2aci6n de los procesos y procedimientos, asi como para su aplicacion, en el marco del proceso de gestion corporativa.
11. Desempenar las demas funciones asignadas por la autoridad competente, de acuerdo con el nivel, la naturaleza y el proposito principal del empleo.</t>
  </si>
  <si>
    <t>Dirigir la implementacion de politicas y estrategias de tecnologias e informacion de la Secretaria Distrital de Gobierno para la adecuada administracion de los recursos tecnologicos y desarrollo de procesos de investigacion que faciliten el cumplimiento de los procesos misionales de la entidad conforme a las directrices distritales establecidas.</t>
  </si>
  <si>
    <t>Direccion de Contratacion</t>
  </si>
  <si>
    <t>1. Dirigir y adelantar el proceso de contratacion de la secretaria Distrital de Gobierno en todas sus etapas y en todas las modalidades de seleccion, asi como la aprobacion de las garantias que amparen el cumplimiento de los contratos celebrados, y adelantar todo el tramite relacionado con los procesos sancionatorios y de incumplimiento, de los contratistas de conformidad con el marco normadvo vigente.
2. Revisar juridicamente los procesos y documentos de contratacion sometidos a la aprobacion y firma del ordenador del gasto.
3. Establecer la gestion contractual entre las dependencias de la Secretaria Distrital de Gobierno para el desarroUo de los procesos contractuales.
4. Revisar, anabzar y proponer ajustes a los pbegos de condiciones y estudios previos presentados por las diferentes dependencias de la entidad de conformidad con la normatividad vigente.
5. Revisar la evaluacion juridica de las propuestas que se presenten dentro de los procesos de seleccion de contratistas, que adelante la entidad.
6. Preparar y presentar los informes consobdados de la evaluacion de las propuestas con base en los insumos presentados por el comite evaluador de cada proceso de seleccion, para conocimiento, anabsis, aprobacion y recomendacion de su adjudicacion a la instancia correspondiente.
7. Establecer mecanismos para la gestion contractual de personas naturales y juridicas para el apoyo de la gestion institucional, con el fin de garantizar que estos se ajusten al marco legal, a los planes, programas y proyectos de la entidad.
8. Dirigir la elaboracion de los convenios interadministrativos que suscriba el Secretario de Gobierno o su delegado con otras entidades pubbcas, distritales, nacionales o internacionales, conforme a las directrices establecidas.
9. Prestar asesoria juridica a todas las dependencias de la Secretaria Distrital de Gobierno en materia de contratacion.
10. Responder por la guarda, custodia de los contratos, propuestas y demas soportes que den cuenta del cumpHmiento del proceso de seleccion objetiva de los contratos, asi como los documentos que den cuenta de las actuaciones que surjan durante la ejecucion de los contratos celebrados por la Secretaria Distrital de Gobierno.
11. Dar Hneamientos para la actualriacion de los procesos y procedimientos, asi como para su aplicacion, en el marco del proceso de gestion corporativa.
12. Desempenar las demas funciones asignadas por la autoridad competente, de acuerdo con el nivel, la naturaleza y el proposito principal del empleo.</t>
  </si>
  <si>
    <t>Liderar los procesos contractuales de la entidad de acuerdo a las necesidades de sus dependencias, en cumpbrniento de los parametros y lineamientos definidos en el distrito t la normatividad vigente.</t>
  </si>
  <si>
    <t>Direccion para la Gestion Administrativa Especial de Policia</t>
  </si>
  <si>
    <t>Direccion de Asuntos Etnicos</t>
  </si>
  <si>
    <t>1. Disenar y coordinar la implementacion de las politicas publicas etnicas distritales a traves de los planes, programas y proyectos orientados al goce y proteccion de los derechos individuales y colectivos de los pueblos indigenas, las comunidades negras, afrocolombianas, raizales y palenqueras y del pueblo Rrom o Gitano residentes en el Distrito Capital.
2. Fortalecer los procesos de concertacion y dialogo social en pro del bienestar de los pueblos y comunidades etnicas residentes en Bogota DC., asi como el establecimiento de compromisos asociados al cumplimiento de deberes individuales y colectivos de estos.
3. DesarroUar estrategias distritales para la implementacion del enfoque diferencial etnico de las comunidades y pueblos etnicos residentes en Bogota en articulacion con los sectores Distritales.
4. Articular acciones con los sectores y entidades distritales y locales para el diseho, formulacion, ejecucion y seguimiento de politicas, programas y proyectos para la proteccion y conservacion de los usos, cosmovision, lengua propia, tradiciones y cultura de los pueblos y comunidades etnicas residentes en Bogota DC.
5. Establecer parametros Distritales y con presencia local para la evaluacion y monitoreo de planes de accion de las politicas publicas distritales de los pueblos y comunidades etnicas residentes en Bogota DC., de acuerdo con los lineamientos de la Secretaria Distrital de Planeacion.
6. Fortalecer la gobernabilidad y los procesos autonomos de las comunidades y pueblos a traves de estudios e investigacion articulados con las instancias distritales involucradas, que permitan definir las acciones y lineas de trabajo para la atencion de sus necesidades.
7. Orientar el acompanamiento y ejercicio de las funciones que le scan conferidas como Secretaria tecnica de las instancias etnicas en el marco de la normativa o disposiciones Distritales vigentes.
8. Proponer y participar en la generacion de proyectos de reglamentacion y actos administrativos sobre garantia de derechos etnicos de los pueblos y comunidades etnicas residentes en Bogota, de forma articulada con los sectores y entidades distritales, en el marco de las competencias de la enbdad y la normatividad vigente aplicable.
9. Operar y garantizar el funcionamiento de los espacios de atencion diferenciada de los grupos y pueblos etnicos residentes en el Distrito Capital articulando esfuer2os con sectores y entidades distritales y con presencia en las localidades, y con sus formas organi2ativas o de gobierno propio.
10. Coordinar la generacion de conceptos, lineamientos y gestiones que correspondan a la naturaleza de la dependencia.
11. Atender las peticiones y consultas de su competencia, relacionadas con asuntos etnicos, como tambien brindar acompanamiento a los ciudadanos que requieran activar rutas de atencion etnica diferenciada.
12. Desempenar las demas funciones asignadas por la autoridad competente, de acuerdo con el nivel, la naturale2a y el proposito principal del empleo.</t>
  </si>
  <si>
    <t>Dirigir la estructuracion, implementacion y seguimiento de las politicas publicas enfocadas a la promocion, desarroUo, la identidad, reconocimiento y garantia de los derechos de las comunidades indigenas, negras, afrocolombianas, raizales y palenqueras y del pueblo Rrom o Gitano residentes en Bogota, a traves del desarroUo de planes, programas, proyectos, estrategias y acciones que fortalezcan el enfoque diferencial etnico y el cumplimiento de sus necesidades, de acuerdo con las disposiciones normativas aplicables.</t>
  </si>
  <si>
    <t>Subdireccion de Asuntos de Libertad Religiosa y de Conciencia</t>
  </si>
  <si>
    <t>1. Liderar la formulacion de politicas, planes, programas y proyectos orientados al reconocimiento de los derechos relativos a la libertad religiosa, de cultos y de conciencia de los habitantes del Distrito Capital, como derechos fundamentales consagrados en la Constitucion Politica, articulando acciones distritales para su cumplimiento, de conformidad con el marco normativo vigente.
2. Liderar estrategias para el reconocimiento de la funcion social y de construccion del tejido social de las Entidades Religiosas y promover su instimdonalizacion.
3. Dirigir el fortalecimiento de las organizaciones de la sociedad civil basadas en los principios de libertad religiosa, de cultos de y conciencia, mediante la implementacion de acciones de promocion, acompanamiento y orientacion para la conformacion de redes sociales interreligiosas, conforme a las directrices establecidas.
4. Promover el reconocimiento y ejercicio de organizaciones y asociaciones civiles alrededor de los principios de libertad religiosa y conciencia para dinamizar escenarios democraticos y participativos que incidan en la gestion publica del desarrollo.
5. Desempenar las demas funciones asignadas por la autoridad competente, de acuerdo con el nivel, la naturaleza y el proposito principal del empleo.</t>
  </si>
  <si>
    <t>Liderar la ejecucion de politicas y programas que tengan como proposito garantizar la libertad religiosa, de cultos y de conciencia en el Distrito Capital, mediante el reconocimiento del pluraHsmo religioso, la proteccion de las libertades fuiidamentales y la promocion de las Entidades ReUgiosas, como actores sociales claves en la construccion de paz y justicia social, de conformidad con las politicas y el marco normativo establecido.</t>
  </si>
  <si>
    <t>Subdireccion de Asuntos para Comunidades Negras, Afrocolombianas, Raizales y Palenqueras</t>
  </si>
  <si>
    <t>1. Contribuir en el diseno e implementacion de politicas publicas etnicas de las comunidades Negras, Afrocolombianas, Raizales y Palenqueras residentes en Bogota, a traves de la generacion de metodologias, planes de trabajo concertado con las comunidades, informes sobre participacion efectiva y ottos que se requieran en el desarrollo de las diferentes fases del ciclo de la politica.
2. Desarrollar estudios e investigacion arttculados con las instancias distritales involucradas, que permitan definir las acciones y Kneas de trabajo para la atencion de sus necesidades de las comunidades Negras, Afrocolombianas, Raizales y Palenqueras, y que fortalezcan sus procesos organizativos y autonomos.
3. Traducir documentos y diferentes textos a las lenguas nativas de las comunidades Negras, Afrocolombianas, Raizales y Palenqueras reconocidas por el Ministerio de Cultura o quien haga sus veces, permitiendo el acceso a la informacion de estas comunidades bajo un enfoque diferencial.
4. Administtar tecnica y operativamente los espacios de atencion diferenciada para las comunidades  Negras, Afrocolombianas, Raizales y Palenqueras residentes en Bogota, de acuerdo con los lineamientos establecidos y las particularidades de cada comunidad. 
5. Proponer y participar en la generacion de proyectos de reglamentacion sobre garanda de derechos etnicos de las comunidades Negras, Afrocolombianas, Raizales y Palenqueras residentes en Bogota y los reglamentos internos de los espacios de incidencia, en el marco de las competencias de la entidad.
6. Desarrollar las acciones que le correspondan frente a las mesas de trabajo o instancias consultivas y de ottos espacios de atencion diferenciada de los grupos y pueblos etnicos de las comunidades Negras, Afrocolombianas, Raizales y Palenqueras, articulando esfuerzos con sectores disttitales y con presencia local.
7. Mantener actualizados los sistemas de informacion y herramientas de seguimiento, que permitan desarroUar los procesos de seguimiento y evaluacion de las- poHticas, planes, programas y proyectos.
8. Acompanar y ejercer las funciones que le sean conferidas como Secretarla tecnica de las instancias de las comunidades Negras, Afrocolombianas, Raizales y Palenqueras en el marco de la normativa o disposiciones disttitales vigentes.
9. Generar conceptos, metodologlas y lineamientos tecnicos sobre enfoque diferencial para el goce efectivo de los derechos y libertades y establecimiento de compromisos asociados al
cumpHmiento de deberes individuales y colectivos de las comunidades Negras, Afrocolombianas, Raizales y Palenqueras, en el marco de su autonomla y dinamicas propias.
10. Promover con las alcaldlas locales la incorporacion de un enfoque que reconozca positivamente las diferencias para las comunidades negras afrocolombianas raizales y palenqueras en poHticas, planes, programas y proyectos.
11. Atender las peticiones y consultas de sus competencias relacionadas con asuntos etnicos las comunidades Negras, Afrocolombianas, Raizales y Palenqueras, como tambien brindar
acompanamiento a los ciudadanos que requieran activar rutas de atencion diferenciada.
12. Desempenar las demas funciones asignadas por la autoridad competente, de acuerdo con el nivel, la naturaleza y el proposito principal del empleo.</t>
  </si>
  <si>
    <t>Dirigir el diseno e implementacion de politicas publicas y lineamientos tecnicos para la poblacion Negra, Afrocolombiana, Raizal y Palenquera residente en Bogota, en articulacion directa con las comunidades y los sectores locales y distritales, de conformidad con el Plan Distrital de Desarrollo y la normativa vigente.</t>
  </si>
  <si>
    <t>Subdireccion de Asuntos Indigenas y Rrom</t>
  </si>
  <si>
    <t>1. Contribuir en el diseno e implementacion de politicas pubUcas etnicas de la poblacion indigena y Rrom residentes en Bogota, a traves de la generacion de metodologias, planes de trabajo concertado con los pueblos y comunidades, informes participacion efectiva y ottos que se requieran en el desarrollo de las diferentes fases del ciclo de la politica.
2. Armonizar los planes de vida y los planes de salvaguarda de los pueblos y comunidades indigenas, residentes en Bogota con el Plan Distrital de Desarrollo.
3. DesarroUar estudios e investigacion articulados con las instancias distritales involucradas, que permitan definir las acciones y lineas de trabajo para la atencion de sus necesidades de los pueblos y comunidades indigenas y gitanos, y que fortalezcan su gobernabilidad y procesos autonomos.
4. Traducir documentos y diferentes textos a las lenguas nativas Indigenas y Romanes reconocidas por el Ministerio de Cultura o quien haga sus veces, permitiendo el acceso a la informacion de estas comunidades bajo un enfoque diferencial.
5. Administrar tecnica y operativamente los espacios de atencion diferenciada para las comunidades indigenas y el pueblo Rrom residentes en Bogota, de acuerdo con los Uneamientos establecidos y las particularidades de cada comunidad.
6. Proponer y participar en la generacion de proyectos de reglamentacion sobre garantia de derechos etnicos de las comunidades o pueblos indigenas y Rrom residentes en Bogota y los
reglamentos internos de los espacios de incidencia, en el marco de las competencias de la entidad.
7. Desarrollar las acciones que le correspondan frente a las mesas de trabajo o instancias consultivas y de otxos espacios de atencion diferenciada de los grupos y pueblos etnicos de las comunidades o pueblos indigenas y Rrom residentes en el Distrito Capital, articulando esfuerzos con sectores distritales y con presencia local.
8. Mantener actualizados los sistemas de informacion y herramientas de seguimiento, que permitan desarrollar los procesos de seguimiento y evaluacion de las politicas, planes, programas y proyectos.
9. Acompaiiar y ejercer las funciones que le sean conferidas como Secretaria tecnica de las instancias etnicas de las comunidades indigenas y el pueblo Rrom, en el marco de la normativa o disposiciones Distritales vigentes.
10. Generar conceptos, metodologias y lineamientos tecnicos sobre enfoque diferencial para el goce efectivo de los derechos y Ubertades y establecimiento de compromisos asociados al
cumplimiento de deberes individuales y colectivos de las comunidades o pueblos indigenas y Rrom, en el marco de su gobierno y justicia propios.
11. Atender las peticiones y consultas de sus competencias relacionadas con asuntos etnicos de los pueblos y comunidades indigenas y Rom, como tambien brindar acompanamiento a los
ciudadanos que requieran activar rutas de atencion diferenciada.
12. Desempenar las demas funciones asignadas por la autoridad competente, de acuerdo con el nivel, la naturaleza y el proposito principal del empleo.</t>
  </si>
  <si>
    <t>Dirigir el diseñoo e implementacion de politicas publicas y Lineamientos tecnicos para la poblacion indigena y Rrom residente en Bogota, en articulacion directa con las comunidades y los sectores locales y distritales, de conformidad con el Plan Distrital de Desarrollo y la normativa vigente.</t>
  </si>
  <si>
    <t>Oficina de Control Disciplinario Interno</t>
  </si>
  <si>
    <t>1. Orientar al Secretario de Despacho / Director General en la formulacion e implementacion de las politicas y estrategias para el ejercicio de la funcion disciplinaria en la entidad.
2. Dar tramite a las quejas de tipo disciplinario radicadas en la entidad de conformidad con los terminos senalados por la normatividad vigente.
3. Adelantar la etapa de instruccion hasta la notificacion del pUego de cargos de los/las servidores/as publicos que presuntamente hubiesen incurrido en faltas disciplinarias, de conformidad con lo establecido en la normatividad vigente.
4. Adelantar la indagacion previa, la investigacion de los procesos disciplinarios contra los/as servidores/as y ex servidores/as del organismo, hasta la formulacion del pUego de cargos, de
conformidad con el Codigo General Disciplinario o la norma que lo modifique o sustituya y las demas disposiciones vigentes sobre la materia.
5. Resolver las consultas sobre aspectos relacionados con la accion disciplinaria que se formulen a la entidad, en terminos de interpretacion y aplicacion de las normas sobre la materia.
6. Reahzar todas las 6 actividades en el marco del debido proceso.
7. Disenar e implementar estrategias de difusion de la normatividad disciplinaria a los servidores de la entidad, con el fin de prevenir la ocurrencia de comportamientos o conductas violatorias de las normas que rigen la materia.
8. Generar acciones y estrategias para la prevencion de la ocurrencia de conductas disciplinarias en la entidad de conformidad con los lineamientos impartidos por la Secretaria Jurldica Distrital la Personeria de Bogota, la Procuraduria General de la Nacion o las entidades que hagan sus veces.
9. Promover la discipKna preventiva en la entidad, de manera oportuna y eficaz, con el fin de evitar la ocurrencia de faltas disciplinarias.
10. Preparar informes y estadisticas que requiera el Secretario Distrital de Gobierno, la Secretaria Juridica Distrital, asi como los Organismos Judiciales y de Control del Estado, en los asuntos de su competencia.
11. Orientar y capacitar a los servidores publicos de la Secretaria en la prevencion de faltas disciplinarias en apUcacion de las politicas que en materia disciplinaria se expidan por parte de la Secretaria Juridica Distrital.
12. Surtir el proceso de notificacion y/o comunicacion dentro de las actuaciones disciplinarias en los terminos y forma establecida en la normatividad disciplinaria vigente.
13. Surtir el proceso de organizacion documental de los expedientes discipUnarios en los terminos y forma establecida en la normatividad disciplinaria vigente.
14. Desempenar las demas senaladas en la constitucion, la Ley, y las disposiciones que se determinen en la entidad o dependencia a su cargo.</t>
  </si>
  <si>
    <t>Adelantar la etapa de instruccion en primera instancia de los procesos, disciplinarios que se adelanten en contra de los servidores y exservidores pubUcos, en los terminos de oportunidad, de conformidad con la normatividad vigente sobre la materia.</t>
  </si>
  <si>
    <t>Oficina de Control Interno</t>
  </si>
  <si>
    <t>1. Planear, dirigir y organizar la verificacion y evaluacion del Sistema de Control Interno de la Entidad.
2. Verificar que el Sistema de Control Interno este formalmente establecido dentro de la organizacion y que su ejercicio sea intrinseco al desarrollo de las funciones de todos los cargos y, en particular, de aquellos que tengan responsabilidad de mando.
3. Verificar que los controles definidos para los procesos y actividades de la organizacion, se cumplan por los responsables de su ejecucion y en especial, que las areas o empleados encargados de la aplicacion del regimen disciplinario ejerzan adecuadamente esta funcion.
4. Verificar que los controles asociados con todas y cada una de las actividades de la organizacion, esten adecuadamente definidos, sean apropiados y se mejoren permanentemente, de acuerdo con la evolucion de la entidad.
5. Velar por el cumplimiento de las leyes, normas, politicas, procedimientos, planes, programas, proyectos y metas de la organizacion y recomendar los ajustes necesarios.
6. Servir de apoyo a los directivos en el proceso de toma de decisiones, a fin que se obtengan los resultados esperados.
7. Verificar los procesos relacionados con el manejo de los recursos, bienes y los sistemas de informacion de la entidad y recomendar los correctivos que sean necesarios.
8. Fomentar en toda la organizacion la formacion de una cultura de control que contribuya al mejoramiento continuo en el cumplimiento de la mision institucional.
9. Evaluar y verificar la aplicaci6n de los mecanismos de participaci6n ciudadana, que, en desarrollo del mandato constitucional y legal, diseiie la entidad correspondiente.
10. Mantener permanentemente informados a los directivos acerca del estado del control interno dentro de la entidad, dando cuenta de las debilidades detectadas y de las fallas en su cumolimiento.
11. Verificar que se implanten las medidas respectivas recomendadas.
12. Las demas que le asigne el jefe del organismo o entidad, de acuerdo con el caracter de sus funciones.</t>
  </si>
  <si>
    <t>Asesorar a la alta direccion en la verificacion y evaluacion de los componentes del sistema integrado de gestion y de control interno y en la adopcion de mecanismos de autocontrol, autorregulacion institucional, valoracion del riesgo y mejoramiento continuo, para el cumplimiento de la mision y objetivos de la Entidad, asi como las relaciones con entes externos, de conformidad con las normas legales vigentes.</t>
  </si>
  <si>
    <t>Oficina Asesora de Planeacion</t>
  </si>
  <si>
    <t>1. Asesorar a la alta direccion en la formulacion, adopcion, ejecucion, monitoreo y evaluacion de polificas publicas del Sector Gobierno.
2. Coordinar las acciones necesarias con las entidades del sector, encaminadas a la ejecucion coherente de las poUticas publicas, planes, programas, proyectos de su competencia conforme a las disposiciones legales vigentes.
3. Articular las estrategias, planes, programas y proyectos que atiendan al cumplimiento de los objetivos y estrategias del Plan Distrital de Desarrollo.
4. Asesorar tecnicamente la formulacion, ejecucion, seguimiento, evaluacion y reformulacion de los proyectos de inversion de acuerdo con las directrices y orientaciones distritales.
5. Coordinar la preparacion y consolidacion del presupuesto de inversion de la Entidad en todas sus etapas, asi como la estructuracion de las modificaciones presupuestales a las que haya lugar y su presentacion ante las entidades competentes.
6. Desempenar la implementacion, sostenibilidad y sostenimiento del Sistema de Gestion Institucional, en coordinacion con las demas competencias competentes.
7. Determinar los objetivos, estrategias, indicadores de resultados y demas aspectos relacionados con los procesos institucionales, con el fin de lograr el cumplimiento de metas y proyectos de la Secretaria.
8. Asesorar la definicion de alternativas para el desarroUo de proyectos de inversion de la Secretaria, asi como la estructuracion de los mismos conforme a la normatividad legal vigente.
9. Liderar la elaboracion, consolidacion y presentacion de los informes requeridos por organismos del Estado y las entidades del Distrito conforme a los procedimientos establecidos.
10. Desempenar las demas funciones asignadas por la autoridad competente, de acuerdo con el nivel, la naturaleza y el proposito principal del empleo.</t>
  </si>
  <si>
    <t>Dirigir y coordinar todos los procesos de formulacion, seguimiento y evaluacion de los diferentes planes programas y proyectos de la Secretaria para el logro de objetivos y metas institucionales y sectoriales.</t>
  </si>
  <si>
    <t>Oficina Asesora de Comunicaciones</t>
  </si>
  <si>
    <t>1. Asesorar en el diseno de estrategias y campanas de comunicacion de la Secretaria de Distrital deGobierno en atencion al cumplimento de su misionalidad y el desarrollo de los compromisos institucionales deftnidos en el Plan Distrital de Desarrollo.
2. Orientar y coordinar con las dependencias de la Secretaria Distrital de Gobierno el manejo efectivo de la informacion destinada a los medios de comunicacion y a la opinion publica, y elaborar los textos y demas documentos requeridos para este fin, de conformidad con los lineamientos establecidos.
3. Dirigir los procesos de comunicacion interna para facUitar las actividades diarias del personal de la Secretaria en el marco de la gestion institucional.
4.Coordinar la comunicacion al interior de la Secretaria, mediante la difusion permanente, oportuna y clara de informacion de interes institucional, y el desarroUo de estrategias de comunicacion que permitan posicionar temas esenciales relacionados con los objetivos de la organizacion.
5. Dirigir la implementacion de mecanismos que fortalezcan la comunicacion, ofreciendo los elementos de soporte a nivel visual, grafico y pubUcitario para promover la cultura organizacional y el logro de objetivos.
6. Asesorar a las dependencias de la Secretaria en lo relacionado con la ejecucion de eventos programados, coordinacion de medios de comunicacion, el cubrimiento de actividades
programadas, de acuerdo a los parametros senalados.
7. Establecer mecanismos para el diseno y presentacion del portafoUo de servicios en la pagina web y demas herramientas con el fin de fortalecer la imagen corporativa de la Secretaria.
8. Desempenar las demas funciones asignadas por la autoridad competente, de acuerdo con el nivel, la naturaleza y el proposito principal del empleo.</t>
  </si>
  <si>
    <t>Asesorar y disenar los planes y estrategias de comunicacion interna y externa para la divulgacion de los programas, proyectos y actividades con el fin de fortalecer la imagen' corporativa de la Secretaria.</t>
  </si>
  <si>
    <t>Virus,  bacterias y hongos</t>
  </si>
  <si>
    <t xml:space="preserve">Presencia de microorganismos patológicos </t>
  </si>
  <si>
    <t>Infecciones, alergias, intoxicación, complicaciones, gastrointestinales, respiratorias y sistémicas.</t>
  </si>
  <si>
    <t>Punto de lavado de manos</t>
  </si>
  <si>
    <t>Limpieza y desinfección de manos</t>
  </si>
  <si>
    <t>Infecciones virales comunes como la gripe (influenza).</t>
  </si>
  <si>
    <t>La ausencia de luz natural o artificial en un espacio de trabajo representa un riesgo físico significativo, que puede afectar tanto la seguridad como la salud</t>
  </si>
  <si>
    <t>Lo que puede llevar a estrés y fatiga mental</t>
  </si>
  <si>
    <t>Características del Grupo Social del Trabajo</t>
  </si>
  <si>
    <t>Relaciones conflictivas, falta de apoyo entre compañeros o superiores, y un ambiente de trabajo negativo pueden aumentar la tensión y el estrés.</t>
  </si>
  <si>
    <t>Pueden generar conflictos entre los miembros, afectando el ambiente laboral.</t>
  </si>
  <si>
    <t>Condiciones de la Tarea</t>
  </si>
  <si>
    <t>Tareas repetitivas, excesivas o poco claras, así como la falta de recursos o herramientas adecuadas, pueden generar sobrecarga y fatiga mental.</t>
  </si>
  <si>
    <t>Condiciones inadecuadas de las tareas pueden resultar en un elevado nivel de estrés, frustración y agotamiento físico y mental.</t>
  </si>
  <si>
    <t>Tendinitis: Inflamación de los tendones.
Síndrome del túnel del carpo (STC): Presión en un nervio en la muñeca que causa dolor y entumecimiento.
Otros DME (Desórdenes Musculoesqueléticos): Otros problemas de músculos y huesos relacionados con el trabajo.</t>
  </si>
  <si>
    <t>Subsecretaria de Gestion Local / Direccion de Relaciones Politicas / Direccion para la Gestion Policiva / Direccion Juridica</t>
  </si>
  <si>
    <t>1. Disenar, hacer seguimiento y prestar asistencia tecnica en la evaluacion de las politicas publicas que se definan y que funcionalmente le competen a la dependencia, conforme a los procedimientos establecidos y los lineamientos que se impartan.
2. Realizar los estudios tecnicos que soportan el proceso de planeacion de la dependencia, de acuerdo con los lineamientos que se establezcan para tal fin.
3. Participar en los consejos, comisiones, mesas de trabajo y reuniones relacionadas con la gestion local que le sean asignadas.
4. Realizar el seguimiento a la gestion de las dependences de la Subsecretaria de Gestion Local, en los asuntos que le sean encomendados y segun las directrices institucionales.
5. Disenar y hacer seguimiento al modelo de gestion local que se defma para fortalecer la gestion publica de las Alcaldias Locales, de acuerdo con los requerimientos institucionales y las
competencias de la dependencia. 
6. Proponer acciones que permitan desarroUar las metas de la dependencia segun la misionalidad de la entidad, haciendo seguimiento al cumplimiento de las mismas.
7. Formular modelos de organizacion local para fortalecer la gestion publica de acuerdo con las competencias de la dependencia y los requerimientos institucionales.
8. Proyectar los documentos que deba suscribir el jefe inmediato, determinando que en eUos se acaten los lineamientos legales desde su campo del conocimiento.
9. Revisar los documentos que le scan asignados, de conformidad con los lineamientos y orientaciones distritales y el marco normativo vigente.
10. Desempenar las demas funciones asignadas por la autoridad competente, de acuerdo con el nivel, la naturaleza y el proposito principal del empleo.</t>
  </si>
  <si>
    <t>Desarrollar lineamientos de politica publica a nivel local, modelos de organizacion administrativa y de accion para mejorar la gestion pubHca local de acuerdo con las directrices distritales e institucionales, atendiendo el cumplimiento de su mision.</t>
  </si>
  <si>
    <t>1. Orientar a los abogados Comisionados en el desarrollo de la actuacion disciplinaria, proporcionando los elementos jurfdicos en cumplimiento de la normatividad disciplinaria vigente.
2. Revisar que el recaudo probatorio practicado por los Abogados Comisionados haya sido conforme a la normatividad disciplinaria vigente.
3. Proyectar o revisar los autos y providencias que le solicite el jefe de la dependencia de manera eficiente y oportuna, atendiendo los lineamientos senalados.
4. Adelantar los procesos disciplinarios en la etapa de instruccion en primera instancia que sean competencia de la dependencia, asignados por el jefe de la dependencia y proyectar para firma del mismo los autos y providencias que procedan, de acuerdo con la normatividad disciplinaria vigente y los procedimientos establecidos.
5. Estudiar y resolver los asuntos que le encomiende el jefe de la dependencia y rendir los informes que le sean requeridos, atendiendo los lineamientos señalados.
6. Proyectar los documentos que deba suscribir el jefe de la oficina, determinando que en ellos se acaten los lineamientos legales desde su campo del conocimiento.
7. Revisar los documentos que deba suscribir el jefe de la oficina, determinando que en ellos se acaten los lineamientos legales desde su campo del conocimiento.
8. Desempenar las demas funciones asignadas por la autoridad competente, de acuerdo con el nivel, la naturaleaa y el proposito principal del empleo.</t>
  </si>
  <si>
    <t>Supervisar los procesos disciplinarios de competencia de la dependencia en la etapa de instruccion en primera instancia, de acuerdo con la normatividad vigente y los procedimientos establecidos en la materia.</t>
  </si>
  <si>
    <t>1. Proponer y consolidar las actividades a ser incluidas en el programa anual de auditoria, de acuerdo con los lineamientos establecidos por el jefe inmediato.
2. Planear, ejecutar y hacer seguimiento de las auditorias internas y de los proyectos asignados, para el cumplimiento de los objetivos de la oficina, conforme a los lineamientos senalados.
3. Realizar el seguimiento a los planes de mejoramiento formulados por las dependencias para tratar los resultados de los informes expedidos por la Oficina de Control Interno, atendiendo los lineamientos senalados.
4. Planear y elaborar los informes que le sean asignados y demas actividades de la Oficina de Control Interno apUcando las tecnicas de auditoria tecnicamente vaHdas, para contribute al
cumplimiento de los objetivos institucionales, de acuerdo con los parametros senalados.
5. Planear, realizar y hacer seguimiento a los informes de la Oficina de Control Interno relacionados con la evaluacion de eficacia, eficiencia y economla de los procesos de la Entidad, efectuando recomendaciones que contribuyan al mejoramiento institucional de acuerdo con la normatividad vigente.
6. Comunicar los resultados del ejercicio de las auditorias al sistema de control interno en los tiempos previstos, de conformidad con los lineamientos establecidos.
7. Proyectar escritos para el fomento de la cultura del autocontrol, conforme a los lineamientos senalados.
8. Proyectar los documentos que deba suscribir el jefe inmediato, determinando que en ellos se acaten los lineamientos legales desde su campo del conocimiento.
9. Revisar los documentos que le scan asignados, de conformidad con los lineamientos y orientaciones distritales y el marco normativo vigente.
10. Desempenar las demas funciones asignadas por la autoridad competente, de acuerdo con el nivel, la naturaleza y el proposito principal del empleo.</t>
  </si>
  <si>
    <t>Liderar y ejecutar auditorias del Sistema de Control Interno a los procesos de la Secretaria Distrital de Gobierno, de acuerdo con la normatividad vigente, para contribuir al cumplimiento de los objetivos institucionales.</t>
  </si>
  <si>
    <t>1. Liderar la elaboracion de pjanes de accion, programas y proyectos de inversion en las dependencias de la Secretaria Distrital de Gobierno, cumpliendo los requisitos tecnicos establecidos.
2. Acompanar a las dependencias en el proceso de planeacion institucional y apoyar el proceso de definicion de mecanismos de evaluacion y aplicacion de indicadores de gestion en la Secretaria de Gobierno.
3. Supervisar el proceso de consolidacion de informes relacionados con la gestion de la Secretaria de Gobierno, con el proposito de establecer el cumplimiento de las metas Institucionales.
4. Verificar que la informacion registrada en los aplicativos establecidos corresponda al estado de ejecucion y proyecto establecido cumpliendo con los Lneamientos requeridos.   
5. Proyectar los documentos que deba suscribir el jefe inmediato, determinando que en eUos se acaten los lineamientos legales desde su campo del conocimiento.
6. Revisar los documentos que le sean asignados, de conformidad con los lineamientos y orientaciones distritales y el marco normativo vigente.
7. Desempenar las demas funciones asignadas por la autoridad competente, de acuerdo con el nivel, la naturaleza y el proposito principal del empleo.</t>
  </si>
  <si>
    <t>Liderar la formulacion y el seguimiento de proyectos de inversion y planes estrategicos e institucionales con las dependencias de la entidad para el cumplimiento de la misionalidad institucional.</t>
  </si>
  <si>
    <t>1. Verificar el cumplimiento normativo en los proyectos de documentos que emite la dependencia para firma del Despacho.
2. Orientar la emision de co'nceptos juridicos que requiera la entidad de acuerdo con las pautas y lineamientos de la dependencia sobre la materia.
3. Revisar los actos administrativos que requiera la entidad para firma del Despacho, de manera eficiente y oportuna.
4. Revisar los proyectos de actos administrativos que resuelven los recursos de apelacion en materia de evaluacion de desempeno y en asuntos disciphnarios.
5. Proyectar los documentos que deba suscribir el jefe inmediato, determinando que en eUos se acaten los lineamientos legales desde su campo del conocimiento.
6. Revisar los documentos que le sean asignados, de conformidad con los lineamientos y orientaciones distritales y el marco normativo vigente.
7. Desempenar las demas funciones asignadas por la autoridad competente, de acuerdo con el nivel, la naturaleza y el proposito principal del empleo.</t>
  </si>
  <si>
    <t>Verificar el cumplimiento de la normatividad para establecer la viabilidad juridica en los asuntos que son puestos a su consideracion y que requiere la entidad en cumplimiento de su mision institucional.</t>
  </si>
  <si>
    <t>1. DesarroUar parametros de evaluacion a la gestion de los alcaldes locales en materia de planeacion, inversion y desarrollo local para generar alertas tempranas y sugerencias, conforme a las directrices establecidas.
2. Disenar lineamientos y estrategias para el fortalecimiento de la gestion local en materia de inversion y desarrollo local, de conformidad con los lineamientos establecidos.
3. Participar en el diseno de indicadores para medit la gestion relacionada con la inversion, el desarrollo local, la formulacion, contratacion y el avance de proyectos de inversion a cargo de los Fondos de Desarrollo Local, de acuerdo a los parametros establecidos.
4. Organizar las acciones interinstitucionales a fin de que los sectores presten asesoria y asistencia tecnica a las Alcaldias Locales y los Fondos de Desarrollo Local, de conformidad con los
lineamientos establecidos.
5. Participar en la elaboracion de los lineamientos para la formulacion, seguimiento y evaluacion de los planes de desarrollo local, conforme a las directrices establecidas.
6. DesarroUar metodologias y acciones para reaUzar la asistencia tecnica, el seguimiento a la inversion local y el fortalecimiento en la apUcacion de las normas en las etapas contractuales, atendiendo los lineamientos senalados.
7. Participar en el diseno de los planes de gestion y planes de accion de las Alcaldias Locales y de la dependencia, de acuerdo a las competencias de la dependencia.
8. Disenar las bases de las Uneas de inversion de los recursos de locaUdades para proponerlas en las instancias de decision presupuestal distrital, de acuerdo a los parametros senalados.
9. Participar en consejos, comisiones, comites, mesas de trabajo y demas instancias relacionadas con la gestion local que le sean asignadas, de acuerdo a los patametros señalados.
10. Analizar y dar orientacion en los asuntos propios de la dependencia que le sean asignados, desde su campo del conocimiento, dentro de los terminos establecidos.
11. Proyectar los documentos que deba suscribir el jefe inmediato, determinando que en eUos se acaten los lineamientos legales desde su campo del conocimiento.
12. Revisar los documentos que le sean asignados, de conformidad con los lineamientos y orientaciones distritales y el marco normativo vigente.
13. Desempenar las demas funciones asignadas por la autoridad competente, de acuerdo con el nivel, la naturaleza y el proposito principal del empleo.</t>
  </si>
  <si>
    <t>Generar mecanismos de coordinacion, articulacion, seguimiento y evaluacion para mejorar la gestion en materia de planeacion, inversion y desarrollo local de conformidad con los procedimientos establecidos.</t>
  </si>
  <si>
    <t>1. Formulae y hacer seguimiento a la ejecucion de politicas de Derechos Humanos y Derecho Internacional Humanitario, conforme a la normatividad legal vigente.
2. Orientar a los ciudadanos en la proteccion de sus derechos conforme las disposiciones legales y los procedimientos establecidos.
3. Participar en las mesas tecnicas relacionadas con los Derechos Humanos y Derecho Internacional Humanitario, conforme a los procedimientos establecidos.
4. Brindar apoyo tecnico a los organos consultivos que tengan como proposito disenar e implementar politicas de Derechos Humanos y Derecho Internacional Humanitario, de conformidad con los Hneamientos establecidos.
5. Proyectar o revisar estudios relacionados con la vulneracion de los Derechos Humanos, conforme a la normatividad legal vigente.
6. Reahzar el seguimiento de casos y situaciones por violaciones a los Derechos Humanos en el Distrito Capital (civiles, politicos, economicos, sociales, culturales, comunitarios y de incidencia colectiva), en conjunto con los organismos competentes en el tema.
7. Implementar planes de prevencion de las vulneraciones a los Derechos Humanos, segun lo establecido en los diagnosticos realizados.
8. Contribuir a fortalecer una cultura de respeto y ejercicio de los Derechos Humanos a traves de la formacion, promocion y difusion de los mismos.
9. Hacer seguimiento a quejas y denuncias presentadas pot viilneraciones a los Derechos Humanos y proponer posibles cursos de accion, de acuerdo a los parametros senalados.
10. Proyectar los documentos que deba suscribir el jefe inmediato, determinando que en eUos se acaten los lineamientos legales desde su campo del conocimiento.
11. Revisar los documentos que le sean asignados, de conformidad con los bneamientos y orientaciones distritales y el marco normativo vigente.
12. Desempenar las demas funciones asignadas pot la autoridad competente, de acuerdo con el nivel, la naturaleza y el proposito principal del empleo.</t>
  </si>
  <si>
    <t>Implementar directrices Distritales encamtnadas a la promocion de los Derechos Humanos, con el desarrollo de acciones, planes y programas para la prevencion, promocion y difusion de los de los mismos, en el marco de la normatividad vigente.</t>
  </si>
  <si>
    <t xml:space="preserve">1. Asegurar la oportuna y eficiente actualizacion de la planta de empleos de la Secretaria Distrital de Gobierno, conforme a las situaciones administrativas y las novedades de personal presentadas, de acuerdo con los procedimientos internos y demas disposiciones que sobre el particular sean impartidas.
2. Verificar el reporte y/o pubHcacion de informacion relacionada con la provision de empleos de la Entidad y el retiro del servicio, en las diferentes bases de datos y/o plataformas que se requieran, conforme a la normatividad vigente.
3. Proyectar y tramitar los actos administrativos para la gestion del Talento Humano que le sean asignados, con el proposito de formaUzar y mantener actualizadas las situaciones administrativas de los funcionarios, relacionadas con la provision de empleos, las necesidades de personal y el retiro del servicio, de acuerdo con los requerimientos de la entidad y la normatividad vigente.
4. Prestar soporte en la formulacion, implementacion, ejecucion y seguimiento de las politicas, planes, programas y proyectos que se adelanten para la administracion del Talento Humano de la Secretaria Distrital de Gobierno, de conformidad con los lineamientos y directrices institucionales y la normatividad vigente.
5. Adelantar las actuaciones necesarias para el cumplimiento de los procesos y procedimientos relacionados con la provision de empleos, gestion de las situaciones administrativas, y retiro del personal de la Secretaria Distrital de Gobierno, teniendo en cuenta la normatividad vigente.
6. Asegurar la ejecucion de los procesos de encargos en aplicacion de las normas de carrera administrativa y empleo publico, de manera oportuna y eficiente.
7. Proyectar los documentos que deba suscribir el jefe inmediato y responder los requerknientos de los entes de control y derechos de peticion que le scan asignados, desde su campo del conocimiento, en cumpHmiento a los lineamientos legales y normativos.
8. Desempenar las demas funciones asignadas por la autoridad competente, de acuerdo con el nivel, la naturaleza y el proposito principal del empleo.
</t>
  </si>
  <si>
    <t>Administrar el proceso de actualizacion y control de la planta de personal, con el fin de atender las necesidades de personal y las situaciones administrativas relacionadas con la provision de empleos de la Secretaria Distrital de Gobierno, de conformidad con los lineamientos institucionales y la normatividad vigente.</t>
  </si>
  <si>
    <t>1. Liderar la elaboracion del proyecto de presupuesto de la Secretaria de Gobierno en cumplimiento de las disposiciones legales vigentes.
2. Verificar que las solicitudes de certificados de disponibilidad presupuestal, certificados de registro presupuestal, relaciones de autori2aci6n y demas documentos presupuestales, se expidan en forma correcta, oportuna y acorde con las disposiciones presupuestales.
3. Supervisar la elaboracion del plan anual de caja y tramitar su correspondiente presentacion ante los organismos competentes.
4. Supervisar la correcta constitucion de las reservas presupuestales al final de la vigencia.
5. Revisar los proyectos de los traslados presupuestales que se requieran para atender las obligaciones de la entidad.
6. Verificar que los reembolsos de caja menor se ajusten a las disposiciones presupuestales.
7. Supervisar las actividades del tramite de cierre de la vigencia fiscal cumpliendo con la normatividad legal sobre la materia.
8. Proyectar los documentos que deba suscribit el jefe inmediato, determinando que en eUos se acaten los lineamientos legales desde su campo del conocimiento.
9. Revisar los documentos que le sean asignados, de conformidad con los lineamientos y orientaciones distritales y el marco normativo vigente.
10. Desempenar las demas funciones asignadas por la autoridad competente, de acuerdo con el nivel, la naturaleza y el proposito principal del empleo.</t>
  </si>
  <si>
    <t>Supervisar los procesos de consolidacion y ejecucion presupuestal de la entidad en el marco del Plan de Desarrollo Distrital.</t>
  </si>
  <si>
    <t>1. Implementar los proyectos definidos en el Plan Estrategico directamente relacionados con Sistemas de Informacion requeridos por la Entidad en cumplimiento de su mision institucional.
2. Establecer y actuali2ar los procedimientos para respaldar la continuidad de los Sistemas de Informacion utilizados por la Entidad, conforme a los Hneamientos senalados.
3. Planificar el mantenimiento de los sistemas de informacion implementados en la Entidad para el correcto funcionamiento de los mismos, de acuerdo a los parametros establecidos.
4. Gestionar los proyectos propuestos en el plan anual de gestion de la dependencia que le sean asignados en cumpUmiento de la mision institucional, de acuerdo a los parametros senalados.
5. ConsoUdar las necesidades de la entidad en sistemas de informacion y nuevas tecnologias, participando en la estructuracion de soluciones para ser implementadas en la entidad, de
conformidad con los lineamientos establecidos.
6. Proyectar los documentos que deba suscribir el jefe inmediato, determinando que en ellos se acaten los lineamientos legales desde su campo del conocimiento.
7. Revisar los documentos que le sean asignados, de conformidad con los lineamientos y orientaciones distritales y el marco normativo vigente.
8. Desempenar las demas funciones asignadas por la autoridad competente, de acuerdo con el nivel, la naturaleza y el proposito principal del empleo.</t>
  </si>
  <si>
    <t>Implementar las poHticas y directrices entorno a las tecnologias de la;informaci6n y de comunicaciones para apoyar el cumpUmiento de la mision institucional, de conformidad con los Hneamientos distritales einstitucionales establecidos.</t>
  </si>
  <si>
    <t>1. Cumplir con las atribuciones que regulen el derecho de policia, de forma oportuna y conforme a los lineamientos y orientaciones distritales en materia.
2. Adelantar las conciliaciones para la solucion de conflictos de convivencia, cuando sea procedente.
3. Conocer de los comportamientos contrarios a la convivencia en materia de seguridad, tranquilidad, ambiente y recursos naturales, derecho de reunion, proteccion a los bienes y privacidad, actividad economica, urbanismo, espacio publico y libertad de circulacion.
4. Ejecutar la orden de restitucion, en caso de tierras comunales, de acuerdo con la normatividad vigente y los procesos que se senalen para tal fin.
5. Atender los mecanismos de atencion y proteccion de personas trasladadas o conducidas por el personal uniformado de la Policia y desarroUar programas pedagogicos para la convivencia, para brindar atencion permanente las 24 boras, de acuerdo con las poKticas y lineamientos que establezca la SDG.
6. Conocer de comportamientos contrarios a la convivencia relacionados con aglomeraciones diurnas, nocturnas y fesbvas, articulos pirotecnicos y sustancias peligrosas.
7. Atender los requerimientos que sean radicados para su atencion como autoridad de policia, de forma oportuna, conforme a los Hneamientos y orientaciones Distritales en la materia y el marco normativo vigente.
8. Adelantar las acciones de control y/o operativos en materia de seguridad, tranquilidad, ambiente y recursos naturales, derecho de reunion, actividad economica, urbanismo, espacio publico y libertad de crrculacion, en coordinacion con los Alcaldes Locales y las demas autoridades administrativas y de policia.
9. Presentar los informes de gestion a que haya lugar, y atender los distintos requerimientos que presenten las distintas autoridades en temas de su competencia.
10. Verificar que las comunicaciones, citaciones y notificaciones de los asuntos policivos que se tramitan en su despacho, esten conformes con los procesos y procedimientos definidos.
11. Desempenar las demas funciones asignadas por la autoridad competente, de acuerdo con el nivel, la naturaleza y el proposito principal del empleo.</t>
  </si>
  <si>
    <t>Adelantar acciones que contribuyan a la promocion de la convivencia pacifica en la ciudad, atendiendo de manera permanente, las 24 boras, los mecanismos de atencion y proteccion de personas trasladadas o conducidas por el personal uniformado de la PoHda, de conformidad con los lineamientos y orientaciones de la Secretark en materia de gestion policiva.</t>
  </si>
  <si>
    <t>1. Adelantar la elaboracion de estudios, normas e instrumentos para el cumpUmiento de los objetivos de la dependencia de forma oportuna en el marco de la normadvidad vigente.
2. Proponer mecanismos y estrategias para implementacion y ardculacion de los programas y proyectos de la Subsecretaria.
3. Pardcipar en la reaUzacion de estudios para el diseno e implementacion de las politicas, planes y programas asociados a la gobernabilidad distrital y el ejercicio de los derechos individuales y colectivos en el Distrito.
4. Gestionar con las diferentes dependencias de la Secretaria la preparacion de estudios y desarrollo de actvidades y programas de la dependencia de acuerdo con las instrucciones del Subsecretario.
5. Analizar y evaluar las consultas, derechos de pedcion y demas soUcitudes aUegadas a la dependencia conforme a los procesos y procedimientos definidos.
6. Elaborar el soporte tecnico que sustenta los terminos de referenda o pUegos de condiciones para los procesos de contratacion y/o convenios que requiera la dependencia.
7. Desempenar las demas funciones asignadas por la autoridad competente, de acuerdo con el nivel, la naturaleza y el proposito principal del empleo.</t>
  </si>
  <si>
    <t>Implementar mecanismos y estrategias para la formulacion y seguimiento al desarroLLo de los planes programas de la dependencia asociados a la gobernabilidad distrital y el ejercicio de los derechos individuales y colectivos en el Distrito Capital, de forma oportuna conforme a los procesos y procedimientos definidos.</t>
  </si>
  <si>
    <t>1.  Brindar asesoria en la estructuracion integral de proyectos, mediante actividades y estudios para determinar el mejor esquema bajo el cual un proyecto se deba llevar a cabo a nivel tecnico, financiero, legal, institucional y operacional, conforme a los Uneamientos senalados.
2. Liderar la consolidacion y presentacion de informes tecnicos, legales, fmancieros, sociales y de impacto que se deriven relacionados con evaluacion de proyectos de inversion de la Secretaria, de acuerdo a los parametros establecidos.
3. Liderar el diseno y la implementacion de las metodologias para evaluacion de proyectos de acuerdo con los requerimientos especificos de la Entidad.
4. Establecer metodologias y estandares, para la seleccion, evaluacion, formulacion e implementacion de proyectos bajo modelos financieros que propendan por el desarroUo de la Entidad y la mejora en la prestacion de sus servicios, conforme a los Hneamientos senalados.
5. Apoyar el proceso de programacion presupuestal de la Secretaria y del Sector Gobierno, de conformidad con los Uneamientos establecidos.
6. Elaborar, consolidar y presentar los informes requeridos por organismos del Estado y las entidades del Distrito, dentro de los terminos establecidos.
7. Atender las peticiones y consultas relacionadas con asuntos de su competencia, dentro de los terminos establecidos.
8. ReaUzar las acciones de mejora identificadas para el proceso de Estructuracion y evaluacion de proyectos, de acuerdo a los parametros establecidos.
9. Desempenar las demas funciones asignadas por la autoridad competente, de acuerdo con el nivel, la naturaleza y el proposito principal del empleo.</t>
  </si>
  <si>
    <t>Liderar y orientar la formulacion, estructuracion, ejecucion y evaluacion de los proyectos de la Secretaria Distrital de Gobierno conforme a los procedimientos y politicas establecidas.</t>
  </si>
  <si>
    <t>Virus,  bacterias y
hongos</t>
  </si>
  <si>
    <t xml:space="preserve">Enseñar y practicar técnicas de postura correcta en el contexto de las actuaciones y ensayos.
</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</si>
  <si>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</si>
  <si>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La repetición constante de ciertos movimientos puede provocar desgaste prematuro en las articulaciones afectadas.</t>
  </si>
  <si>
    <t>Tendinitis Crónica: Incapacidad funcional severa que puede limitar la capacidad de realizar tareas laborales y diarias.
Síndrome del Túnel del Carpo Crónico: Incapacidad permanente debido a daño nervioso que afecta la función de la mano y la muñeca.
Otros DME Crónicos: Discapacidad funcional grave que puede afectar múltiples áreas del cuerpo, limitando significativamente la capacidad para realizar tareas diarias y laborales.</t>
  </si>
  <si>
    <t>Equipamiento Defectuoso: Escenarios, equipos y muebles defectuosos pueden causar accidentes y lesiones.
Almacenamiento Inadecuado: Un mal almacenamiento de equipos y materiales puede resultar en caídas o accidentes.</t>
  </si>
  <si>
    <t>1. Realizar seguiniento de los programas y acciones de las autoridades de policia a cargo de la Secretaria, tendientes a disminuir y prevenir los comportamientos contrarios a la convivencia definidos en la Ley.
2. Hacer seguimiento a la ejecucion del tramite de los procesos de las autoridades de policia a cargo de la Secretaria Distrital de Gobierno, conforme a la normatividad vigente.
3. Realizar acompanamiento, cuando sea necesario, para la materializacion de las ordenes de policia por infracciones a las normas, conforme a los procedimientos establecidos.
4. Proyectar los documentos que deba suscribir el jefe inmediato, determinando que en estos se acaten los lineamientos legales desde su campo del conocimiento.
5. Desempenar las demas funciones asignadas por la autoridad competente, de acuerdo con el nivel, la naturaleza y el proposito principal del empleo.</t>
  </si>
  <si>
    <t>Adelantar las acciones que se desprenden del desarroUo de los procesos y procedimientos de la Direccion para la Gestion Policiva conforme a las disposiciones legales vigentes y las metas institucionales.</t>
  </si>
  <si>
    <t>1. Orientar juridicamente a la dependencia en temas relacionados con la administracion y gestion del talento humano de la Entidad para atender los asuntos del area, en cumpUmiento de la normatividad vigente.
2. Elaborar o revisar los proyectos de actos administrativos sobre asuntos de caracter laboral de competencia de la Direccion de acuerdo con los procedimientos y normativa vigente.
3. Liderar el proceso de elaboracion de estudios tecnicos y proyectos administrativos que modifiquen la estructura y la planta de personal de la Entidad, cuando sea requerido, dando aplicacion a los lineamientos tecnicos y juridicos vigentes.
4. Liderar el proceso de actualizacion del Manual Especifico de Funciones y Competencias Laborales de la planta de personal de la Entidad cuando sea requerido, dando aplicacion a los lineamientos tecnicos y juridicos vigentes.
5. Liderar o elaborar las respuestas a las solicitudes y/o derechos de peticion efectuadas por clientes internos o externos de acuerdo con los lineamientos del superior inmediato y acorde con la normativa vigente.
6. Emitir concepto juridico sobre relacionado con las funciones de la Direccion, de conformidad con los lineamientos institucionales y normativos vigentes.
7. Proyectar los documentos que deba suscribir el jefe inmediato, determinando que en ellos se acaten los lineamientos legales desde su campo del conocimiento.
8. Desempenar las demas funciones asignadas por la autoridad competente, de acuerdo con el nivel, la naturaleza y el proposito principal del empleo.</t>
  </si>
  <si>
    <t>Prestar soporte juridico en materia laboral administrativa para resolver los asuntos de competencia de la dependencia de manera eficiente y oportuna.</t>
  </si>
  <si>
    <t>1. Dar impulso procesal, recopilar informacion, allegar y practicar pruebas en los asuntos que tramita la Direccion para la Gestion Administrativa para la Gestion de Policia en terminos de calidad y oportunidad.
2. Sustanciar los actos administrativos y providencias que contienen las decisiones de los procesos de competencia de la Direccion para la Gestion Administrativa para la Gestion de Policia, dentro de los terminos legales segun las metas y lineamientos institucionales.
3. Elaborar y presentar los informes y/o conceptos sobre normas, jurisprudencia y doctrina en los asuntos de competencia de la Direccion para la Gestion Administrativa para la Gestion de Policia, dentro de los terminos legales segun las metas y lineamientos.
4. Custodiar la integridad de los expedientes a su cargo, garantizando el cumplimiento de los lineamientos de gestion documental en los terminos de la Ley.
5. Atender los despachos comisorios que le sean asignados, de acuerdo con la normatividad vigente.
6. Desempenar las demas funciones asignadas por la autoridad competente, de acuerdo con el nivel, la naturaleza y el proposito principal del empleo.</t>
  </si>
  <si>
    <t>Proyectar las decisiones, para resolver los recursos de apelacion provenientes de las Inspecciones de Policia, Corregidurias y Alcaldias Locales del Distrito Capital.</t>
  </si>
  <si>
    <t>1. Liderar el desarroUo y revision de los procedimientos aplicables en los Espacios de atencion diferenciada para los pueblos indigenas, de acuerdo con las normas vigentes.
2. Formular los planes, programas y proyectos relacionados con los espacios de atencion diferenciada de los pueblos indigenas, de acuerdo con el Plan Estrategico Institucional y el marco normativo aplicable.
3. Determinar lineamientos para el desarroUo de las orientaciones juridicas y psicosociales que brinda el equipo profesional interdiscipUnario del Espacio de atencion diferenciada para los pueblos indigenas que habitan en Bogota, de acuerdo con los procedimientos vigentes.
4. Gestionar acciones que permitan promover el reconocimiento y visibilizacion de la identidad cultural y los aportes de los pueblos indigenas a la construccion de ciudad, a traves de reuniones, encuentros, taUeres, debates, actos culturales y conferencias, segtin la normatividad vigente.
5. Liderar el acompanamiento a procesos comunitarios y/o organizacionales de los pueblos indigenas que habitan en Bogota, de acuerdo con los procedimientos y la normatividad aplicable.
6. Orientar la articulacion interinstitucional a nivel local y distrital, a traves de estrategias de prevencion, promocion y atencion diferenciada a los pueblos indigenas y de sus organizaciones, de acuerdo con los procedimientos y Lineamientos institucional.
7. Monitorear el avance de poUticas, planes, programas y proyectos de los espacios de Atencion diferenciada, asi como las actividades desarroUadas por los equipos de referentes, de acuerdo con la reglamentacion aplicable.
8. Representar a la dependencia en reuniones y eventos de acuerdo con los lineamientos de politica y los procedimientos definidos.
9. Acompanar a la dependencia en la etapa precontxactual, contractual y poscontractual, segun los procedimientos establecidos.
10. Reali2ar seguimiento a los indicadores y la ejecucion presupuestal relacionados con la operacion de los Espacios de Atencion Diferenciada, conforme con la planeacion de la Subdireccion y de la Entidad. 
11. Formular los informes, sobre los resultados y/o gestiones desarroUadas con base en lo definido en los planes, programas y proyectos institucionales.
12. Desempenar las demas funciones asignadas por la autoridad competente, de acuerdo con el nivel, la naturaleza y el proposito principal del empleo</t>
  </si>
  <si>
    <t>Liderar la gestion, planificacion, implementacion y desarroUo tecnico de los espacios de atencion diferenciada, asi como el acompanamiento de los procesos y la atencion de los pueblos Indigenas y Rrom que habitan en Bogota desde la promocion del goce de sus derechos y libertades, de conformidad con los acuerdos distritales y locales, y con la normatividad nacional relacionada con la materia.</t>
  </si>
  <si>
    <t xml:space="preserve">1. Liderar el desarroUo y revision de los procedimientos apHcables en los Espacios de atencion diferenciada para las comunidades Negras, Afrocolombianas, Raizales y Palenqueras, de acuerdo con las normas vigentes.
2. Formulae los planes, programas y proyectos relacionados con los espacios de atencion diferenciada de las comunidades Negras, Afrocolombianas, Raizales y Palenqueras, de acuerdo con el Plan Estrategico Institucional y el marco normativo aplicable.
3. </t>
  </si>
  <si>
    <t>Liderar la gestion, planificacion, implementacion y desarrollo tecnico de los espacios de atencion
diferenciada, asi como el acompanamiento de los procesos y la atencion de las comunidades Negras, Afrocolombianas, Raizales y Palenquera que habitan en Bogota desde la promocion del goce de sus derechos y libertades, de conformidad con los acuerdos distritales y locales, y con la normatividad nacional relacionada con la materia.</t>
  </si>
  <si>
    <t>Dirección Administrativa - Grupo inventarios</t>
  </si>
  <si>
    <t xml:space="preserve">1. Liderar la elaboración y ejecución del plan anual de adquisiciones y suministros, con el objeto de garantizar la oportunidad en la entrega de los mismos y propender por una adecuada programación del gasto.
2. Dirigir los procesos de administración y adquisición de bienes y servicios requeridos para el normal funcionamiento de la entidad, de conformidad con los procedimientos establecidos.
3. Gestionar la provisión oportuna, a todas las dependencias de la Secretaria de los bienes, suministros y servicios administrativos que requieran para su funcionamiento, de acuerdo a los parámetros establecidos.
4. Verificar que los inventarios de los bienes a cargo de la Secretaria estén actualizados y valorados, en la forma que indiquen las normas legales y las reglamentaciones que se expidan para tal fin.
5. Liderar la gestión de proyectos de infraestructura Ssica en articulación con necesidades de oferta y demanda de servicios de las dependencias con la oportunidad requerida.
6. Dirigir los servicios administrativos de transporte y mantenimiento del parque automotor al servicio de las dependencias de la Secretaria, de acuerdo a los parámetros establecidos.
7. Administrar los bienes muebles e inmuebles a cargo de la Secretaria, de conformidad con los procedimientos establecidos.
8. Dirigir y evaluar las actividades relacionadas con la administración de los servicios generales y de apoyo logístico requeridos para el correcto funcionamiento de las dependencias de la Secretaria, atendiendo los lineamientos señalados.
9. Administrar el sistema de gestión documental, garantizando la conservación, uso y protección de los documentos de interés para la Secretarla, e implementación a que haya lugar de conformidad las normas, técnicas, procedimientos y lineamientos en materia.
10. Generar los lineamientos para la implementación y sostenibilidad del sistema interno de gestión documental y archivos, en el marco del sistema integrado de gestión. 
11. Administrar el sistema de correspondencia y comunicaciones de la Secretarla, adelantando el proceso de notificaciones en los asuntos que le scan asignados, según los procedimientos institucionales vigentes.
12. Dar lineamientos para la actualización de los procesos y procedimientos, así como para su aplicación, en el marco del proceso de gestión corporativa. 
13. Desempeñar las demás funciones asignadas por la autoridad competente, de acuerdo con el nivel, la naturaleza y el propósito principal del empleo. </t>
  </si>
  <si>
    <t>Desarrollar las acciones necesarias para el cumplimiento de los objetivos de la Secretaria Distrital de Gobierno mediante la prestación de los servicios administrativos generales para el buen funcionamiento de las dependencias de la Entidad, de conformidad con los lineamientos distritales definidos y el marco normativo vigente</t>
  </si>
  <si>
    <t xml:space="preserve"> Centro Documental e información - CDI - Notificadores </t>
  </si>
  <si>
    <t>1. Ejecutar las actividades administrativas que se le asignen de acuerdo con los requerimientos de planificación, organización, coordinación y control de los servicios, procesos, planes y programas a cargo de la dependencia o área de desempeño del empleo.
2. Tramitar la correspondencia y los documentos de conformidad con los procedimientos
establecidos. 
3. Prestar los servicios de mensajería cuando sea necesario de manera eficiente y oportuna.
4. Atender e informar al publico y empleados de ottas dependencias u organismos sobre los asuntos y tramites propios de la dependencia o área de trabajo, de conformidad con las instrucciones y recomendaciones que se le impartan.
5. Organizar y custodiar el archivo de gestión y depurar los documentos que deben ir con destino al archivo central de acuerdo al procedimiento establecido. 
6. Desempeñar las demás funciones asignadas por la autoridad competente, de acuerdo con el nivel, la naturaleza y el propósito principal del empleo</t>
  </si>
  <si>
    <t>Realizar labores de apoyo en los procesos de la Dependencia asignada con la oportunidad y confidenciaba requerida
Labores de mensajería</t>
  </si>
  <si>
    <t>Infecciones, alergias, intoxicación, complicaciones respiratorias y sistémicas.</t>
  </si>
  <si>
    <t>Mantenimiento del sistema de aire acondicionado</t>
  </si>
  <si>
    <t>ver matriz de permitirse a la matriz de EPPs</t>
  </si>
  <si>
    <t xml:space="preserve">si </t>
  </si>
  <si>
    <t>1 Fuentes Naturales: Emitido por la descomposición de materia orgánica y respiración de organismos.                                                                                                                                                                                                2 Fuentes Artificiales: Puede aumentar en áreas cercanas a actividades industriales o de quema de combustibles fósiles.                                                                                                                                                                                                                            3Debido a la acumulación de emisiones del propio vehículo o de vehículos cercanos. En áreas congestionadas o en situaciones donde el motor está en funcionamiento durante largos períodos</t>
  </si>
  <si>
    <t xml:space="preserve">Asfixia, Síntomas Respiratorios, y Dolor de Cabeza y Mareos: </t>
  </si>
  <si>
    <t>pérdida de conciencia, daño cerebral irreversible y, en casos extremos, a la muerte</t>
  </si>
  <si>
    <t>Asegurarse de que el vehículo tenga un mantenimiento regular para evitar fugas de combustible, gases de escape o aceite. Esto incluye revisar el sistema de escape, las mangueras de combustible y los filtros.</t>
  </si>
  <si>
    <t>Dar cumplimiento al plan de capacitación para la manipulación segura de sustancias químicas. 
Realizar inspecciones periódicas del vehículo y del equipo de protección del conductor para asegurarse de que están en buen estado y funcionan correctamente.</t>
  </si>
  <si>
    <t>La postura implica estar en una posición medio reclinada con las piernas estiradas y los brazos lo suficientemente cerca del volante para maniobrar cómodamente.</t>
  </si>
  <si>
    <t>Dolor de espalda baja, fatiga muscular, dolor de cuello</t>
  </si>
  <si>
    <t>problemas graves como hernias discales o degeneración de discos,</t>
  </si>
  <si>
    <t>Organización de las condiciones de conformidad del vehículo (1  Cojines y Almohadillas Ergonómicas, 2 Soportes Lumbares,  3 Reposapiés Ajustables Correas y Cinturones de Sujeción)</t>
  </si>
  <si>
    <t>Accidente de transito: Desplazamientos en vehículo privado o público a sedes donde se presta el servicio</t>
  </si>
  <si>
    <t>Heridas, traumas, fracturas, muerte.</t>
  </si>
  <si>
    <t>Accidente de transito por perdida del control</t>
  </si>
  <si>
    <t>Mantenimiento preventivo de vehículos de la empresa que incluya revisión de frenos, suspensión, neumáticos, sistema eléctrico y combustible.</t>
  </si>
  <si>
    <t>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t>
  </si>
  <si>
    <t>Manifestaciones o disturbios pueden bloquear calles y carreteras, creando situaciones de tráfico impredecible y peligrosas.</t>
  </si>
  <si>
    <t>Lesiones o Fatalidades                                                                                                                                                                                                                                                                                                                                                                                        Impacto Psicológico y Emociona                                                                                                                                                                                                                                                                                                                                              Dificultades en la Respuesta de Emergencia</t>
  </si>
  <si>
    <t>Condiciones de seguridad</t>
  </si>
  <si>
    <t>Tecnológico (explosión, derrame, incendio).</t>
  </si>
  <si>
    <t>Los vehículos pueden experimentar explosiones debido a fallos en el sistema de combustible, sobrecalentamiento, o daños estructurales graves.</t>
  </si>
  <si>
    <t>Daño a las personas, al vehículo</t>
  </si>
  <si>
    <t>Revisión técnico mecánica</t>
  </si>
  <si>
    <t>Incendio o explosión por fallas</t>
  </si>
  <si>
    <t>Realizar inspecciones periódicas y mantenimiento preventivo de las instalaciones eléctricas y los equipos energizados.</t>
  </si>
  <si>
    <t>Establecer una rutina de inspección diaria por parte del conductor antes de iniciar la operación 
Formación continua sobre detección de fallas, procedimientos de mantenimiento básico, y actuación en caso de emergencia.</t>
  </si>
  <si>
    <t>Electrocución, que puede resultar en lesiones graves o fatales para los trabajadores.</t>
  </si>
  <si>
    <t>Mecánico</t>
  </si>
  <si>
    <t>Golpeado por o contra elementos mal almacenados, cruzados o arrumes muy altos de cajas o elementos de oficina</t>
  </si>
  <si>
    <t xml:space="preserve">Lesiones graves como: Golpes, heridas, atrapamiento.
</t>
  </si>
  <si>
    <t>Bajo</t>
  </si>
  <si>
    <t>Heridas abiertas</t>
  </si>
  <si>
    <t>Resolución 2400 1979 , Decreto 1072 de 2015</t>
  </si>
  <si>
    <t xml:space="preserve">Vida útil de los elementos y archivo de trabajo </t>
  </si>
  <si>
    <t>Establecer un sistema de almacenamiento que mantenga las cajas y materiales en estantes adecuados y seguros, lejos de zonas de paso o sistemas eléctricos.
Habilitar espacios separados y seguros para el almacenamiento de alimentos, lejos de áreas críticas como el centro de datos.</t>
  </si>
  <si>
    <t>1. Consolidar la oferta institucional local y distrital en el territorio y difundir la Guía de Tramites y Servicios Institucional, conforme las indicaciones que frente al particular rehace el superior inmediato.
2. Verificar continuamente el cumplimiento de los protocolos de atención a la ciudadanía en garantía de la adecuada orientación al ciudadano por parte del equipo asignado al punto respectivo. 
3. Recibir, registrar y tramitar las solicitudes de información y dar traslado a las Entidades competentes cuando así corresponda, a atreves de los aplicativos institucionales y Distritales utilizados para tal fin. 
4. Realizar seguimiento a la respuesta a derechos de petición y demás requerimientos ciudadanos, mediante los aplicativos existentes para tal fin y conforme los lineamientos del superior inmediato.
5. Expedir los certificados de residencia que le sean solicitados, conforme los procedimientos e instructivos vigentes.
6.  Desempeñar las demás funciones asignadas por la autoridad competente, de acuerdo con el nivel, la naturaleza y el propósito principal del empleo.</t>
  </si>
  <si>
    <t>Apoyar a la Subsecretaria de ^ Gestión Institucional en la realización de las acciones tendientes a implementar la política publica distrital de atención a la ciudadanía, conforme los planes y herramientas institucionales y las indicaciones dadas por el jefe inmediato</t>
  </si>
  <si>
    <t>Si</t>
  </si>
  <si>
    <t>Estar de pie durante períodos o caminatas prolongadas pueden causar problemas en las piernas y pies</t>
  </si>
  <si>
    <t>Problemas en las piernas y pies, como calambres, hinchazón y varices.</t>
  </si>
  <si>
    <t xml:space="preserve">•  Gestionar la recepción, organización, custodia y suministro de bienes y elementos de consumo.
•  Mantener registros contables de bienes de consumo y devolutivos.
•  Dar de baja bienes inservibles o obsoletos.
•  Elaborar y conciliar inventarios físicos con registros contables.
•  </t>
  </si>
  <si>
    <t xml:space="preserve">Coordinación de personal y funciones en general en el área de almacén.
Visitas a bodega aproximadamente una vez cada tres meses.
</t>
  </si>
  <si>
    <t xml:space="preserve">Artrópodos </t>
  </si>
  <si>
    <t>Presencia de ácaros</t>
  </si>
  <si>
    <t>Alergias respiratorias y dermatitis.</t>
  </si>
  <si>
    <t>Enfermedades respiratorias</t>
  </si>
  <si>
    <t>Mantener un nivel adecuado de humedad en las áreas de trabajo (idealmente por debajo del 50%) para evitar la proliferación de ácaros.
Implementar un sistema de ventilación eficiente que permita la renovación del aire y reduzca la acumulación de polvo y humedad.</t>
  </si>
  <si>
    <t>Manipulación manual de cargas</t>
  </si>
  <si>
    <t>funcionamiento e inventarios</t>
  </si>
  <si>
    <t>Molestias cervicales, abdominales, trastornos en la zona lumbar de la espalda y alteraciones del sistema circulatorio y nervioso Desórdenes musculo-esqueléticos.</t>
  </si>
  <si>
    <t>Ninguno</t>
  </si>
  <si>
    <t>Disponer de quipos de asistencia mecánica para la manipulación y levantamiento de cargas que excedan los límites establecidos como seguros para una persona</t>
  </si>
  <si>
    <t>Continuar con el  Programa DME, asegurando que el programa se esté ejecutando según lo planeado y que se cumplan las políticas y procedimientos establecidos.
Dar cumplimiento al  estándares de seguridad del limite permitido para el levantamiento de carga
Promover la realización de las pausas activas y de estiramiento durante la jornada laboral.
Proporcionar formación sobre prácticas ergonómicas adecuadas y la importancia de una buena postura.
Revisiones médicas ocupacionales periódicas con énfasis en la salud osteomuscular.</t>
  </si>
  <si>
    <t xml:space="preserve">Almacenamiento, espacios de trabajo: Exceso de cajas archivo acumuladas en el área -Almacenamiento inadecuado de archivo. </t>
  </si>
  <si>
    <t>Traumatismos, golpes, caídas.</t>
  </si>
  <si>
    <t>Procedimiento SOL( Seguridad, Orden y Limpieza)
Central de aseo</t>
  </si>
  <si>
    <t xml:space="preserve"> Asegurar elementos que puedan caer como  archivadores, otros. 
Diseñar y construir el archivo de acuerdo a las normas y políticas del AGN
</t>
  </si>
  <si>
    <t xml:space="preserve">Ejecución continua y repetida de una misma acción o grupo de acciones durante un período prolongado. Digitar </t>
  </si>
  <si>
    <t>Sí</t>
  </si>
  <si>
    <t>Manipulación de equipos y muebles de oficina</t>
  </si>
  <si>
    <t xml:space="preserve"> Golpes y heridas</t>
  </si>
  <si>
    <t>Vida útil de los elementos de trabajo</t>
  </si>
  <si>
    <t>Ninguna</t>
  </si>
  <si>
    <t>Cambio de los equipos y herramientas dañados (Vida útil de los elementos de la oficina)</t>
  </si>
  <si>
    <t>Asegurar que las sillas, escritorios y mesas sean ajustables para que cada trabajador pueda adaptar su estación de trabajo a su altura y comodidad.
Proporcionar soportes para monitores y documentos para evitar posturas forzadas.
Asegurar que los archivadores se encuentran anclados, evitar ubicar cajas encina de los estantes.</t>
  </si>
  <si>
    <t xml:space="preserve">Inspecciones de seguridad para validar el estado de las herramientas de trabajo.
La disposición adecuada de muebles y el mantenimiento de rutas de acceso despejadas y señalizadas. </t>
  </si>
  <si>
    <t>Estar de pie durante períodos prolongados pueden causar problemas en las piernas y pies</t>
  </si>
  <si>
    <t>Lesiones Musculoesqueléticas: Dolor persistente en los pies que puede limitar la movilidad y afectar la capacidad de realizar actividades cotidianas.</t>
  </si>
  <si>
    <t>No</t>
  </si>
  <si>
    <t>El patrullaje, que implica caminar repetidamente por las mismas rutas o áreas durante largos períodos, puede provocar estrés en los músculos y las articulaciones debido a la repetición continua del movimiento y la postura mantenida.</t>
  </si>
  <si>
    <t>Fatiga muscular y dolor en las articulaciones, especialmente en las piernas, pies y espalda baja, debido al impacto constante y la postura mantenida.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</si>
  <si>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</si>
  <si>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Las malas instalaciones eléctricas en áreas públicas y calles, como cables expuestos, conexiones deficientes entre otros, pueden exponer a los trabajadores a riesgos eléctricos. </t>
  </si>
  <si>
    <t>Estas instalaciones en mal estado pueden causar descargas eléctricas, quemaduras o incendios.</t>
  </si>
  <si>
    <t>Lesión incapacitante hasta la muerte</t>
  </si>
  <si>
    <t>(violencia, robos, atracos, asaltos, atentados, de orden público, etc.)</t>
  </si>
  <si>
    <t>Invalidez, Muerte</t>
  </si>
  <si>
    <t>Comunicación inadecuada sobre el procedimiento</t>
  </si>
  <si>
    <t xml:space="preserve"> Puede causar confusión y estrés.</t>
  </si>
  <si>
    <t>Estrés crónico, agotamiento profesional, y posible síndrome de burnout.</t>
  </si>
  <si>
    <t>Manejan conflictos, fomentan la seguridad, promueven el respeto y apoyan a la comunidad</t>
  </si>
  <si>
    <r>
      <rPr>
        <b/>
        <sz val="6"/>
        <rFont val="Calibri"/>
        <family val="2"/>
        <scheme val="minor"/>
      </rPr>
      <t xml:space="preserve">CAMPO: </t>
    </r>
    <r>
      <rPr>
        <sz val="6"/>
        <rFont val="Calibri"/>
        <family val="2"/>
        <scheme val="minor"/>
      </rPr>
      <t>Levantamiento de cambuches de habitantes de calle, Plantación, manejo de Manifestaciones, recuperación de espacio público, Aglomeraciones, apoyo logístico en ferias...Monitoreo, entornos escolares seguros, patrullaje mixto, acompañamiento y apoyo a actividades de la alcaldía y las que sean requeridas</t>
    </r>
  </si>
  <si>
    <t>Responsable SST</t>
  </si>
  <si>
    <t>1. Participar de la identificación de las necesidades de los funcionarios a partir de la evaluación del Sistema de Gestión de Seguridad y Salud en el Trabajo. 
2. Adelantar las acciones y actividades orientadas al cumplimiento de los planes y programas relacionados con el Sistema de Gestión de Seguridad y Salud en el Trabajo para los servidores públicos de la entidad, acorde con lo establecido en la normatividad vigente.
3. Ejecutar la metodología para el desarrollo de los procesos de elección de los representantes de los servidores públicos en el Comité Paritario de Seguridad y Salud en el Trabajo COPASST de conformidad con la normatividad vigente.
4. Formular los anexos técnicos en materia de contratación que se deriven de los planes y programas relacionados con el Sistema de Gestión de Seguridad y Salud en el Trabajo para los servidores públicos de la entidad.
5. Realizar el seguimiento al ausentismo laboral de los servidores y servidoras de la Entidad e implementar las acciones de mejora para mitigarlo. 6. Orientar el manejo del archivo de gestión del área de acuerdo con las tablas de retención documental, los procedimientos y la normatividad vigente. 
7. Proyectar los documentos que deba suscribir el jefe inmediato, determinando que en ellos se acaten los lineamientos legales desde su campo del conocimiento. 
8. Desempeñar las demás funciones asignadas por la autoridad competente, de acuerdo con el nivel, la naturaleza y el propósito principal del empleo.</t>
  </si>
  <si>
    <t>Desarrollar las acciones contenidas en los planes y programas relacionados con el Sistema de Gestión de Seguridad y Salud en el Trabajo dirigidas a los servidores públicos de la Secretaria Distrital de Gobierno.</t>
  </si>
  <si>
    <t>Tendinitis
Otros DME (Desórdenes Musculoesqueléticos)</t>
  </si>
  <si>
    <t xml:space="preserve">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Atender las reparaciones inmediatas que demande el buen funcionamiento del vehículo e informar oportunamente sobre reparaciones mayores o preventivas que se requieran de conformidad con los cronogramas que se establezcan para estos efectos.
6. Desempeñar las demás funciones asignadas por la autoridad competente, de acuerdo con el nivel, la naturaleza y el propósito principal del empleo. </t>
  </si>
  <si>
    <t>Conducir el vehículo asignado y transportar a los superiores o personas que se le indiquen, observando las normas de transito y garantizando su seguridad, la de las personas que transporta y del vehículo.</t>
  </si>
  <si>
    <t>ruido</t>
  </si>
  <si>
    <t>Ruido continuo debido al sonido constante del motor y el tráfico</t>
  </si>
  <si>
    <t>El trabajo en obras puede involucrar maquinaria pesada y herramientas ruidosas que pueden causar molestias.</t>
  </si>
  <si>
    <t>1. Procedimiento de uso y disposición de Epp
2. Procedimiento para incapacidades/Licencias
3. Plan de bienestar e incentivos
4. Procedimiento para exámenes médicos ocupacionales
5. Plan SG-SST
6. Circular 013/ 06 de octubre 2021 (Protocolo COVID 19)</t>
  </si>
  <si>
    <t>Pausas activas</t>
  </si>
  <si>
    <t>Disminución de capacidad
auditiva</t>
  </si>
  <si>
    <t>Resolución 2400 de 1979
Decreto 1477 de 2014
Resolución 2844 de 2007</t>
  </si>
  <si>
    <t>Realizar mantenimiento y ajustes periódicos a los equipos para asegurar que funcionen de manera óptima y con la menor vibración posible.</t>
  </si>
  <si>
    <t xml:space="preserve">Realización de los exámenes periódicos </t>
  </si>
  <si>
    <t xml:space="preserve"> (Ver matriz de Epp)</t>
  </si>
  <si>
    <t>Lesión incapacitante</t>
  </si>
  <si>
    <t xml:space="preserve">Hipotermia </t>
  </si>
  <si>
    <t>Contacto con sustancias químicas durante labores de limpieza</t>
  </si>
  <si>
    <t>Irritación ocular, en vías respiratorias, en piel.</t>
  </si>
  <si>
    <t>Uso EPP</t>
  </si>
  <si>
    <t xml:space="preserve">Ver matriz EPP
</t>
  </si>
  <si>
    <t>SDG / Nivel central</t>
  </si>
  <si>
    <t>Personal con discapacidad</t>
  </si>
  <si>
    <t>Personal con discapacidad física</t>
  </si>
  <si>
    <t>Todas las tareas</t>
  </si>
  <si>
    <t>Posible exposición y contagio de COVID-19 u otras enfermedades infecciosas de fácil propagación debido al contacto cercano con personas infectadas, superficies contaminadas o a la inhalación de partículas en ambientes cerrados y concurridos.</t>
  </si>
  <si>
    <t>Vacunación al día
Revisión y seguimiento periódico del veterinario</t>
  </si>
  <si>
    <t>Superficies de trabajo, ascensor, escaleras</t>
  </si>
  <si>
    <t>Caídas al mismo nivel, contusiones, golpes, heridas</t>
  </si>
  <si>
    <t>Accesibilidad física: Ascensores, rampas, pasillos y zonas comunes
Acondicionamiento de baños y zonas de tránsito</t>
  </si>
  <si>
    <t>Uso de sillas de ruedas o muletas según lo requieran</t>
  </si>
  <si>
    <t>Fracturas, torceduras</t>
  </si>
  <si>
    <t>Ajustes y acondicionamiento físico de las demás áreas, oficinas y pasillos para mejorar el tránsito, y ajustes de puestos de trabajo como escritorios, sillas, archivadores, entre otros, para  el personal con discapacidad física</t>
  </si>
  <si>
    <t>Público (violencia, robos, atracos, asaltos, atentados, de orden público, etc.)</t>
  </si>
  <si>
    <t>Muerte</t>
  </si>
  <si>
    <t>Eléctrico (Incendio)</t>
  </si>
  <si>
    <t xml:space="preserve">Quemaduras, Heridas, laceraciones, afecciones respiratorias, muerte. </t>
  </si>
  <si>
    <t>Plan de emergencias
Inspecciones de seguridad
Señalización de áreas energizadas y con riesgo eléctrico.</t>
  </si>
  <si>
    <t>Estrés emocional, ansiedad, y posible conflicto interpersonal.</t>
  </si>
  <si>
    <t>Trastornos psicológicos graves, como depresión, y deterioro significativo de la salud mental.</t>
  </si>
  <si>
    <t>Estrés, frustración, y fatiga física y mental.</t>
  </si>
  <si>
    <t>Desempeño significativamente bajo, pérdida de confianza en las habilidades, y posible impacto en la carrera profesional. Problemas graves de salud, como trastornos del sueño y enfermedades relacionadas con el estrés, y desequilibrio entre vida laboral y persona</t>
  </si>
  <si>
    <t>Fenómenos naturales</t>
  </si>
  <si>
    <t>Factores naturales existentes, no controlables</t>
  </si>
  <si>
    <t xml:space="preserve">Vendaval, Inundación, Precipitaciones, (lluvias, granizadas, heladas) </t>
  </si>
  <si>
    <t xml:space="preserve">Heridas, laceraciones, golpes, 
contusiones. </t>
  </si>
  <si>
    <t>Plan de emergencias</t>
  </si>
  <si>
    <t>Inducción Protocolo de Emergencias</t>
  </si>
  <si>
    <t xml:space="preserve">Ley 9 de 1979
LEY 1523 de 2012 </t>
  </si>
  <si>
    <t xml:space="preserve">Realizar mantenimiento preventivo y correctivo de equipos de emergencias
</t>
  </si>
  <si>
    <t xml:space="preserve">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6. Definir recomendaciones espaciales para los protocolos de actualización para personal con discapacidad
7. Conformación y formación de la brigada de emergencia. </t>
  </si>
  <si>
    <t>Fenómenos naturales existentes, no controlables</t>
  </si>
  <si>
    <t>Sismo, Terremotos</t>
  </si>
  <si>
    <t>Realizar mantenimiento preventivo y correctivo de equipos de emergencias</t>
  </si>
  <si>
    <t>1. Socializar al personal el plan de emergencias de la sede.
2. Capacitar al personal acerca de como actuar en caso de emergencia
3. Realizar simulacros de evacuación por fenómenos naturales
Diseño del plan de preparación y respuesta ante emergencia: Evaluación del riesgo, planificación de emergencias y formación de la brigada de emergencia y los trabajadores. 
Definir recomendaciones espaciales para los protocolos de actualización para personal con discapacidad</t>
  </si>
  <si>
    <t>Personal con discapacidad auditiva</t>
  </si>
  <si>
    <t xml:space="preserve">Accesibilidad física: Ascensores, rampas, pasillos y zonas comunes
Acondicionamiento de baños y zonas de tránsito
Cableado eléctrico fijado a la pared, con protectores </t>
  </si>
  <si>
    <t>Uso de bastón blanco para personas ciegas; bastón blanco y rojo para personas ciegas y sordas como elemento de apoyo</t>
  </si>
  <si>
    <t>Heridas, fracturas ,muerte</t>
  </si>
  <si>
    <t xml:space="preserve">Ajustes y acondicionamiento físico de las áreas, oficinas y pasillos para mejorar el tránsito, y ajustes de puestos de trabajo como escritorios, computadores, archivadores, entre otros, para  el personal con discapacidad visual, señalización de áreas en escritura Braille y otras ayudas
Canalizar cableado eléctrico
</t>
  </si>
  <si>
    <t>Mantener las áreas de circulación libre de obstáculos y elementos que puedan reducir libre circulación
Capacitación en autocuidado
Realizar inspecciones de manera periódica a las instalaciones
Realizar capacitación en pautas de abordaje a una persona ciega o con poco visión</t>
  </si>
  <si>
    <t>Fracturas, torceduras, muerte</t>
  </si>
  <si>
    <t>Factores naturales existentes, no  controlables</t>
  </si>
  <si>
    <t>Realizar mantenimiento preventivo y correctivo de equipos de emergencias
Ubicar señalización en escritura Braille
Instalación de alarmas sonoras</t>
  </si>
  <si>
    <t>1. Socializar al personal el plan de emergencias de la sede
2. Capacitar al personal acerca de como actuar en caso de emergencia
3. Realizar simulacros de evacuación por fenómenos naturales
4. Implementar protocolo de atención  al personal con discapacidad
Propuesta de disponer protocolos de actuación en otros formatos como audios, braille.
Definir recomendaciones espaciales para los protocolos de actualización para personal con discapacidad</t>
  </si>
  <si>
    <t>Personal con discapacidad visual</t>
  </si>
  <si>
    <t>Personal con discapacidad intelectual</t>
  </si>
  <si>
    <t xml:space="preserve">Ajustes y acondicionamiento físico de las áreas, oficinas y pasillos para mejorar el tránsito, y ajustes de puestos de trabajo como escritorios, computadores, archivadores, entre otros.
</t>
  </si>
  <si>
    <t>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</si>
  <si>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 xml:space="preserve">Continuar implementando el plan de emergencias.
Realizar mantenimiento preventivo y correctivo de equipos de emergencias
</t>
  </si>
  <si>
    <t>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Definir recomendaciones espaciales para los protocolos de actualización para personal con discapacidad</t>
  </si>
  <si>
    <t>CASA: Para todos los funcionarios que realizan labores en modalidad Suplementaria, autónoma y Móvil</t>
  </si>
  <si>
    <t>Agotamiento severo, desinterés por el trabajo, y alto riesgo de abandono laboral.</t>
  </si>
  <si>
    <t>Los operativos que implica caminar repetidamente por las mismas rutas o áreas durante largos períodos</t>
  </si>
  <si>
    <t>Manipulación de equipos, herramientas y muebles de oficina</t>
  </si>
  <si>
    <t>Cambio de los equipos y herramientas dañados</t>
  </si>
  <si>
    <t>Asegurar que las sillas, escritorios y mesas sean ajustables para que cada trabajador pueda adaptar su estación de trabajo a su altura y comodidad.
Proporcionar soportes para monitores y documentos para evitar posturas forzadas.</t>
  </si>
  <si>
    <t xml:space="preserve">Inspecciones de seguridad para validar el estado de las herramientas de trabajo.
La disposición adecuada de muebles y el mantenimiento de rutas de acceso despejadas y señalizadas. 
Fomentar la cultura de autocuidado y reporte de condiciones y actos inseguros </t>
  </si>
  <si>
    <t>Bacterias y hongos</t>
  </si>
  <si>
    <t>Instalación y mantenimiento de cintas antideslizantes.
Mantenimiento a la superficies de trabajo</t>
  </si>
  <si>
    <t>Trabajo en alturas</t>
  </si>
  <si>
    <t>Toda actividad que realiza un trabajador que ocasione la suspensión y/o desplazamiento, en el que se vea expuesto a un riesgo de caída, mayor a 2.0 metros</t>
  </si>
  <si>
    <t>Golpes, fracturas, muerte, caída de objetos</t>
  </si>
  <si>
    <t>Certificación trabajador autorizado</t>
  </si>
  <si>
    <t>Resolución 4272 de 2021</t>
  </si>
  <si>
    <t>Uso de sistemas de acceso y anclaje certificados.</t>
  </si>
  <si>
    <t xml:space="preserve">Programa de prevención y protección contra caídas
Monitoreo permanente de certificación del personal autorizado así como las actividades para asegurar el cumplimiento de los procedimientos  </t>
  </si>
  <si>
    <t>Dar cumplimiento al plan de capacitación para la manipulación segura de sustancias químicas. 
Asegurar que todas las sustancias químicas estén correctamente etiquetadas y que las áreas de trabajo tengan la señalización adecuada.
Establecer una zona específica y restringida destinada exclusivamente al almacenamiento adecuado de sustancias químicas.
Desarrollar y comunicar un plan de respuesta a emergencias, incluyendo procedimientos para la evacuación y primeros auxilios en caso de exposición</t>
  </si>
  <si>
    <t xml:space="preserve">Disconfort térmico por sensación de frío </t>
  </si>
  <si>
    <t>Físico (Temperatura )</t>
  </si>
  <si>
    <t>Distracción; reducción del rendimiento en la realización de las tareas; sintomatología a nivel respiratorio</t>
  </si>
  <si>
    <t>Resolución 2400 de 1979. Artículo 7</t>
  </si>
  <si>
    <t>1.Suministro frecuente de bebidas calientes.
2.Uso de ropa abrigada
3.Medición ambiental de temperatura
4.Acatar las recomendaciones resultado de la medición</t>
  </si>
  <si>
    <t>Dependencia / Alcaldía Local: Nivel Central</t>
  </si>
  <si>
    <t>Nombre profesional SST del Nivel Central / Referente SST Alcaldía Local: Jose Giovanni Cordero Gutierrez</t>
  </si>
  <si>
    <t xml:space="preserve">Dirección de convivencia y dialogo social - Gestores </t>
  </si>
  <si>
    <t>Dar continuidad al plan de capacitación, autocuidado, reporte de incidentes y accidentes de trabajo, lavado de manos y desinfeccion y limpieza de areas 
Recomendar vacunación para enfermedades transmisibles.
Activar procedimientos de emergencia en caso de brotes o epidemias en áreas de trabajo</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</si>
  <si>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</si>
  <si>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Dar continuidad a charlas de autocuidado, prevencion de ATEL.
Fomentar la cultura de autocuidado y reporte de condiciones y actos inseguros
Contar con señalización de riesgo electrico
Dar continuidad al mantenimiento preventivo y correctivo de red electrica </t>
  </si>
  <si>
    <t xml:space="preserve">Inspecciones SOL, charlas de autocuidado, resaltando la importancia de mantener áreas organizadas para prevenir accidentes.
Continuar con el plan de capacitación.
Fomentar la cultura de autocuidado y reporte de condiciones y actos inseguros </t>
  </si>
  <si>
    <t xml:space="preserve">Charlas de autocuidado, reporte de incidentes y accidentes de trabajo
Establecer y seguir un plan de mantenimiento para luminarias.
Realizar evaluaciones periódicas de la vista y proporcionar información sobre la importancia de la salud visual.
Realizar evaluación de luxometría en los puestos de trabajo que aplique
</t>
  </si>
  <si>
    <t>Charlas de cuidado visual, pausas activas.
Establecer y seguir un plan de mantenimiento de pantallas y monitores
Realizar evaluaciones periódicas de la vista y proporcionar información sobre la importancia de la salud visual.</t>
  </si>
  <si>
    <t>Charlas de cuidado visual, pausas activas.
Establecer y seguir un plan de mantenimiento de pantallas y monitores
Realizar evaluaciones periódicas de la vista y proporcionar información sobre la importancia de la salud visual.
Uso de bloqueador, ropa adecuada para la labor protección de rayos uv</t>
  </si>
  <si>
    <t xml:space="preserve">Mantenimiento y revisión periódica de las superficies y condiciones ambientales de trabajo
</t>
  </si>
  <si>
    <t xml:space="preserve">Dar cumplimiento al plan de capacitación en percepción del riesgo, autocuidado y orden y aseo. 
Cumplimiento del procedimiento SOL, inspecciones de seguridad
Contar con cintas antideslizantes en escaleras, advertencias sobre superficies resbaladizas y otros posibles riesgos.
Reporte oportuno de incidentes y accidentes de trabajo.
Capacitacion y actividades prevencion caídas, autocuidado, lecciones aprendidas
Capacitación de riesgo locativo
</t>
  </si>
  <si>
    <t xml:space="preserve">Dar cumplimiento al plan de capacitación en percepción del riesgo, autocuidado y orden y aseo. 
Cumplimiento del procedimiento SOL, inspecciones de seguridad
Contar con cintas antideslizantes en escaleras, advertencias sobre superficies resbaladizas y otros posibles riesgos.
Reporte oportuno de incidentes y accidCapacitacion y actividades prevencion caídas, autocuidado, lecciones aprendidas
Capacitación de riesgo locativo
</t>
  </si>
  <si>
    <t xml:space="preserve">Mantener las áreas de circulación libre de obstáculos y elementos que puedan reducir libre circulación
Capacitación en autocuidado
Realizar capacitación en identificación de actos y condiciones Inseguras.
Realizar inspecciones de manera periódica a las instalaciones.
</t>
  </si>
  <si>
    <t>Capacitación en medidas preventivas y de manejo del riesgo público y autocuidado. 
Sensibilización en reporte de incidentes y accidentes de trabajo.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
Capacitación de atención primeros auxilios - brigadas</t>
  </si>
  <si>
    <t>Caídas a nivel durante transito peatonal por condiciones inseguras de almacenamiento, orden, aseo, Transito por escaleras fijas
superficies deslizantes y/o con diferencia de nivel , transito por areas comunes.</t>
  </si>
  <si>
    <t>Fecha de actualización: Noviembre del 2025</t>
  </si>
  <si>
    <t>Almacén</t>
  </si>
  <si>
    <t xml:space="preserve">Conductores
</t>
  </si>
  <si>
    <t>Recepción, atención al ciudadanía</t>
  </si>
  <si>
    <t>Todo el nivel central</t>
  </si>
  <si>
    <t xml:space="preserve">Todas las actividades para todos los funcionarios </t>
  </si>
  <si>
    <t xml:space="preserve">Todas las tareas para todos los funcionarios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</si>
</sst>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27">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b/>
      <sz val="20"/>
      <color rgb="FF00B0F0"/>
      <name val="Garamond"/>
      <family val="1"/>
    </font>
    <font>
      <b/>
      <sz val="7"/>
      <name val="Century Schoolbook L"/>
      <family val="1"/>
      <charset val="1"/>
    </font>
    <font>
      <sz val="6"/>
      <name val="Arial"/>
      <family val="2"/>
      <charset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sz val="6"/>
      <name val="Arial"/>
      <family val="2"/>
    </font>
    <font>
      <sz val="6"/>
      <name val="Calibri"/>
      <family val="2"/>
      <scheme val="minor"/>
    </font>
    <font>
      <sz val="6"/>
      <name val="Gill Sans MT"/>
      <family val="2"/>
    </font>
    <font>
      <b/>
      <sz val="6"/>
      <name val="Calibri"/>
      <family val="2"/>
      <scheme val="minor"/>
    </font>
    <font>
      <sz val="9"/>
      <name val="Arial"/>
      <family val="2"/>
      <charset val="1"/>
    </font>
  </fonts>
  <fills count="17">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s>
  <borders count="48">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6" fillId="0" borderId="0"/>
  </cellStyleXfs>
  <cellXfs count="181">
    <xf numFmtId="0" fontId="0" fillId="0" borderId="0" xfId="0"/>
    <xf numFmtId="0" fontId="11" fillId="0" borderId="0" xfId="0" applyFont="1"/>
    <xf numFmtId="0" fontId="10" fillId="0" borderId="0" xfId="13" applyFont="1" applyAlignment="1">
      <alignment horizontal="left" vertical="center"/>
    </xf>
    <xf numFmtId="0" fontId="12" fillId="0" borderId="0" xfId="0" applyFont="1" applyAlignment="1">
      <alignment horizontal="left" vertical="center"/>
    </xf>
    <xf numFmtId="0" fontId="12" fillId="0" borderId="0" xfId="13" applyFont="1" applyAlignment="1">
      <alignment horizontal="left" vertical="center"/>
    </xf>
    <xf numFmtId="0" fontId="14" fillId="6" borderId="8" xfId="0" applyFont="1" applyFill="1" applyBorder="1" applyAlignment="1">
      <alignment horizontal="center" vertical="center" wrapText="1"/>
    </xf>
    <xf numFmtId="0" fontId="14" fillId="4" borderId="4" xfId="0" applyFont="1" applyFill="1" applyBorder="1" applyAlignment="1">
      <alignment horizontal="center" vertical="center" textRotation="90" wrapText="1"/>
    </xf>
    <xf numFmtId="0" fontId="15" fillId="7" borderId="4" xfId="0" applyFont="1" applyFill="1" applyBorder="1" applyAlignment="1">
      <alignment horizontal="center" textRotation="90" wrapText="1"/>
    </xf>
    <xf numFmtId="0" fontId="15" fillId="7" borderId="4" xfId="0" applyFont="1" applyFill="1" applyBorder="1" applyAlignment="1">
      <alignment horizontal="center" vertical="center" wrapText="1"/>
    </xf>
    <xf numFmtId="0" fontId="16" fillId="0" borderId="0" xfId="21"/>
    <xf numFmtId="0" fontId="16" fillId="8" borderId="0" xfId="21" applyFill="1"/>
    <xf numFmtId="0" fontId="17" fillId="8" borderId="0" xfId="21" applyFont="1" applyFill="1" applyAlignment="1">
      <alignment vertical="center" wrapText="1"/>
    </xf>
    <xf numFmtId="0" fontId="17" fillId="8" borderId="0" xfId="21" applyFont="1" applyFill="1"/>
    <xf numFmtId="0" fontId="18" fillId="9" borderId="16" xfId="21" applyFont="1" applyFill="1" applyBorder="1" applyAlignment="1">
      <alignment horizontal="center" vertical="center"/>
    </xf>
    <xf numFmtId="0" fontId="18" fillId="9" borderId="17" xfId="21" applyFont="1" applyFill="1" applyBorder="1" applyAlignment="1">
      <alignment horizontal="center" vertical="center"/>
    </xf>
    <xf numFmtId="0" fontId="18" fillId="9" borderId="18" xfId="21" applyFont="1" applyFill="1" applyBorder="1" applyAlignment="1">
      <alignment horizontal="center" vertical="center"/>
    </xf>
    <xf numFmtId="0" fontId="18" fillId="8" borderId="0" xfId="21" applyFont="1" applyFill="1"/>
    <xf numFmtId="0" fontId="17" fillId="10" borderId="19" xfId="21" applyFont="1" applyFill="1" applyBorder="1" applyAlignment="1">
      <alignment vertical="center"/>
    </xf>
    <xf numFmtId="0" fontId="17" fillId="10" borderId="8" xfId="21" applyFont="1" applyFill="1" applyBorder="1" applyAlignment="1">
      <alignment horizontal="center" vertical="center"/>
    </xf>
    <xf numFmtId="0" fontId="17" fillId="10" borderId="20" xfId="21" applyFont="1" applyFill="1" applyBorder="1" applyAlignment="1">
      <alignment vertical="center" wrapText="1"/>
    </xf>
    <xf numFmtId="0" fontId="17" fillId="8" borderId="0" xfId="21" applyFont="1" applyFill="1" applyAlignment="1">
      <alignment vertical="center"/>
    </xf>
    <xf numFmtId="0" fontId="17" fillId="10" borderId="21" xfId="21" applyFont="1" applyFill="1" applyBorder="1" applyAlignment="1">
      <alignment vertical="center"/>
    </xf>
    <xf numFmtId="0" fontId="17" fillId="10" borderId="4" xfId="21" applyFont="1" applyFill="1" applyBorder="1" applyAlignment="1">
      <alignment horizontal="center" vertical="center"/>
    </xf>
    <xf numFmtId="0" fontId="17" fillId="10" borderId="22" xfId="21" applyFont="1" applyFill="1" applyBorder="1" applyAlignment="1">
      <alignment vertical="center" wrapText="1"/>
    </xf>
    <xf numFmtId="0" fontId="17" fillId="10" borderId="23" xfId="21" applyFont="1" applyFill="1" applyBorder="1" applyAlignment="1">
      <alignment vertical="center"/>
    </xf>
    <xf numFmtId="0" fontId="17" fillId="10" borderId="24" xfId="21" applyFont="1" applyFill="1" applyBorder="1" applyAlignment="1">
      <alignment horizontal="center" vertical="center"/>
    </xf>
    <xf numFmtId="0" fontId="17" fillId="10" borderId="25" xfId="21" applyFont="1" applyFill="1" applyBorder="1" applyAlignment="1">
      <alignment vertical="center" wrapText="1"/>
    </xf>
    <xf numFmtId="0" fontId="17" fillId="8" borderId="0" xfId="21" applyFont="1" applyFill="1" applyAlignment="1">
      <alignment horizontal="center" vertical="center"/>
    </xf>
    <xf numFmtId="0" fontId="17" fillId="0" borderId="19" xfId="21" applyFont="1" applyBorder="1" applyAlignment="1">
      <alignment vertical="center"/>
    </xf>
    <xf numFmtId="0" fontId="17" fillId="0" borderId="8" xfId="21" applyFont="1" applyBorder="1" applyAlignment="1">
      <alignment horizontal="center" vertical="center"/>
    </xf>
    <xf numFmtId="0" fontId="17" fillId="0" borderId="20" xfId="21" applyFont="1" applyBorder="1" applyAlignment="1">
      <alignment vertical="center" wrapText="1"/>
    </xf>
    <xf numFmtId="0" fontId="18" fillId="0" borderId="23" xfId="21" applyFont="1" applyBorder="1" applyAlignment="1">
      <alignment horizontal="center" vertical="center"/>
    </xf>
    <xf numFmtId="0" fontId="18" fillId="0" borderId="24" xfId="21" applyFont="1" applyBorder="1" applyAlignment="1">
      <alignment horizontal="center" vertical="center"/>
    </xf>
    <xf numFmtId="0" fontId="18" fillId="0" borderId="25" xfId="21" applyFont="1" applyBorder="1" applyAlignment="1">
      <alignment horizontal="center" vertical="center"/>
    </xf>
    <xf numFmtId="0" fontId="17" fillId="0" borderId="21" xfId="21" applyFont="1" applyBorder="1" applyAlignment="1">
      <alignment vertical="center"/>
    </xf>
    <xf numFmtId="0" fontId="17" fillId="0" borderId="4" xfId="21" applyFont="1" applyBorder="1" applyAlignment="1">
      <alignment horizontal="center" vertical="center"/>
    </xf>
    <xf numFmtId="0" fontId="17" fillId="0" borderId="22" xfId="21" applyFont="1" applyBorder="1" applyAlignment="1">
      <alignment vertical="center" wrapText="1"/>
    </xf>
    <xf numFmtId="0" fontId="18" fillId="0" borderId="29" xfId="21" applyFont="1" applyBorder="1" applyAlignment="1">
      <alignment horizontal="center" vertical="center"/>
    </xf>
    <xf numFmtId="0" fontId="18" fillId="11" borderId="31" xfId="21" applyFont="1" applyFill="1" applyBorder="1" applyAlignment="1">
      <alignment horizontal="center" vertical="center"/>
    </xf>
    <xf numFmtId="0" fontId="18" fillId="11" borderId="8" xfId="21" applyFont="1" applyFill="1" applyBorder="1" applyAlignment="1">
      <alignment horizontal="center" vertical="center"/>
    </xf>
    <xf numFmtId="0" fontId="18" fillId="12" borderId="8" xfId="21" applyFont="1" applyFill="1" applyBorder="1" applyAlignment="1">
      <alignment horizontal="center" vertical="center"/>
    </xf>
    <xf numFmtId="0" fontId="18" fillId="12" borderId="20" xfId="21" applyFont="1" applyFill="1" applyBorder="1" applyAlignment="1">
      <alignment horizontal="center" vertical="center"/>
    </xf>
    <xf numFmtId="0" fontId="18" fillId="0" borderId="22" xfId="21" applyFont="1" applyBorder="1" applyAlignment="1">
      <alignment horizontal="center" vertical="center"/>
    </xf>
    <xf numFmtId="0" fontId="18" fillId="11" borderId="7" xfId="21" applyFont="1" applyFill="1" applyBorder="1" applyAlignment="1">
      <alignment horizontal="center" vertical="center"/>
    </xf>
    <xf numFmtId="0" fontId="18" fillId="12" borderId="4" xfId="21" applyFont="1" applyFill="1" applyBorder="1" applyAlignment="1">
      <alignment horizontal="center" vertical="center"/>
    </xf>
    <xf numFmtId="0" fontId="18" fillId="13" borderId="22" xfId="21" applyFont="1" applyFill="1" applyBorder="1" applyAlignment="1">
      <alignment horizontal="center" vertical="center"/>
    </xf>
    <xf numFmtId="0" fontId="17" fillId="0" borderId="23" xfId="21" applyFont="1" applyBorder="1" applyAlignment="1">
      <alignment vertical="center"/>
    </xf>
    <xf numFmtId="0" fontId="17" fillId="0" borderId="24" xfId="21" applyFont="1" applyBorder="1" applyAlignment="1">
      <alignment horizontal="center" vertical="center"/>
    </xf>
    <xf numFmtId="0" fontId="17" fillId="0" borderId="25" xfId="21" applyFont="1" applyBorder="1" applyAlignment="1">
      <alignment vertical="center" wrapText="1"/>
    </xf>
    <xf numFmtId="0" fontId="18" fillId="13" borderId="32" xfId="21" applyFont="1" applyFill="1" applyBorder="1" applyAlignment="1">
      <alignment horizontal="center" vertical="center"/>
    </xf>
    <xf numFmtId="0" fontId="18" fillId="13" borderId="24" xfId="21" applyFont="1" applyFill="1" applyBorder="1" applyAlignment="1">
      <alignment horizontal="center" vertical="center"/>
    </xf>
    <xf numFmtId="0" fontId="18" fillId="14" borderId="24" xfId="21" applyFont="1" applyFill="1" applyBorder="1" applyAlignment="1">
      <alignment horizontal="center" vertical="center"/>
    </xf>
    <xf numFmtId="0" fontId="18" fillId="14" borderId="25" xfId="21" applyFont="1" applyFill="1" applyBorder="1" applyAlignment="1">
      <alignment horizontal="center" vertical="center"/>
    </xf>
    <xf numFmtId="0" fontId="18" fillId="8" borderId="16" xfId="21" applyFont="1" applyFill="1" applyBorder="1" applyAlignment="1">
      <alignment horizontal="center" vertical="center"/>
    </xf>
    <xf numFmtId="0" fontId="18" fillId="8" borderId="17" xfId="21" applyFont="1" applyFill="1" applyBorder="1" applyAlignment="1">
      <alignment horizontal="center" vertical="center"/>
    </xf>
    <xf numFmtId="0" fontId="18" fillId="8" borderId="18" xfId="21" applyFont="1" applyFill="1" applyBorder="1" applyAlignment="1">
      <alignment horizontal="center" vertical="center"/>
    </xf>
    <xf numFmtId="49" fontId="18" fillId="0" borderId="23" xfId="21" applyNumberFormat="1" applyFont="1" applyBorder="1" applyAlignment="1">
      <alignment horizontal="center" vertical="center"/>
    </xf>
    <xf numFmtId="49" fontId="18" fillId="0" borderId="24" xfId="21" applyNumberFormat="1" applyFont="1" applyBorder="1" applyAlignment="1">
      <alignment horizontal="center" vertical="center"/>
    </xf>
    <xf numFmtId="49" fontId="18" fillId="0" borderId="25" xfId="21" applyNumberFormat="1" applyFont="1" applyBorder="1" applyAlignment="1">
      <alignment horizontal="center" vertical="center"/>
    </xf>
    <xf numFmtId="0" fontId="18" fillId="0" borderId="37" xfId="21" applyFont="1" applyBorder="1" applyAlignment="1">
      <alignment horizontal="center" vertical="center"/>
    </xf>
    <xf numFmtId="0" fontId="18" fillId="11" borderId="31" xfId="21" applyFont="1" applyFill="1" applyBorder="1" applyAlignment="1">
      <alignment horizontal="left" vertical="center" wrapText="1"/>
    </xf>
    <xf numFmtId="0" fontId="18" fillId="11" borderId="8" xfId="21" applyFont="1" applyFill="1" applyBorder="1" applyAlignment="1">
      <alignment horizontal="left" vertical="center" wrapText="1"/>
    </xf>
    <xf numFmtId="0" fontId="18" fillId="15" borderId="20" xfId="21" applyFont="1" applyFill="1" applyBorder="1" applyAlignment="1">
      <alignment horizontal="left" vertical="center" wrapText="1"/>
    </xf>
    <xf numFmtId="0" fontId="18" fillId="0" borderId="39" xfId="21" applyFont="1" applyBorder="1" applyAlignment="1">
      <alignment horizontal="center" vertical="center"/>
    </xf>
    <xf numFmtId="0" fontId="18" fillId="11" borderId="7" xfId="21" applyFont="1" applyFill="1" applyBorder="1" applyAlignment="1">
      <alignment horizontal="left" vertical="center" wrapText="1"/>
    </xf>
    <xf numFmtId="0" fontId="18" fillId="11" borderId="4" xfId="21" applyFont="1" applyFill="1" applyBorder="1" applyAlignment="1">
      <alignment horizontal="left" vertical="center" wrapText="1"/>
    </xf>
    <xf numFmtId="0" fontId="18" fillId="15" borderId="4" xfId="21" applyFont="1" applyFill="1" applyBorder="1" applyAlignment="1">
      <alignment horizontal="left" vertical="center" wrapText="1"/>
    </xf>
    <xf numFmtId="0" fontId="18" fillId="0" borderId="40" xfId="21" applyFont="1" applyBorder="1" applyAlignment="1">
      <alignment horizontal="left" vertical="center" wrapText="1"/>
    </xf>
    <xf numFmtId="0" fontId="18" fillId="0" borderId="41" xfId="21" applyFont="1" applyBorder="1" applyAlignment="1">
      <alignment horizontal="center" vertical="center"/>
    </xf>
    <xf numFmtId="0" fontId="18" fillId="11" borderId="21" xfId="21" applyFont="1" applyFill="1" applyBorder="1" applyAlignment="1">
      <alignment horizontal="left" vertical="center" wrapText="1"/>
    </xf>
    <xf numFmtId="0" fontId="18" fillId="14" borderId="22" xfId="21" applyFont="1" applyFill="1" applyBorder="1" applyAlignment="1">
      <alignment horizontal="left" vertical="center" wrapText="1"/>
    </xf>
    <xf numFmtId="0" fontId="18" fillId="0" borderId="15" xfId="21" applyFont="1" applyBorder="1" applyAlignment="1">
      <alignment horizontal="center" vertical="center"/>
    </xf>
    <xf numFmtId="0" fontId="18" fillId="15" borderId="21" xfId="21" applyFont="1" applyFill="1" applyBorder="1" applyAlignment="1">
      <alignment horizontal="left" vertical="center" wrapText="1"/>
    </xf>
    <xf numFmtId="0" fontId="18" fillId="0" borderId="43" xfId="21" applyFont="1" applyBorder="1" applyAlignment="1">
      <alignment horizontal="left" vertical="center" wrapText="1"/>
    </xf>
    <xf numFmtId="0" fontId="18" fillId="14" borderId="4" xfId="21" applyFont="1" applyFill="1" applyBorder="1" applyAlignment="1">
      <alignment horizontal="left" vertical="center" wrapText="1"/>
    </xf>
    <xf numFmtId="0" fontId="18" fillId="14" borderId="40" xfId="21" applyFont="1" applyFill="1" applyBorder="1" applyAlignment="1">
      <alignment horizontal="left" vertical="center" wrapText="1"/>
    </xf>
    <xf numFmtId="0" fontId="17" fillId="0" borderId="19" xfId="21" applyFont="1" applyBorder="1" applyAlignment="1">
      <alignment horizontal="center" vertical="center"/>
    </xf>
    <xf numFmtId="0" fontId="17" fillId="0" borderId="21" xfId="21" applyFont="1" applyBorder="1" applyAlignment="1">
      <alignment horizontal="center" vertical="center"/>
    </xf>
    <xf numFmtId="0" fontId="17" fillId="0" borderId="23" xfId="21" applyFont="1" applyBorder="1" applyAlignment="1">
      <alignment horizontal="center" vertical="center"/>
    </xf>
    <xf numFmtId="0" fontId="17" fillId="0" borderId="4" xfId="21" applyFont="1" applyBorder="1" applyAlignment="1">
      <alignment horizontal="center" vertical="center" wrapText="1"/>
    </xf>
    <xf numFmtId="0" fontId="19" fillId="16" borderId="45" xfId="21" applyFont="1" applyFill="1" applyBorder="1" applyAlignment="1">
      <alignment horizontal="center" vertical="center" wrapText="1"/>
    </xf>
    <xf numFmtId="0" fontId="20" fillId="0" borderId="45" xfId="21" applyFont="1" applyBorder="1" applyAlignment="1">
      <alignment vertical="center" wrapText="1"/>
    </xf>
    <xf numFmtId="0" fontId="20" fillId="0" borderId="45" xfId="21" applyFont="1" applyBorder="1" applyAlignment="1">
      <alignment horizontal="left" vertical="center" wrapText="1"/>
    </xf>
    <xf numFmtId="0" fontId="20" fillId="7" borderId="45" xfId="21" applyFont="1" applyFill="1" applyBorder="1" applyAlignment="1">
      <alignment horizontal="left" vertical="center" wrapText="1"/>
    </xf>
    <xf numFmtId="0" fontId="13" fillId="7" borderId="6" xfId="0" applyFont="1" applyFill="1" applyBorder="1" applyAlignment="1">
      <alignment horizontal="center" vertical="center" wrapText="1"/>
    </xf>
    <xf numFmtId="0" fontId="11" fillId="7" borderId="0" xfId="0" applyFont="1" applyFill="1"/>
    <xf numFmtId="0" fontId="22" fillId="0" borderId="4" xfId="0" applyFont="1" applyBorder="1" applyAlignment="1">
      <alignment horizontal="center" vertical="center" textRotation="90" wrapText="1"/>
    </xf>
    <xf numFmtId="0" fontId="22" fillId="0" borderId="4" xfId="0" applyFont="1" applyBorder="1" applyAlignment="1" applyProtection="1">
      <alignment horizontal="center" vertical="center" textRotation="90" wrapText="1"/>
      <protection locked="0"/>
    </xf>
    <xf numFmtId="0" fontId="22" fillId="0" borderId="4" xfId="0" applyFont="1" applyBorder="1" applyAlignment="1" applyProtection="1">
      <alignment horizontal="center" vertical="center" textRotation="90" wrapText="1"/>
      <protection hidden="1"/>
    </xf>
    <xf numFmtId="0" fontId="24" fillId="0" borderId="4" xfId="0" applyFont="1" applyBorder="1" applyAlignment="1" applyProtection="1">
      <alignment horizontal="center" vertical="center" textRotation="90" wrapText="1"/>
      <protection hidden="1"/>
    </xf>
    <xf numFmtId="0" fontId="22" fillId="0" borderId="7" xfId="0" applyFont="1" applyBorder="1" applyAlignment="1">
      <alignment horizontal="center" vertical="center" textRotation="90" wrapText="1"/>
    </xf>
    <xf numFmtId="0" fontId="14" fillId="0" borderId="0" xfId="0" applyFont="1"/>
    <xf numFmtId="0" fontId="24" fillId="0" borderId="4" xfId="0" applyFont="1" applyBorder="1" applyAlignment="1" applyProtection="1">
      <alignment horizontal="center" vertical="center" textRotation="90" wrapText="1"/>
      <protection locked="0"/>
    </xf>
    <xf numFmtId="0" fontId="24" fillId="0" borderId="7" xfId="0" applyFont="1" applyBorder="1" applyAlignment="1">
      <alignment horizontal="center" vertical="center" textRotation="90" wrapText="1"/>
    </xf>
    <xf numFmtId="0" fontId="24" fillId="0" borderId="4" xfId="0" applyFont="1" applyBorder="1" applyAlignment="1">
      <alignment horizontal="center" vertical="center" textRotation="90" wrapText="1"/>
    </xf>
    <xf numFmtId="0" fontId="24" fillId="0" borderId="4" xfId="0" applyFont="1" applyBorder="1" applyAlignment="1">
      <alignment horizontal="center" vertical="center" textRotation="90"/>
    </xf>
    <xf numFmtId="0" fontId="22" fillId="0" borderId="4" xfId="0" applyFont="1" applyBorder="1" applyAlignment="1">
      <alignment horizontal="left" vertical="center" textRotation="90" wrapText="1"/>
    </xf>
    <xf numFmtId="0" fontId="24" fillId="0" borderId="4" xfId="0" applyFont="1" applyBorder="1" applyAlignment="1">
      <alignment horizontal="left" vertical="center" textRotation="90" wrapText="1"/>
    </xf>
    <xf numFmtId="0" fontId="23" fillId="0" borderId="7" xfId="0" applyFont="1" applyBorder="1" applyAlignment="1">
      <alignment horizontal="center" vertical="center" textRotation="90" wrapText="1"/>
    </xf>
    <xf numFmtId="0" fontId="22" fillId="7" borderId="4" xfId="0" applyFont="1" applyFill="1" applyBorder="1" applyAlignment="1">
      <alignment horizontal="center" vertical="center" textRotation="90" wrapText="1"/>
    </xf>
    <xf numFmtId="0" fontId="24" fillId="7" borderId="4" xfId="0" applyFont="1" applyFill="1" applyBorder="1" applyAlignment="1">
      <alignment horizontal="center" vertical="center" textRotation="90" wrapText="1"/>
    </xf>
    <xf numFmtId="0" fontId="22" fillId="0" borderId="47" xfId="0" applyFont="1" applyBorder="1" applyAlignment="1">
      <alignment vertical="center" textRotation="90" wrapText="1"/>
    </xf>
    <xf numFmtId="0" fontId="22" fillId="0" borderId="4" xfId="0" applyFont="1" applyBorder="1" applyAlignment="1">
      <alignment horizontal="center" textRotation="90" wrapText="1"/>
    </xf>
    <xf numFmtId="0" fontId="23" fillId="0" borderId="7" xfId="0" applyFont="1" applyBorder="1" applyAlignment="1">
      <alignment vertical="center" textRotation="90" wrapText="1"/>
    </xf>
    <xf numFmtId="0" fontId="22" fillId="0" borderId="4" xfId="0" applyFont="1" applyBorder="1" applyAlignment="1">
      <alignment vertical="center" textRotation="90" wrapText="1"/>
    </xf>
    <xf numFmtId="0" fontId="26" fillId="0" borderId="0" xfId="0" applyFont="1"/>
    <xf numFmtId="0" fontId="15" fillId="0" borderId="7" xfId="0" applyFont="1" applyBorder="1" applyAlignment="1">
      <alignment horizontal="center" vertical="center" textRotation="90" wrapText="1"/>
    </xf>
    <xf numFmtId="0" fontId="22" fillId="0" borderId="4" xfId="0" applyFont="1" applyBorder="1" applyAlignment="1">
      <alignment horizontal="center" vertical="center" textRotation="90" wrapText="1"/>
    </xf>
    <xf numFmtId="0" fontId="22" fillId="0" borderId="4" xfId="0" applyFont="1" applyBorder="1" applyAlignment="1">
      <alignment horizontal="center" vertical="center" textRotation="90" wrapText="1"/>
    </xf>
    <xf numFmtId="0" fontId="22" fillId="0" borderId="4" xfId="0" applyNumberFormat="1" applyFont="1" applyBorder="1" applyAlignment="1">
      <alignment horizontal="center" vertical="center" textRotation="90" wrapText="1"/>
    </xf>
    <xf numFmtId="0" fontId="22" fillId="0" borderId="4" xfId="0" applyFont="1" applyBorder="1" applyAlignment="1">
      <alignment horizontal="center" vertical="center" textRotation="90" wrapText="1"/>
    </xf>
    <xf numFmtId="0" fontId="22" fillId="0" borderId="4" xfId="0" applyFont="1" applyBorder="1" applyAlignment="1">
      <alignment horizontal="center" vertical="center" textRotation="90" wrapText="1"/>
    </xf>
    <xf numFmtId="0" fontId="22" fillId="0" borderId="4" xfId="0" applyFont="1" applyBorder="1" applyAlignment="1">
      <alignment vertical="center" textRotation="90" wrapText="1"/>
    </xf>
    <xf numFmtId="0" fontId="22" fillId="0" borderId="4" xfId="0" applyFont="1" applyBorder="1" applyAlignment="1">
      <alignment horizontal="center" vertical="center" textRotation="90" wrapText="1"/>
    </xf>
    <xf numFmtId="0" fontId="22" fillId="0" borderId="46" xfId="0" applyFont="1" applyBorder="1" applyAlignment="1">
      <alignment horizontal="center" vertical="center" textRotation="90" wrapText="1"/>
    </xf>
    <xf numFmtId="0" fontId="22" fillId="0" borderId="47" xfId="0" applyFont="1" applyBorder="1" applyAlignment="1">
      <alignment horizontal="center" vertical="center" textRotation="90" wrapText="1"/>
    </xf>
    <xf numFmtId="0" fontId="22" fillId="0" borderId="8" xfId="0" applyFont="1" applyBorder="1" applyAlignment="1">
      <alignment horizontal="center" vertical="center" textRotation="90" wrapText="1"/>
    </xf>
    <xf numFmtId="0" fontId="15" fillId="0" borderId="4" xfId="0" applyFont="1" applyBorder="1" applyAlignment="1">
      <alignment horizontal="center" vertical="center" textRotation="90" wrapText="1"/>
    </xf>
    <xf numFmtId="0" fontId="23" fillId="7" borderId="4" xfId="0" applyFont="1" applyFill="1" applyBorder="1" applyAlignment="1">
      <alignment horizontal="center" vertical="center" textRotation="90" wrapText="1"/>
    </xf>
    <xf numFmtId="0" fontId="23" fillId="0" borderId="4" xfId="0" applyFont="1" applyBorder="1" applyAlignment="1">
      <alignment horizontal="center" vertical="center" textRotation="90" wrapText="1"/>
    </xf>
    <xf numFmtId="0" fontId="15" fillId="0" borderId="46" xfId="0" applyFont="1" applyBorder="1" applyAlignment="1">
      <alignment horizontal="center" vertical="center" textRotation="90" wrapText="1"/>
    </xf>
    <xf numFmtId="0" fontId="15" fillId="0" borderId="47" xfId="0" applyFont="1" applyBorder="1" applyAlignment="1">
      <alignment horizontal="center" vertical="center" textRotation="90" wrapText="1"/>
    </xf>
    <xf numFmtId="0" fontId="15" fillId="0" borderId="8" xfId="0" applyFont="1" applyBorder="1" applyAlignment="1">
      <alignment horizontal="center" vertical="center" textRotation="90" wrapText="1"/>
    </xf>
    <xf numFmtId="0" fontId="23" fillId="0" borderId="46" xfId="0" applyFont="1" applyBorder="1" applyAlignment="1">
      <alignment horizontal="center" vertical="center" textRotation="90" wrapText="1"/>
    </xf>
    <xf numFmtId="0" fontId="23" fillId="0" borderId="47" xfId="0" applyFont="1" applyBorder="1" applyAlignment="1">
      <alignment horizontal="center" vertical="center" textRotation="90" wrapText="1"/>
    </xf>
    <xf numFmtId="0" fontId="23" fillId="0" borderId="8" xfId="0" applyFont="1" applyBorder="1" applyAlignment="1">
      <alignment horizontal="center" vertical="center" textRotation="90" wrapText="1"/>
    </xf>
    <xf numFmtId="0" fontId="14" fillId="4" borderId="4" xfId="0" applyFont="1" applyFill="1" applyBorder="1" applyAlignment="1">
      <alignment horizontal="center" vertical="center" textRotation="90" wrapText="1"/>
    </xf>
    <xf numFmtId="0" fontId="14" fillId="5" borderId="8" xfId="0" applyFont="1" applyFill="1" applyBorder="1" applyAlignment="1">
      <alignment horizontal="center" vertical="center"/>
    </xf>
    <xf numFmtId="0" fontId="14" fillId="5" borderId="8" xfId="0" applyFont="1" applyFill="1" applyBorder="1" applyAlignment="1">
      <alignment horizontal="center" vertical="center" wrapText="1"/>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0" fontId="12" fillId="7" borderId="4" xfId="0" applyFont="1" applyFill="1" applyBorder="1" applyAlignment="1">
      <alignment horizontal="left" vertical="center" wrapText="1"/>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0" fillId="0" borderId="5" xfId="13" applyFont="1" applyBorder="1" applyAlignment="1">
      <alignment horizontal="left" vertical="center"/>
    </xf>
    <xf numFmtId="0" fontId="10" fillId="0" borderId="6" xfId="13" applyFont="1" applyBorder="1" applyAlignment="1">
      <alignment horizontal="left" vertical="center"/>
    </xf>
    <xf numFmtId="0" fontId="14" fillId="4" borderId="8" xfId="0" applyFont="1" applyFill="1" applyBorder="1" applyAlignment="1">
      <alignment horizontal="center" vertical="center" textRotation="90" wrapText="1"/>
    </xf>
    <xf numFmtId="0" fontId="14" fillId="6" borderId="8" xfId="0" applyFont="1" applyFill="1" applyBorder="1" applyAlignment="1">
      <alignment horizontal="center" vertical="center" wrapText="1"/>
    </xf>
    <xf numFmtId="0" fontId="14" fillId="4" borderId="5" xfId="0" applyFont="1" applyFill="1" applyBorder="1" applyAlignment="1">
      <alignment horizontal="center" vertical="center" textRotation="90" wrapText="1"/>
    </xf>
    <xf numFmtId="0" fontId="21" fillId="7" borderId="6" xfId="0" applyFont="1" applyFill="1" applyBorder="1" applyAlignment="1">
      <alignment horizontal="center" vertical="center"/>
    </xf>
    <xf numFmtId="0" fontId="21" fillId="7" borderId="7" xfId="0" applyFont="1" applyFill="1" applyBorder="1" applyAlignment="1">
      <alignment horizontal="center" vertical="center"/>
    </xf>
    <xf numFmtId="0" fontId="10" fillId="0" borderId="5" xfId="13" applyFont="1" applyBorder="1" applyAlignment="1">
      <alignment horizontal="center" vertical="center"/>
    </xf>
    <xf numFmtId="0" fontId="10" fillId="0" borderId="6" xfId="13" applyFont="1" applyBorder="1" applyAlignment="1">
      <alignment horizontal="center" vertical="center"/>
    </xf>
    <xf numFmtId="0" fontId="10" fillId="0" borderId="7" xfId="13" applyFont="1" applyBorder="1" applyAlignment="1">
      <alignment horizontal="center" vertical="center"/>
    </xf>
    <xf numFmtId="0" fontId="14" fillId="4" borderId="4" xfId="0" applyFont="1" applyFill="1" applyBorder="1" applyAlignment="1">
      <alignment horizontal="center" vertical="center"/>
    </xf>
    <xf numFmtId="0" fontId="18" fillId="8" borderId="44" xfId="21" applyFont="1" applyFill="1" applyBorder="1" applyAlignment="1">
      <alignment horizontal="center" vertical="center"/>
    </xf>
    <xf numFmtId="0" fontId="18" fillId="8" borderId="35" xfId="21" applyFont="1" applyFill="1" applyBorder="1" applyAlignment="1">
      <alignment horizontal="center" vertical="center"/>
    </xf>
    <xf numFmtId="0" fontId="18" fillId="9" borderId="26" xfId="21" applyFont="1" applyFill="1" applyBorder="1" applyAlignment="1">
      <alignment horizontal="center" vertical="center" wrapText="1"/>
    </xf>
    <xf numFmtId="0" fontId="18" fillId="9" borderId="21" xfId="21" applyFont="1" applyFill="1" applyBorder="1" applyAlignment="1">
      <alignment horizontal="center" vertical="center" wrapText="1"/>
    </xf>
    <xf numFmtId="0" fontId="18" fillId="9" borderId="23" xfId="21" applyFont="1" applyFill="1" applyBorder="1" applyAlignment="1">
      <alignment horizontal="center" vertical="center" wrapText="1"/>
    </xf>
    <xf numFmtId="0" fontId="17" fillId="10" borderId="33" xfId="21" applyFont="1" applyFill="1" applyBorder="1" applyAlignment="1">
      <alignment horizontal="center" vertical="center"/>
    </xf>
    <xf numFmtId="0" fontId="17" fillId="10" borderId="34" xfId="21" applyFont="1" applyFill="1" applyBorder="1" applyAlignment="1">
      <alignment horizontal="center" vertical="center"/>
    </xf>
    <xf numFmtId="0" fontId="17" fillId="10" borderId="35" xfId="21" applyFont="1" applyFill="1" applyBorder="1" applyAlignment="1">
      <alignment horizontal="center" vertical="center"/>
    </xf>
    <xf numFmtId="0" fontId="18" fillId="8" borderId="0" xfId="21" applyFont="1" applyFill="1" applyAlignment="1">
      <alignment horizontal="center"/>
    </xf>
    <xf numFmtId="0" fontId="18" fillId="8" borderId="26" xfId="21" applyFont="1" applyFill="1" applyBorder="1" applyAlignment="1">
      <alignment horizontal="center" vertical="center" wrapText="1"/>
    </xf>
    <xf numFmtId="0" fontId="18" fillId="8" borderId="27" xfId="21" applyFont="1" applyFill="1" applyBorder="1" applyAlignment="1">
      <alignment horizontal="center" vertical="center" wrapText="1"/>
    </xf>
    <xf numFmtId="0" fontId="18" fillId="8" borderId="23" xfId="21" applyFont="1" applyFill="1" applyBorder="1" applyAlignment="1">
      <alignment horizontal="center" vertical="center" wrapText="1"/>
    </xf>
    <xf numFmtId="0" fontId="18" fillId="8" borderId="30" xfId="21" applyFont="1" applyFill="1" applyBorder="1" applyAlignment="1">
      <alignment horizontal="center" vertical="center" wrapText="1"/>
    </xf>
    <xf numFmtId="0" fontId="18" fillId="8" borderId="28" xfId="21" applyFont="1" applyFill="1" applyBorder="1" applyAlignment="1">
      <alignment horizontal="center" vertical="center" wrapText="1"/>
    </xf>
    <xf numFmtId="0" fontId="18" fillId="8" borderId="29" xfId="21" applyFont="1" applyFill="1" applyBorder="1" applyAlignment="1">
      <alignment horizontal="center" vertical="center" wrapText="1"/>
    </xf>
    <xf numFmtId="0" fontId="18" fillId="8" borderId="36" xfId="21" applyFont="1" applyFill="1" applyBorder="1" applyAlignment="1">
      <alignment horizontal="center" vertical="center" wrapText="1"/>
    </xf>
    <xf numFmtId="0" fontId="18" fillId="8" borderId="38" xfId="21" applyFont="1" applyFill="1" applyBorder="1" applyAlignment="1">
      <alignment horizontal="center" vertical="center" wrapText="1"/>
    </xf>
    <xf numFmtId="0" fontId="18" fillId="8" borderId="42" xfId="21" applyFont="1" applyFill="1" applyBorder="1" applyAlignment="1">
      <alignment horizontal="center" vertical="center" wrapText="1"/>
    </xf>
    <xf numFmtId="0" fontId="17" fillId="0" borderId="33" xfId="21" applyFont="1" applyBorder="1" applyAlignment="1">
      <alignment horizontal="center" vertical="center"/>
    </xf>
    <xf numFmtId="0" fontId="17" fillId="0" borderId="34" xfId="21" applyFont="1" applyBorder="1" applyAlignment="1">
      <alignment horizontal="center" vertical="center"/>
    </xf>
    <xf numFmtId="0" fontId="17" fillId="0" borderId="35" xfId="21" applyFont="1" applyBorder="1" applyAlignment="1">
      <alignment horizontal="center" vertical="center"/>
    </xf>
    <xf numFmtId="0" fontId="8" fillId="8" borderId="9" xfId="21" applyFont="1" applyFill="1" applyBorder="1" applyAlignment="1">
      <alignment horizontal="center" vertical="center"/>
    </xf>
    <xf numFmtId="0" fontId="8" fillId="8" borderId="10" xfId="21" applyFont="1" applyFill="1" applyBorder="1" applyAlignment="1">
      <alignment horizontal="center" vertical="center"/>
    </xf>
    <xf numFmtId="0" fontId="8" fillId="8" borderId="11"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12" xfId="21" applyFont="1" applyFill="1" applyBorder="1" applyAlignment="1">
      <alignment horizontal="center" vertical="center"/>
    </xf>
    <xf numFmtId="0" fontId="8" fillId="8" borderId="13" xfId="21" applyFont="1" applyFill="1" applyBorder="1" applyAlignment="1">
      <alignment horizontal="center" vertical="center"/>
    </xf>
    <xf numFmtId="0" fontId="8" fillId="8" borderId="14" xfId="21" applyFont="1" applyFill="1" applyBorder="1" applyAlignment="1">
      <alignment horizontal="center" vertical="center"/>
    </xf>
    <xf numFmtId="0" fontId="8" fillId="8" borderId="15" xfId="21" applyFont="1" applyFill="1" applyBorder="1" applyAlignment="1">
      <alignment horizontal="center" vertical="center"/>
    </xf>
    <xf numFmtId="0" fontId="18" fillId="9" borderId="27" xfId="21" applyFont="1" applyFill="1" applyBorder="1" applyAlignment="1">
      <alignment horizontal="center" vertical="center" wrapText="1"/>
    </xf>
    <xf numFmtId="0" fontId="18" fillId="9" borderId="30" xfId="21" applyFont="1" applyFill="1" applyBorder="1" applyAlignment="1">
      <alignment horizontal="center" vertical="center" wrapText="1"/>
    </xf>
    <xf numFmtId="0" fontId="18" fillId="9" borderId="28" xfId="21" applyFont="1" applyFill="1" applyBorder="1" applyAlignment="1">
      <alignment horizontal="center" vertical="center" wrapText="1"/>
    </xf>
    <xf numFmtId="0" fontId="18" fillId="9" borderId="29" xfId="21" applyFont="1" applyFill="1" applyBorder="1" applyAlignment="1">
      <alignment horizontal="center" vertical="center" wrapText="1"/>
    </xf>
    <xf numFmtId="0" fontId="19" fillId="16" borderId="45" xfId="21" applyFont="1" applyFill="1" applyBorder="1" applyAlignment="1">
      <alignment horizontal="center" vertical="center" textRotation="90" wrapText="1"/>
    </xf>
    <xf numFmtId="0" fontId="19" fillId="16" borderId="45"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672">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133352</xdr:colOff>
      <xdr:row>0</xdr:row>
      <xdr:rowOff>85726</xdr:rowOff>
    </xdr:from>
    <xdr:to>
      <xdr:col>7</xdr:col>
      <xdr:colOff>643317</xdr:colOff>
      <xdr:row>0</xdr:row>
      <xdr:rowOff>1433766</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2" y="85726"/>
          <a:ext cx="4234542" cy="1348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74"/>
  <sheetViews>
    <sheetView tabSelected="1" view="pageBreakPreview" zoomScale="70" zoomScaleNormal="70" zoomScaleSheetLayoutView="70" zoomScalePageLayoutView="70" workbookViewId="0">
      <selection activeCell="B531" sqref="B531:B539"/>
    </sheetView>
  </sheetViews>
  <sheetFormatPr baseColWidth="10" defaultColWidth="9.140625" defaultRowHeight="12.75"/>
  <cols>
    <col min="1" max="1" width="7.7109375" style="1" customWidth="1"/>
    <col min="2" max="3" width="9.42578125" style="1" bestFit="1" customWidth="1"/>
    <col min="4" max="4" width="6.28515625" style="1" bestFit="1" customWidth="1"/>
    <col min="5" max="5" width="4.5703125" style="1" customWidth="1"/>
    <col min="6" max="7" width="9.42578125" style="1" bestFit="1" customWidth="1"/>
    <col min="8" max="8" width="15.85546875" style="1" bestFit="1" customWidth="1"/>
    <col min="9" max="9" width="10.85546875" style="1" bestFit="1" customWidth="1"/>
    <col min="10" max="11" width="6.28515625" style="1" bestFit="1" customWidth="1"/>
    <col min="12" max="12" width="7.7109375" style="1" bestFit="1" customWidth="1"/>
    <col min="13" max="13" width="3.28515625" style="1" customWidth="1"/>
    <col min="14" max="14" width="4.140625" style="1" customWidth="1"/>
    <col min="15" max="15" width="10" style="1" customWidth="1"/>
    <col min="16" max="16" width="5.85546875" style="1" customWidth="1"/>
    <col min="17" max="17" width="3.5703125" style="1" customWidth="1"/>
    <col min="18" max="18" width="4" style="1" customWidth="1"/>
    <col min="19" max="19" width="6.42578125" style="1" customWidth="1"/>
    <col min="20" max="20" width="9.5703125" style="1" customWidth="1"/>
    <col min="21" max="21" width="2.85546875" style="1" customWidth="1"/>
    <col min="22" max="22" width="3.140625" style="1" customWidth="1"/>
    <col min="23" max="23" width="3.28515625" style="1" customWidth="1"/>
    <col min="24" max="24" width="2.7109375" style="1" customWidth="1"/>
    <col min="25" max="25" width="9.85546875" style="1" bestFit="1" customWidth="1"/>
    <col min="26" max="26" width="11.5703125" style="1" customWidth="1"/>
    <col min="27" max="28" width="6.85546875" style="1" bestFit="1" customWidth="1"/>
    <col min="29" max="29" width="12.5703125" style="1" customWidth="1"/>
    <col min="30" max="30" width="13.5703125" style="1" customWidth="1"/>
    <col min="31" max="31" width="9.42578125" style="1" customWidth="1"/>
    <col min="32" max="276" width="11.42578125" style="1" customWidth="1"/>
    <col min="277" max="16384" width="9.140625" style="1"/>
  </cols>
  <sheetData>
    <row r="1" spans="1:32" s="85" customFormat="1" ht="124.5" customHeight="1">
      <c r="A1" s="132"/>
      <c r="B1" s="133"/>
      <c r="C1" s="84"/>
      <c r="D1" s="84"/>
      <c r="E1" s="84"/>
      <c r="F1" s="84"/>
      <c r="G1" s="139" t="s">
        <v>202</v>
      </c>
      <c r="H1" s="139"/>
      <c r="I1" s="139"/>
      <c r="J1" s="139"/>
      <c r="K1" s="139"/>
      <c r="L1" s="139"/>
      <c r="M1" s="139"/>
      <c r="N1" s="139"/>
      <c r="O1" s="139"/>
      <c r="P1" s="139"/>
      <c r="Q1" s="139"/>
      <c r="R1" s="139"/>
      <c r="S1" s="139"/>
      <c r="T1" s="139"/>
      <c r="U1" s="139"/>
      <c r="V1" s="139"/>
      <c r="W1" s="139"/>
      <c r="X1" s="139"/>
      <c r="Y1" s="139"/>
      <c r="Z1" s="139"/>
      <c r="AA1" s="139"/>
      <c r="AB1" s="139"/>
      <c r="AC1" s="140"/>
      <c r="AD1" s="131" t="s">
        <v>203</v>
      </c>
      <c r="AE1" s="131"/>
    </row>
    <row r="2" spans="1:32" s="3" customFormat="1" ht="21.75" customHeight="1">
      <c r="A2" s="134" t="s">
        <v>616</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2"/>
    </row>
    <row r="3" spans="1:32" s="3" customFormat="1" ht="21.75" customHeight="1">
      <c r="A3" s="134" t="s">
        <v>615</v>
      </c>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4"/>
    </row>
    <row r="4" spans="1:32" s="3" customFormat="1" ht="21.75" customHeight="1">
      <c r="A4" s="134" t="s">
        <v>631</v>
      </c>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2"/>
    </row>
    <row r="5" spans="1:32" s="3" customFormat="1" ht="21.75" customHeight="1">
      <c r="A5" s="141"/>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3"/>
      <c r="AF5" s="2"/>
    </row>
    <row r="6" spans="1:32" s="3" customFormat="1" ht="21.75" customHeight="1">
      <c r="A6" s="136" t="s">
        <v>0</v>
      </c>
      <c r="B6" s="136" t="s">
        <v>1</v>
      </c>
      <c r="C6" s="136" t="s">
        <v>2</v>
      </c>
      <c r="D6" s="136" t="s">
        <v>3</v>
      </c>
      <c r="E6" s="136" t="s">
        <v>4</v>
      </c>
      <c r="F6" s="127" t="s">
        <v>5</v>
      </c>
      <c r="G6" s="127"/>
      <c r="H6" s="127"/>
      <c r="I6" s="136" t="s">
        <v>6</v>
      </c>
      <c r="J6" s="137" t="s">
        <v>7</v>
      </c>
      <c r="K6" s="137"/>
      <c r="L6" s="137"/>
      <c r="M6" s="127" t="s">
        <v>8</v>
      </c>
      <c r="N6" s="127"/>
      <c r="O6" s="127"/>
      <c r="P6" s="127"/>
      <c r="Q6" s="127"/>
      <c r="R6" s="127"/>
      <c r="S6" s="127"/>
      <c r="T6" s="5" t="s">
        <v>9</v>
      </c>
      <c r="U6" s="128" t="s">
        <v>10</v>
      </c>
      <c r="V6" s="128"/>
      <c r="W6" s="128"/>
      <c r="X6" s="128"/>
      <c r="Y6" s="128"/>
      <c r="Z6" s="128"/>
      <c r="AA6" s="129" t="s">
        <v>11</v>
      </c>
      <c r="AB6" s="129"/>
      <c r="AC6" s="129"/>
      <c r="AD6" s="129"/>
      <c r="AE6" s="130"/>
      <c r="AF6" s="2"/>
    </row>
    <row r="7" spans="1:32" s="3" customFormat="1" ht="21.75" customHeight="1">
      <c r="A7" s="126"/>
      <c r="B7" s="126"/>
      <c r="C7" s="126"/>
      <c r="D7" s="126"/>
      <c r="E7" s="126"/>
      <c r="F7" s="126" t="s">
        <v>12</v>
      </c>
      <c r="G7" s="126" t="s">
        <v>13</v>
      </c>
      <c r="H7" s="126" t="s">
        <v>14</v>
      </c>
      <c r="I7" s="126"/>
      <c r="J7" s="126" t="s">
        <v>15</v>
      </c>
      <c r="K7" s="126" t="s">
        <v>16</v>
      </c>
      <c r="L7" s="126" t="s">
        <v>17</v>
      </c>
      <c r="M7" s="126" t="s">
        <v>18</v>
      </c>
      <c r="N7" s="126" t="s">
        <v>19</v>
      </c>
      <c r="O7" s="126" t="s">
        <v>20</v>
      </c>
      <c r="P7" s="126" t="s">
        <v>21</v>
      </c>
      <c r="Q7" s="126" t="s">
        <v>22</v>
      </c>
      <c r="R7" s="126" t="s">
        <v>23</v>
      </c>
      <c r="S7" s="126" t="s">
        <v>24</v>
      </c>
      <c r="T7" s="126" t="s">
        <v>25</v>
      </c>
      <c r="U7" s="144" t="s">
        <v>26</v>
      </c>
      <c r="V7" s="144"/>
      <c r="W7" s="144"/>
      <c r="X7" s="144"/>
      <c r="Y7" s="126" t="s">
        <v>27</v>
      </c>
      <c r="Z7" s="126" t="s">
        <v>28</v>
      </c>
      <c r="AA7" s="126" t="s">
        <v>29</v>
      </c>
      <c r="AB7" s="126" t="s">
        <v>30</v>
      </c>
      <c r="AC7" s="126" t="s">
        <v>31</v>
      </c>
      <c r="AD7" s="126" t="s">
        <v>32</v>
      </c>
      <c r="AE7" s="138" t="s">
        <v>33</v>
      </c>
      <c r="AF7" s="4"/>
    </row>
    <row r="8" spans="1:32" s="3" customFormat="1" ht="96.75" customHeight="1">
      <c r="A8" s="126"/>
      <c r="B8" s="126"/>
      <c r="C8" s="126"/>
      <c r="D8" s="126"/>
      <c r="E8" s="126"/>
      <c r="F8" s="126"/>
      <c r="G8" s="126"/>
      <c r="H8" s="126"/>
      <c r="I8" s="126"/>
      <c r="J8" s="126"/>
      <c r="K8" s="126"/>
      <c r="L8" s="126"/>
      <c r="M8" s="126"/>
      <c r="N8" s="126"/>
      <c r="O8" s="126"/>
      <c r="P8" s="126"/>
      <c r="Q8" s="126"/>
      <c r="R8" s="126"/>
      <c r="S8" s="126"/>
      <c r="T8" s="126"/>
      <c r="U8" s="6" t="s">
        <v>34</v>
      </c>
      <c r="V8" s="6" t="s">
        <v>35</v>
      </c>
      <c r="W8" s="6" t="s">
        <v>36</v>
      </c>
      <c r="X8" s="6" t="s">
        <v>37</v>
      </c>
      <c r="Y8" s="126"/>
      <c r="Z8" s="126"/>
      <c r="AA8" s="126"/>
      <c r="AB8" s="126"/>
      <c r="AC8" s="126"/>
      <c r="AD8" s="126"/>
      <c r="AE8" s="138"/>
      <c r="AF8" s="4"/>
    </row>
    <row r="9" spans="1:32" s="91" customFormat="1" ht="60.75" customHeight="1">
      <c r="A9" s="113" t="s">
        <v>204</v>
      </c>
      <c r="B9" s="113" t="s">
        <v>205</v>
      </c>
      <c r="C9" s="118" t="s">
        <v>206</v>
      </c>
      <c r="D9" s="118" t="s">
        <v>207</v>
      </c>
      <c r="E9" s="86" t="s">
        <v>208</v>
      </c>
      <c r="F9" s="86" t="s">
        <v>209</v>
      </c>
      <c r="G9" s="86" t="s">
        <v>210</v>
      </c>
      <c r="H9" s="86" t="s">
        <v>211</v>
      </c>
      <c r="I9" s="86" t="s">
        <v>212</v>
      </c>
      <c r="J9" s="86" t="s">
        <v>213</v>
      </c>
      <c r="K9" s="86" t="s">
        <v>213</v>
      </c>
      <c r="L9" s="86" t="s">
        <v>213</v>
      </c>
      <c r="M9" s="87">
        <v>2</v>
      </c>
      <c r="N9" s="87">
        <v>2</v>
      </c>
      <c r="O9" s="88">
        <f t="shared" ref="O9:O73" si="0">IF(OR(M9="",N9=""),"",IF((M9*N9=0),"N/A",M9*N9))</f>
        <v>4</v>
      </c>
      <c r="P9" s="89" t="str">
        <f t="shared" ref="P9:P73" si="1">IF(O9="","",IF(ISTEXT(O9),"N/A",IF(OR(O9=2,O9=4),"Bajo",IF(OR(O9=6,O9=8),"Medio",IF(OR(O9=10,O9=12,O9=18,O9=20),"Alto",IF(OR(O9=24,O9=30,O9=40),"Muy Alto","Error"))))))</f>
        <v>Bajo</v>
      </c>
      <c r="Q9" s="87">
        <v>10</v>
      </c>
      <c r="R9" s="88">
        <f t="shared" ref="R9:R73" si="2">IF(OR(Q9="",O9=""),"",IF(ISTEXT(O9),"N/A",O9*Q9))</f>
        <v>40</v>
      </c>
      <c r="S9" s="89" t="str">
        <f t="shared" ref="S9:S249" si="3">IF(R9="","",IF(ISTEXT(R9),"IV",IF(R9=20,"IV",IF(AND(R9&gt;=40,R9&lt;=120),"III",IF(AND(R9&gt;=150,R9&lt;=500),"II",IF(AND(R9&gt;=600,R9&lt;=4000),"I","Error"))))))</f>
        <v>III</v>
      </c>
      <c r="T9" s="88" t="s">
        <v>142</v>
      </c>
      <c r="U9" s="113"/>
      <c r="V9" s="113"/>
      <c r="W9" s="113"/>
      <c r="X9" s="113"/>
      <c r="Y9" s="90" t="s">
        <v>214</v>
      </c>
      <c r="Z9" s="107" t="s">
        <v>215</v>
      </c>
      <c r="AA9" s="107" t="s">
        <v>216</v>
      </c>
      <c r="AB9" s="107" t="s">
        <v>216</v>
      </c>
      <c r="AC9" s="107" t="s">
        <v>216</v>
      </c>
      <c r="AD9" s="107" t="s">
        <v>618</v>
      </c>
      <c r="AE9" s="107" t="s">
        <v>217</v>
      </c>
    </row>
    <row r="10" spans="1:32" s="105" customFormat="1" ht="68.45" customHeight="1">
      <c r="A10" s="113"/>
      <c r="B10" s="113"/>
      <c r="C10" s="118"/>
      <c r="D10" s="118"/>
      <c r="E10" s="107" t="s">
        <v>208</v>
      </c>
      <c r="F10" s="107" t="s">
        <v>209</v>
      </c>
      <c r="G10" s="107" t="s">
        <v>373</v>
      </c>
      <c r="H10" s="107" t="s">
        <v>374</v>
      </c>
      <c r="I10" s="107" t="s">
        <v>375</v>
      </c>
      <c r="J10" s="107" t="s">
        <v>213</v>
      </c>
      <c r="K10" s="107" t="s">
        <v>268</v>
      </c>
      <c r="L10" s="107" t="s">
        <v>377</v>
      </c>
      <c r="M10" s="87">
        <v>0</v>
      </c>
      <c r="N10" s="87">
        <v>2</v>
      </c>
      <c r="O10" s="88" t="str">
        <f t="shared" ref="O10" si="4">IF(OR(M10="",N10=""),"",IF((M10*N10=0),"N/A",M10*N10))</f>
        <v>N/A</v>
      </c>
      <c r="P10" s="89" t="str">
        <f t="shared" ref="P10" si="5">IF(O10="","",IF(ISTEXT(O10),"N/A",IF(OR(O10=2,O10=4),"Bajo",IF(OR(O10=6,O10=8),"Medio",IF(OR(O10=10,O10=12,O10=18,O10=20),"Alto",IF(OR(O10=24,O10=30,O10=40),"Muy Alto","Error"))))))</f>
        <v>N/A</v>
      </c>
      <c r="Q10" s="87">
        <v>10</v>
      </c>
      <c r="R10" s="88" t="str">
        <f t="shared" ref="R10" si="6">IF(OR(Q10="",O10=""),"",IF(ISTEXT(O10),"N/A",O10*Q10))</f>
        <v>N/A</v>
      </c>
      <c r="S10" s="89" t="str">
        <f t="shared" ref="S10" si="7">IF(R10="","",IF(ISTEXT(R10),"IV",IF(R10=20,"IV",IF(AND(R10&gt;=40,R10&lt;=120),"III",IF(AND(R10&gt;=150,R10&lt;=500),"II",IF(AND(R10&gt;=600,R10&lt;=4000),"I","Error"))))))</f>
        <v>IV</v>
      </c>
      <c r="T10" s="89" t="str">
        <f>IF(S10="","",IF(OR(S10="IV",S10="III"),"Aceptable",IF(S10="II","No Aceptable o Aceptable con controles",IF(S10="I","No Aceptable","Error"))))</f>
        <v>Aceptable</v>
      </c>
      <c r="U10" s="113"/>
      <c r="V10" s="113"/>
      <c r="W10" s="113"/>
      <c r="X10" s="113"/>
      <c r="Y10" s="93" t="s">
        <v>378</v>
      </c>
      <c r="Z10" s="107" t="s">
        <v>215</v>
      </c>
      <c r="AA10" s="107" t="s">
        <v>216</v>
      </c>
      <c r="AB10" s="107" t="s">
        <v>216</v>
      </c>
      <c r="AC10" s="107" t="s">
        <v>216</v>
      </c>
      <c r="AD10" s="111" t="s">
        <v>618</v>
      </c>
      <c r="AE10" s="107" t="s">
        <v>217</v>
      </c>
    </row>
    <row r="11" spans="1:32" s="91" customFormat="1" ht="60.75" customHeight="1">
      <c r="A11" s="113"/>
      <c r="B11" s="113"/>
      <c r="C11" s="118"/>
      <c r="D11" s="118"/>
      <c r="E11" s="86" t="s">
        <v>208</v>
      </c>
      <c r="F11" s="86" t="s">
        <v>152</v>
      </c>
      <c r="G11" s="86" t="s">
        <v>218</v>
      </c>
      <c r="H11" s="86" t="s">
        <v>219</v>
      </c>
      <c r="I11" s="86" t="s">
        <v>220</v>
      </c>
      <c r="J11" s="86" t="s">
        <v>213</v>
      </c>
      <c r="K11" s="86" t="s">
        <v>221</v>
      </c>
      <c r="L11" s="86" t="s">
        <v>222</v>
      </c>
      <c r="M11" s="92">
        <v>2</v>
      </c>
      <c r="N11" s="92">
        <v>3</v>
      </c>
      <c r="O11" s="89">
        <f t="shared" si="0"/>
        <v>6</v>
      </c>
      <c r="P11" s="89" t="str">
        <f t="shared" si="1"/>
        <v>Medio</v>
      </c>
      <c r="Q11" s="92">
        <v>25</v>
      </c>
      <c r="R11" s="88">
        <f t="shared" si="2"/>
        <v>150</v>
      </c>
      <c r="S11" s="89" t="str">
        <f t="shared" si="3"/>
        <v>II</v>
      </c>
      <c r="T11" s="88" t="str">
        <f>IF(S11="","",IF(OR(S11="IV",S11="III"),"Aceptable",IF(S11="II","No Aceptable o Aceptable con controles",IF(S11="I","No Aceptable","Error"))))</f>
        <v>No Aceptable o Aceptable con controles</v>
      </c>
      <c r="U11" s="113"/>
      <c r="V11" s="113"/>
      <c r="W11" s="113"/>
      <c r="X11" s="113"/>
      <c r="Y11" s="90" t="s">
        <v>223</v>
      </c>
      <c r="Z11" s="107" t="s">
        <v>224</v>
      </c>
      <c r="AA11" s="107" t="s">
        <v>216</v>
      </c>
      <c r="AB11" s="107" t="s">
        <v>216</v>
      </c>
      <c r="AC11" s="107" t="s">
        <v>216</v>
      </c>
      <c r="AD11" s="107" t="s">
        <v>225</v>
      </c>
      <c r="AE11" s="107" t="s">
        <v>216</v>
      </c>
    </row>
    <row r="12" spans="1:32" s="91" customFormat="1" ht="60.75" customHeight="1">
      <c r="A12" s="113"/>
      <c r="B12" s="113"/>
      <c r="C12" s="118"/>
      <c r="D12" s="118"/>
      <c r="E12" s="86" t="s">
        <v>208</v>
      </c>
      <c r="F12" s="86" t="s">
        <v>152</v>
      </c>
      <c r="G12" s="86" t="s">
        <v>226</v>
      </c>
      <c r="H12" s="86" t="s">
        <v>227</v>
      </c>
      <c r="I12" s="86" t="s">
        <v>228</v>
      </c>
      <c r="J12" s="86" t="s">
        <v>213</v>
      </c>
      <c r="K12" s="86" t="s">
        <v>221</v>
      </c>
      <c r="L12" s="86" t="s">
        <v>222</v>
      </c>
      <c r="M12" s="92">
        <v>6</v>
      </c>
      <c r="N12" s="92">
        <v>4</v>
      </c>
      <c r="O12" s="89">
        <f t="shared" si="0"/>
        <v>24</v>
      </c>
      <c r="P12" s="89" t="str">
        <f t="shared" si="1"/>
        <v>Muy Alto</v>
      </c>
      <c r="Q12" s="92">
        <v>25</v>
      </c>
      <c r="R12" s="88">
        <f t="shared" si="2"/>
        <v>600</v>
      </c>
      <c r="S12" s="89" t="str">
        <f t="shared" si="3"/>
        <v>I</v>
      </c>
      <c r="T12" s="88" t="str">
        <f>IF(S12="","",IF(OR(S12="IV",S12="III"),"Aceptable",IF(S12="II","No Aceptable o Aceptable con controles",IF(S12="I","No Aceptable","Error"))))</f>
        <v>No Aceptable</v>
      </c>
      <c r="U12" s="113"/>
      <c r="V12" s="113"/>
      <c r="W12" s="113"/>
      <c r="X12" s="113"/>
      <c r="Y12" s="90" t="s">
        <v>223</v>
      </c>
      <c r="Z12" s="107" t="s">
        <v>224</v>
      </c>
      <c r="AA12" s="107" t="s">
        <v>216</v>
      </c>
      <c r="AB12" s="107" t="s">
        <v>216</v>
      </c>
      <c r="AC12" s="107" t="s">
        <v>216</v>
      </c>
      <c r="AD12" s="107" t="s">
        <v>225</v>
      </c>
      <c r="AE12" s="107" t="s">
        <v>216</v>
      </c>
    </row>
    <row r="13" spans="1:32" s="91" customFormat="1" ht="60.75" customHeight="1">
      <c r="A13" s="113"/>
      <c r="B13" s="113"/>
      <c r="C13" s="118"/>
      <c r="D13" s="118"/>
      <c r="E13" s="86" t="s">
        <v>208</v>
      </c>
      <c r="F13" s="86" t="s">
        <v>150</v>
      </c>
      <c r="G13" s="86" t="s">
        <v>229</v>
      </c>
      <c r="H13" s="86" t="s">
        <v>230</v>
      </c>
      <c r="I13" s="86" t="s">
        <v>231</v>
      </c>
      <c r="J13" s="86" t="s">
        <v>213</v>
      </c>
      <c r="K13" s="86" t="s">
        <v>232</v>
      </c>
      <c r="L13" s="86" t="s">
        <v>233</v>
      </c>
      <c r="M13" s="92">
        <v>0</v>
      </c>
      <c r="N13" s="92">
        <v>2</v>
      </c>
      <c r="O13" s="89" t="str">
        <f t="shared" si="0"/>
        <v>N/A</v>
      </c>
      <c r="P13" s="89" t="str">
        <f t="shared" si="1"/>
        <v>N/A</v>
      </c>
      <c r="Q13" s="92">
        <v>25</v>
      </c>
      <c r="R13" s="89" t="str">
        <f t="shared" si="2"/>
        <v>N/A</v>
      </c>
      <c r="S13" s="89" t="str">
        <f t="shared" si="3"/>
        <v>IV</v>
      </c>
      <c r="T13" s="88" t="s">
        <v>142</v>
      </c>
      <c r="U13" s="113"/>
      <c r="V13" s="113"/>
      <c r="W13" s="113"/>
      <c r="X13" s="113"/>
      <c r="Y13" s="90" t="s">
        <v>234</v>
      </c>
      <c r="Z13" s="107" t="s">
        <v>235</v>
      </c>
      <c r="AA13" s="107" t="s">
        <v>216</v>
      </c>
      <c r="AB13" s="107" t="s">
        <v>216</v>
      </c>
      <c r="AC13" s="107" t="s">
        <v>236</v>
      </c>
      <c r="AD13" s="107" t="s">
        <v>622</v>
      </c>
      <c r="AE13" s="107" t="s">
        <v>216</v>
      </c>
    </row>
    <row r="14" spans="1:32" s="91" customFormat="1" ht="60.75" customHeight="1">
      <c r="A14" s="113"/>
      <c r="B14" s="113"/>
      <c r="C14" s="118"/>
      <c r="D14" s="118"/>
      <c r="E14" s="86" t="s">
        <v>208</v>
      </c>
      <c r="F14" s="86" t="s">
        <v>150</v>
      </c>
      <c r="G14" s="86" t="s">
        <v>237</v>
      </c>
      <c r="H14" s="86" t="s">
        <v>238</v>
      </c>
      <c r="I14" s="86" t="s">
        <v>239</v>
      </c>
      <c r="J14" s="86" t="s">
        <v>240</v>
      </c>
      <c r="K14" s="86" t="s">
        <v>232</v>
      </c>
      <c r="L14" s="86" t="s">
        <v>233</v>
      </c>
      <c r="M14" s="92">
        <v>2</v>
      </c>
      <c r="N14" s="92">
        <v>3</v>
      </c>
      <c r="O14" s="89">
        <f t="shared" si="0"/>
        <v>6</v>
      </c>
      <c r="P14" s="89" t="str">
        <f t="shared" si="1"/>
        <v>Medio</v>
      </c>
      <c r="Q14" s="92">
        <v>10</v>
      </c>
      <c r="R14" s="89">
        <f t="shared" si="2"/>
        <v>60</v>
      </c>
      <c r="S14" s="89" t="str">
        <f t="shared" si="3"/>
        <v>III</v>
      </c>
      <c r="T14" s="88" t="s">
        <v>142</v>
      </c>
      <c r="U14" s="113"/>
      <c r="V14" s="113"/>
      <c r="W14" s="113"/>
      <c r="X14" s="113"/>
      <c r="Y14" s="90" t="s">
        <v>234</v>
      </c>
      <c r="Z14" s="107" t="s">
        <v>241</v>
      </c>
      <c r="AA14" s="107" t="s">
        <v>216</v>
      </c>
      <c r="AB14" s="107" t="s">
        <v>216</v>
      </c>
      <c r="AC14" s="107" t="s">
        <v>236</v>
      </c>
      <c r="AD14" s="107" t="s">
        <v>623</v>
      </c>
      <c r="AE14" s="107" t="s">
        <v>216</v>
      </c>
    </row>
    <row r="15" spans="1:32" s="91" customFormat="1" ht="60.75" customHeight="1">
      <c r="A15" s="113"/>
      <c r="B15" s="113"/>
      <c r="C15" s="118"/>
      <c r="D15" s="118"/>
      <c r="E15" s="86" t="s">
        <v>208</v>
      </c>
      <c r="F15" s="86" t="s">
        <v>150</v>
      </c>
      <c r="G15" s="86" t="s">
        <v>237</v>
      </c>
      <c r="H15" s="86" t="s">
        <v>242</v>
      </c>
      <c r="I15" s="86" t="s">
        <v>243</v>
      </c>
      <c r="J15" s="86" t="s">
        <v>213</v>
      </c>
      <c r="K15" s="86" t="s">
        <v>232</v>
      </c>
      <c r="L15" s="86" t="s">
        <v>213</v>
      </c>
      <c r="M15" s="87">
        <v>2</v>
      </c>
      <c r="N15" s="87">
        <v>3</v>
      </c>
      <c r="O15" s="88">
        <f t="shared" si="0"/>
        <v>6</v>
      </c>
      <c r="P15" s="89" t="str">
        <f t="shared" si="1"/>
        <v>Medio</v>
      </c>
      <c r="Q15" s="87">
        <v>10</v>
      </c>
      <c r="R15" s="88">
        <f t="shared" si="2"/>
        <v>60</v>
      </c>
      <c r="S15" s="89" t="str">
        <f t="shared" si="3"/>
        <v>III</v>
      </c>
      <c r="T15" s="88" t="s">
        <v>142</v>
      </c>
      <c r="U15" s="113"/>
      <c r="V15" s="113"/>
      <c r="W15" s="113"/>
      <c r="X15" s="113"/>
      <c r="Y15" s="90" t="s">
        <v>244</v>
      </c>
      <c r="Z15" s="107" t="s">
        <v>245</v>
      </c>
      <c r="AA15" s="107" t="s">
        <v>216</v>
      </c>
      <c r="AB15" s="107" t="s">
        <v>246</v>
      </c>
      <c r="AC15" s="107" t="s">
        <v>216</v>
      </c>
      <c r="AD15" s="111" t="s">
        <v>624</v>
      </c>
      <c r="AE15" s="107" t="s">
        <v>216</v>
      </c>
    </row>
    <row r="16" spans="1:32" s="91" customFormat="1" ht="60.75" customHeight="1">
      <c r="A16" s="113"/>
      <c r="B16" s="113"/>
      <c r="C16" s="118"/>
      <c r="D16" s="118"/>
      <c r="E16" s="86" t="s">
        <v>208</v>
      </c>
      <c r="F16" s="86" t="s">
        <v>247</v>
      </c>
      <c r="G16" s="86" t="s">
        <v>248</v>
      </c>
      <c r="H16" s="86" t="s">
        <v>249</v>
      </c>
      <c r="I16" s="86" t="s">
        <v>250</v>
      </c>
      <c r="J16" s="86" t="s">
        <v>251</v>
      </c>
      <c r="K16" s="86" t="s">
        <v>252</v>
      </c>
      <c r="L16" s="86" t="s">
        <v>233</v>
      </c>
      <c r="M16" s="92">
        <v>2</v>
      </c>
      <c r="N16" s="92">
        <v>3</v>
      </c>
      <c r="O16" s="89">
        <f t="shared" si="0"/>
        <v>6</v>
      </c>
      <c r="P16" s="89" t="str">
        <f t="shared" si="1"/>
        <v>Medio</v>
      </c>
      <c r="Q16" s="92">
        <v>10</v>
      </c>
      <c r="R16" s="89">
        <f t="shared" si="2"/>
        <v>60</v>
      </c>
      <c r="S16" s="89" t="str">
        <f t="shared" si="3"/>
        <v>III</v>
      </c>
      <c r="T16" s="89" t="str">
        <f>IF(S16="","",IF(OR(S16="IV",S16="III"),"Aceptable",IF(S16="II","No Aceptable o Aceptable con controles",IF(S16="I","No Aceptable","Error"))))</f>
        <v>Aceptable</v>
      </c>
      <c r="U16" s="113"/>
      <c r="V16" s="113"/>
      <c r="W16" s="113"/>
      <c r="X16" s="113"/>
      <c r="Y16" s="90" t="s">
        <v>253</v>
      </c>
      <c r="Z16" s="107" t="s">
        <v>254</v>
      </c>
      <c r="AA16" s="107" t="s">
        <v>216</v>
      </c>
      <c r="AB16" s="107" t="s">
        <v>216</v>
      </c>
      <c r="AC16" s="107" t="s">
        <v>255</v>
      </c>
      <c r="AD16" s="107" t="s">
        <v>619</v>
      </c>
      <c r="AE16" s="107" t="s">
        <v>216</v>
      </c>
    </row>
    <row r="17" spans="1:31" s="91" customFormat="1" ht="60.75" customHeight="1">
      <c r="A17" s="113"/>
      <c r="B17" s="113"/>
      <c r="C17" s="118"/>
      <c r="D17" s="118"/>
      <c r="E17" s="86" t="s">
        <v>208</v>
      </c>
      <c r="F17" s="86" t="s">
        <v>247</v>
      </c>
      <c r="G17" s="86" t="s">
        <v>257</v>
      </c>
      <c r="H17" s="86" t="s">
        <v>258</v>
      </c>
      <c r="I17" s="86" t="s">
        <v>259</v>
      </c>
      <c r="J17" s="86" t="s">
        <v>260</v>
      </c>
      <c r="K17" s="86" t="s">
        <v>252</v>
      </c>
      <c r="L17" s="86" t="s">
        <v>233</v>
      </c>
      <c r="M17" s="92">
        <v>2</v>
      </c>
      <c r="N17" s="92">
        <v>3</v>
      </c>
      <c r="O17" s="89">
        <f t="shared" ref="O17" si="8">IF(OR(M17="",N17=""),"",IF((M17*N17=0),"N/A",M17*N17))</f>
        <v>6</v>
      </c>
      <c r="P17" s="89" t="str">
        <f t="shared" ref="P17" si="9">IF(O17="","",IF(ISTEXT(O17),"N/A",IF(OR(O17=2,O17=4),"Bajo",IF(OR(O17=6,O17=8),"Medio",IF(OR(O17=10,O17=12,O17=18,O17=20),"Alto",IF(OR(O17=24,O17=30,O17=40),"Muy Alto","Error"))))))</f>
        <v>Medio</v>
      </c>
      <c r="Q17" s="92">
        <v>10</v>
      </c>
      <c r="R17" s="89">
        <f t="shared" ref="R17" si="10">IF(OR(Q17="",O17=""),"",IF(ISTEXT(O17),"N/A",O17*Q17))</f>
        <v>60</v>
      </c>
      <c r="S17" s="89" t="str">
        <f t="shared" ref="S17" si="11">IF(R17="","",IF(ISTEXT(R17),"IV",IF(R17=20,"IV",IF(AND(R17&gt;=40,R17&lt;=120),"III",IF(AND(R17&gt;=150,R17&lt;=500),"II",IF(AND(R17&gt;=600,R17&lt;=4000),"I","Error"))))))</f>
        <v>III</v>
      </c>
      <c r="T17" s="89" t="str">
        <f>IF(S17="","",IF(OR(S17="IV",S17="III"),"Aceptable",IF(S17="II","No Aceptable o Aceptable con controles",IF(S17="I","No Aceptable","Error"))))</f>
        <v>Aceptable</v>
      </c>
      <c r="U17" s="113"/>
      <c r="V17" s="113"/>
      <c r="W17" s="113"/>
      <c r="X17" s="113"/>
      <c r="Y17" s="90" t="s">
        <v>261</v>
      </c>
      <c r="Z17" s="107" t="s">
        <v>254</v>
      </c>
      <c r="AA17" s="107" t="s">
        <v>216</v>
      </c>
      <c r="AB17" s="107" t="s">
        <v>216</v>
      </c>
      <c r="AC17" s="107" t="s">
        <v>255</v>
      </c>
      <c r="AD17" s="107" t="s">
        <v>262</v>
      </c>
      <c r="AE17" s="107" t="s">
        <v>216</v>
      </c>
    </row>
    <row r="18" spans="1:31" s="91" customFormat="1" ht="60.75" customHeight="1">
      <c r="A18" s="113"/>
      <c r="B18" s="113"/>
      <c r="C18" s="118"/>
      <c r="D18" s="118"/>
      <c r="E18" s="86" t="s">
        <v>263</v>
      </c>
      <c r="F18" s="86" t="s">
        <v>151</v>
      </c>
      <c r="G18" s="86" t="s">
        <v>264</v>
      </c>
      <c r="H18" s="86" t="s">
        <v>265</v>
      </c>
      <c r="I18" s="86" t="s">
        <v>266</v>
      </c>
      <c r="J18" s="86" t="s">
        <v>267</v>
      </c>
      <c r="K18" s="86" t="s">
        <v>268</v>
      </c>
      <c r="L18" s="86" t="s">
        <v>269</v>
      </c>
      <c r="M18" s="92">
        <v>2</v>
      </c>
      <c r="N18" s="92">
        <v>2</v>
      </c>
      <c r="O18" s="89">
        <f t="shared" si="0"/>
        <v>4</v>
      </c>
      <c r="P18" s="89" t="str">
        <f t="shared" si="1"/>
        <v>Bajo</v>
      </c>
      <c r="Q18" s="92">
        <v>10</v>
      </c>
      <c r="R18" s="89">
        <f t="shared" si="2"/>
        <v>40</v>
      </c>
      <c r="S18" s="89" t="str">
        <f t="shared" si="3"/>
        <v>III</v>
      </c>
      <c r="T18" s="88" t="s">
        <v>142</v>
      </c>
      <c r="U18" s="113"/>
      <c r="V18" s="113"/>
      <c r="W18" s="113"/>
      <c r="X18" s="113"/>
      <c r="Y18" s="107" t="s">
        <v>270</v>
      </c>
      <c r="Z18" s="107" t="s">
        <v>271</v>
      </c>
      <c r="AA18" s="107" t="s">
        <v>272</v>
      </c>
      <c r="AB18" s="107" t="s">
        <v>272</v>
      </c>
      <c r="AC18" s="107" t="s">
        <v>272</v>
      </c>
      <c r="AD18" s="107" t="s">
        <v>273</v>
      </c>
      <c r="AE18" s="107" t="s">
        <v>217</v>
      </c>
    </row>
    <row r="19" spans="1:31" s="91" customFormat="1" ht="60.75" customHeight="1">
      <c r="A19" s="113"/>
      <c r="B19" s="113"/>
      <c r="C19" s="118"/>
      <c r="D19" s="118"/>
      <c r="E19" s="86" t="s">
        <v>208</v>
      </c>
      <c r="F19" s="107" t="s">
        <v>274</v>
      </c>
      <c r="G19" s="107" t="s">
        <v>275</v>
      </c>
      <c r="H19" s="107" t="s">
        <v>276</v>
      </c>
      <c r="I19" s="107" t="s">
        <v>277</v>
      </c>
      <c r="J19" s="107" t="s">
        <v>213</v>
      </c>
      <c r="K19" s="107" t="s">
        <v>213</v>
      </c>
      <c r="L19" s="107" t="s">
        <v>278</v>
      </c>
      <c r="M19" s="107">
        <v>2</v>
      </c>
      <c r="N19" s="107">
        <v>3</v>
      </c>
      <c r="O19" s="107">
        <f t="shared" si="0"/>
        <v>6</v>
      </c>
      <c r="P19" s="89" t="str">
        <f t="shared" si="1"/>
        <v>Medio</v>
      </c>
      <c r="Q19" s="87">
        <v>60</v>
      </c>
      <c r="R19" s="89">
        <f t="shared" si="2"/>
        <v>360</v>
      </c>
      <c r="S19" s="89" t="str">
        <f t="shared" si="3"/>
        <v>II</v>
      </c>
      <c r="T19" s="89" t="str">
        <f>IF(S19="","",IF(OR(S19="IV",S19="III"),"Aceptable",IF(S19="II","No Aceptable o Aceptable con controles",IF(S19="I","No Aceptable","Error"))))</f>
        <v>No Aceptable o Aceptable con controles</v>
      </c>
      <c r="U19" s="113"/>
      <c r="V19" s="113"/>
      <c r="W19" s="113"/>
      <c r="X19" s="113"/>
      <c r="Y19" s="93" t="s">
        <v>279</v>
      </c>
      <c r="Z19" s="94" t="s">
        <v>280</v>
      </c>
      <c r="AA19" s="95" t="s">
        <v>281</v>
      </c>
      <c r="AB19" s="95" t="s">
        <v>281</v>
      </c>
      <c r="AC19" s="107" t="s">
        <v>216</v>
      </c>
      <c r="AD19" s="107" t="s">
        <v>629</v>
      </c>
      <c r="AE19" s="95" t="s">
        <v>216</v>
      </c>
    </row>
    <row r="20" spans="1:31" s="91" customFormat="1" ht="60.75" customHeight="1">
      <c r="A20" s="113"/>
      <c r="B20" s="113"/>
      <c r="C20" s="118"/>
      <c r="D20" s="118"/>
      <c r="E20" s="86" t="s">
        <v>208</v>
      </c>
      <c r="F20" s="107" t="s">
        <v>274</v>
      </c>
      <c r="G20" s="107" t="s">
        <v>282</v>
      </c>
      <c r="H20" s="107" t="s">
        <v>283</v>
      </c>
      <c r="I20" s="107" t="s">
        <v>277</v>
      </c>
      <c r="J20" s="107" t="s">
        <v>284</v>
      </c>
      <c r="K20" s="107" t="s">
        <v>285</v>
      </c>
      <c r="L20" s="107" t="s">
        <v>286</v>
      </c>
      <c r="M20" s="107">
        <v>2</v>
      </c>
      <c r="N20" s="107">
        <v>2</v>
      </c>
      <c r="O20" s="107">
        <f t="shared" si="0"/>
        <v>4</v>
      </c>
      <c r="P20" s="89" t="str">
        <f t="shared" si="1"/>
        <v>Bajo</v>
      </c>
      <c r="Q20" s="87">
        <v>60</v>
      </c>
      <c r="R20" s="88">
        <f t="shared" si="2"/>
        <v>240</v>
      </c>
      <c r="S20" s="89" t="str">
        <f t="shared" si="3"/>
        <v>II</v>
      </c>
      <c r="T20" s="88" t="str">
        <f>IF(S20="","",IF(OR(S20="IV",S20="III"),"Aceptable",IF(S20="II","No Aceptable o Aceptable con controles",IF(S20="I","No Aceptable","Error"))))</f>
        <v>No Aceptable o Aceptable con controles</v>
      </c>
      <c r="U20" s="113"/>
      <c r="V20" s="113"/>
      <c r="W20" s="113"/>
      <c r="X20" s="113"/>
      <c r="Y20" s="90" t="s">
        <v>287</v>
      </c>
      <c r="Z20" s="107" t="s">
        <v>288</v>
      </c>
      <c r="AA20" s="107" t="s">
        <v>216</v>
      </c>
      <c r="AB20" s="107" t="s">
        <v>216</v>
      </c>
      <c r="AC20" s="107" t="s">
        <v>289</v>
      </c>
      <c r="AD20" s="107" t="s">
        <v>290</v>
      </c>
      <c r="AE20" s="107" t="s">
        <v>216</v>
      </c>
    </row>
    <row r="21" spans="1:31" s="91" customFormat="1" ht="60.75" customHeight="1">
      <c r="A21" s="113"/>
      <c r="B21" s="113"/>
      <c r="C21" s="118"/>
      <c r="D21" s="118"/>
      <c r="E21" s="86" t="s">
        <v>208</v>
      </c>
      <c r="F21" s="107" t="s">
        <v>274</v>
      </c>
      <c r="G21" s="107" t="s">
        <v>291</v>
      </c>
      <c r="H21" s="107" t="s">
        <v>292</v>
      </c>
      <c r="I21" s="86" t="s">
        <v>293</v>
      </c>
      <c r="J21" s="107" t="s">
        <v>294</v>
      </c>
      <c r="K21" s="107" t="s">
        <v>295</v>
      </c>
      <c r="L21" s="107" t="s">
        <v>296</v>
      </c>
      <c r="M21" s="107">
        <v>2</v>
      </c>
      <c r="N21" s="107">
        <v>4</v>
      </c>
      <c r="O21" s="107">
        <f t="shared" si="0"/>
        <v>8</v>
      </c>
      <c r="P21" s="89" t="str">
        <f t="shared" si="1"/>
        <v>Medio</v>
      </c>
      <c r="Q21" s="87">
        <v>10</v>
      </c>
      <c r="R21" s="89">
        <f t="shared" si="2"/>
        <v>80</v>
      </c>
      <c r="S21" s="89" t="str">
        <f t="shared" si="3"/>
        <v>III</v>
      </c>
      <c r="T21" s="88" t="s">
        <v>142</v>
      </c>
      <c r="U21" s="113"/>
      <c r="V21" s="113"/>
      <c r="W21" s="113"/>
      <c r="X21" s="113"/>
      <c r="Y21" s="90" t="s">
        <v>297</v>
      </c>
      <c r="Z21" s="107" t="s">
        <v>298</v>
      </c>
      <c r="AA21" s="107" t="s">
        <v>216</v>
      </c>
      <c r="AB21" s="107" t="s">
        <v>272</v>
      </c>
      <c r="AC21" s="107" t="s">
        <v>299</v>
      </c>
      <c r="AD21" s="107" t="s">
        <v>620</v>
      </c>
      <c r="AE21" s="107" t="s">
        <v>272</v>
      </c>
    </row>
    <row r="22" spans="1:31" s="91" customFormat="1" ht="60.75" customHeight="1">
      <c r="A22" s="113"/>
      <c r="B22" s="113"/>
      <c r="C22" s="118"/>
      <c r="D22" s="118"/>
      <c r="E22" s="86" t="s">
        <v>208</v>
      </c>
      <c r="F22" s="107" t="s">
        <v>274</v>
      </c>
      <c r="G22" s="107" t="s">
        <v>300</v>
      </c>
      <c r="H22" s="107" t="s">
        <v>301</v>
      </c>
      <c r="I22" s="107" t="s">
        <v>302</v>
      </c>
      <c r="J22" s="107" t="s">
        <v>213</v>
      </c>
      <c r="K22" s="107" t="s">
        <v>268</v>
      </c>
      <c r="L22" s="107" t="s">
        <v>278</v>
      </c>
      <c r="M22" s="107">
        <v>6</v>
      </c>
      <c r="N22" s="107">
        <v>3</v>
      </c>
      <c r="O22" s="107">
        <f t="shared" si="0"/>
        <v>18</v>
      </c>
      <c r="P22" s="89" t="str">
        <f t="shared" si="1"/>
        <v>Alto</v>
      </c>
      <c r="Q22" s="92">
        <v>10</v>
      </c>
      <c r="R22" s="89">
        <f t="shared" si="2"/>
        <v>180</v>
      </c>
      <c r="S22" s="89" t="str">
        <f t="shared" si="3"/>
        <v>II</v>
      </c>
      <c r="T22" s="89" t="str">
        <f>IF(S22="","",IF(OR(S22="IV",S22="III"),"Aceptable",IF(S22="II","No Aceptable o Aceptable con controles",IF(S22="I","No Aceptable","Error"))))</f>
        <v>No Aceptable o Aceptable con controles</v>
      </c>
      <c r="U22" s="113"/>
      <c r="V22" s="113"/>
      <c r="W22" s="113"/>
      <c r="X22" s="113"/>
      <c r="Y22" s="90" t="s">
        <v>303</v>
      </c>
      <c r="Z22" s="107" t="s">
        <v>304</v>
      </c>
      <c r="AA22" s="107" t="s">
        <v>216</v>
      </c>
      <c r="AB22" s="107" t="s">
        <v>216</v>
      </c>
      <c r="AC22" s="107" t="s">
        <v>305</v>
      </c>
      <c r="AD22" s="107" t="s">
        <v>626</v>
      </c>
      <c r="AE22" s="107" t="s">
        <v>217</v>
      </c>
    </row>
    <row r="23" spans="1:31" s="91" customFormat="1" ht="60.75" customHeight="1">
      <c r="A23" s="113" t="s">
        <v>204</v>
      </c>
      <c r="B23" s="113" t="s">
        <v>306</v>
      </c>
      <c r="C23" s="118" t="s">
        <v>307</v>
      </c>
      <c r="D23" s="118" t="s">
        <v>308</v>
      </c>
      <c r="E23" s="86" t="s">
        <v>208</v>
      </c>
      <c r="F23" s="107" t="s">
        <v>209</v>
      </c>
      <c r="G23" s="107" t="s">
        <v>210</v>
      </c>
      <c r="H23" s="107" t="s">
        <v>211</v>
      </c>
      <c r="I23" s="107" t="s">
        <v>212</v>
      </c>
      <c r="J23" s="107" t="s">
        <v>213</v>
      </c>
      <c r="K23" s="107" t="s">
        <v>213</v>
      </c>
      <c r="L23" s="107" t="s">
        <v>213</v>
      </c>
      <c r="M23" s="87">
        <v>2</v>
      </c>
      <c r="N23" s="87">
        <v>2</v>
      </c>
      <c r="O23" s="88">
        <f t="shared" ref="O23" si="12">IF(OR(M23="",N23=""),"",IF((M23*N23=0),"N/A",M23*N23))</f>
        <v>4</v>
      </c>
      <c r="P23" s="89" t="str">
        <f t="shared" ref="P23" si="13">IF(O23="","",IF(ISTEXT(O23),"N/A",IF(OR(O23=2,O23=4),"Bajo",IF(OR(O23=6,O23=8),"Medio",IF(OR(O23=10,O23=12,O23=18,O23=20),"Alto",IF(OR(O23=24,O23=30,O23=40),"Muy Alto","Error"))))))</f>
        <v>Bajo</v>
      </c>
      <c r="Q23" s="87">
        <v>10</v>
      </c>
      <c r="R23" s="88">
        <f t="shared" ref="R23" si="14">IF(OR(Q23="",O23=""),"",IF(ISTEXT(O23),"N/A",O23*Q23))</f>
        <v>40</v>
      </c>
      <c r="S23" s="89" t="str">
        <f t="shared" ref="S23" si="15">IF(R23="","",IF(ISTEXT(R23),"IV",IF(R23=20,"IV",IF(AND(R23&gt;=40,R23&lt;=120),"III",IF(AND(R23&gt;=150,R23&lt;=500),"II",IF(AND(R23&gt;=600,R23&lt;=4000),"I","Error"))))))</f>
        <v>III</v>
      </c>
      <c r="T23" s="88" t="s">
        <v>142</v>
      </c>
      <c r="U23" s="113"/>
      <c r="V23" s="113"/>
      <c r="W23" s="113"/>
      <c r="X23" s="113"/>
      <c r="Y23" s="90" t="s">
        <v>214</v>
      </c>
      <c r="Z23" s="107" t="s">
        <v>215</v>
      </c>
      <c r="AA23" s="107" t="s">
        <v>216</v>
      </c>
      <c r="AB23" s="107" t="s">
        <v>216</v>
      </c>
      <c r="AC23" s="107" t="s">
        <v>216</v>
      </c>
      <c r="AD23" s="111" t="s">
        <v>618</v>
      </c>
      <c r="AE23" s="107" t="s">
        <v>217</v>
      </c>
    </row>
    <row r="24" spans="1:31" s="91" customFormat="1" ht="60.75" customHeight="1">
      <c r="A24" s="113"/>
      <c r="B24" s="113"/>
      <c r="C24" s="118"/>
      <c r="D24" s="118"/>
      <c r="E24" s="86" t="s">
        <v>208</v>
      </c>
      <c r="F24" s="107" t="s">
        <v>152</v>
      </c>
      <c r="G24" s="107" t="s">
        <v>218</v>
      </c>
      <c r="H24" s="107" t="s">
        <v>219</v>
      </c>
      <c r="I24" s="107" t="s">
        <v>220</v>
      </c>
      <c r="J24" s="107" t="s">
        <v>213</v>
      </c>
      <c r="K24" s="107" t="s">
        <v>221</v>
      </c>
      <c r="L24" s="107" t="s">
        <v>222</v>
      </c>
      <c r="M24" s="107">
        <v>2</v>
      </c>
      <c r="N24" s="107">
        <v>3</v>
      </c>
      <c r="O24" s="107">
        <f t="shared" si="0"/>
        <v>6</v>
      </c>
      <c r="P24" s="89" t="str">
        <f t="shared" si="1"/>
        <v>Medio</v>
      </c>
      <c r="Q24" s="92">
        <v>25</v>
      </c>
      <c r="R24" s="88">
        <f t="shared" si="2"/>
        <v>150</v>
      </c>
      <c r="S24" s="89" t="str">
        <f t="shared" si="3"/>
        <v>II</v>
      </c>
      <c r="T24" s="88" t="str">
        <f>IF(S24="","",IF(OR(S24="IV",S24="III"),"Aceptable",IF(S24="II","No Aceptable o Aceptable con controles",IF(S24="I","No Aceptable","Error"))))</f>
        <v>No Aceptable o Aceptable con controles</v>
      </c>
      <c r="U24" s="113"/>
      <c r="V24" s="113"/>
      <c r="W24" s="113"/>
      <c r="X24" s="113"/>
      <c r="Y24" s="90" t="s">
        <v>223</v>
      </c>
      <c r="Z24" s="107" t="s">
        <v>224</v>
      </c>
      <c r="AA24" s="107" t="s">
        <v>216</v>
      </c>
      <c r="AB24" s="107" t="s">
        <v>216</v>
      </c>
      <c r="AC24" s="107" t="s">
        <v>216</v>
      </c>
      <c r="AD24" s="107" t="s">
        <v>225</v>
      </c>
      <c r="AE24" s="107" t="s">
        <v>216</v>
      </c>
    </row>
    <row r="25" spans="1:31" s="91" customFormat="1" ht="60.75" customHeight="1">
      <c r="A25" s="113"/>
      <c r="B25" s="113"/>
      <c r="C25" s="118"/>
      <c r="D25" s="118"/>
      <c r="E25" s="86" t="s">
        <v>208</v>
      </c>
      <c r="F25" s="107" t="s">
        <v>152</v>
      </c>
      <c r="G25" s="107" t="s">
        <v>226</v>
      </c>
      <c r="H25" s="107" t="s">
        <v>227</v>
      </c>
      <c r="I25" s="107" t="s">
        <v>228</v>
      </c>
      <c r="J25" s="109" t="s">
        <v>213</v>
      </c>
      <c r="K25" s="107" t="s">
        <v>221</v>
      </c>
      <c r="L25" s="107" t="s">
        <v>222</v>
      </c>
      <c r="M25" s="107">
        <v>6</v>
      </c>
      <c r="N25" s="107">
        <v>4</v>
      </c>
      <c r="O25" s="107">
        <f t="shared" si="0"/>
        <v>24</v>
      </c>
      <c r="P25" s="89" t="str">
        <f t="shared" si="1"/>
        <v>Muy Alto</v>
      </c>
      <c r="Q25" s="92">
        <v>25</v>
      </c>
      <c r="R25" s="88">
        <f t="shared" si="2"/>
        <v>600</v>
      </c>
      <c r="S25" s="89" t="str">
        <f t="shared" si="3"/>
        <v>I</v>
      </c>
      <c r="T25" s="88" t="str">
        <f>IF(S25="","",IF(OR(S25="IV",S25="III"),"Aceptable",IF(S25="II","No Aceptable o Aceptable con controles",IF(S25="I","No Aceptable","Error"))))</f>
        <v>No Aceptable</v>
      </c>
      <c r="U25" s="113"/>
      <c r="V25" s="113"/>
      <c r="W25" s="113"/>
      <c r="X25" s="113"/>
      <c r="Y25" s="90" t="s">
        <v>223</v>
      </c>
      <c r="Z25" s="107" t="s">
        <v>224</v>
      </c>
      <c r="AA25" s="107" t="s">
        <v>216</v>
      </c>
      <c r="AB25" s="107" t="s">
        <v>216</v>
      </c>
      <c r="AC25" s="107" t="s">
        <v>216</v>
      </c>
      <c r="AD25" s="107" t="s">
        <v>225</v>
      </c>
      <c r="AE25" s="107" t="s">
        <v>216</v>
      </c>
    </row>
    <row r="26" spans="1:31" s="91" customFormat="1" ht="60.75" customHeight="1">
      <c r="A26" s="113"/>
      <c r="B26" s="113"/>
      <c r="C26" s="118"/>
      <c r="D26" s="118"/>
      <c r="E26" s="86" t="s">
        <v>208</v>
      </c>
      <c r="F26" s="107" t="s">
        <v>150</v>
      </c>
      <c r="G26" s="107" t="s">
        <v>229</v>
      </c>
      <c r="H26" s="107" t="s">
        <v>230</v>
      </c>
      <c r="I26" s="107" t="s">
        <v>231</v>
      </c>
      <c r="J26" s="107" t="s">
        <v>213</v>
      </c>
      <c r="K26" s="107" t="s">
        <v>232</v>
      </c>
      <c r="L26" s="107" t="s">
        <v>233</v>
      </c>
      <c r="M26" s="92">
        <v>0</v>
      </c>
      <c r="N26" s="92">
        <v>2</v>
      </c>
      <c r="O26" s="89" t="str">
        <f t="shared" ref="O26" si="16">IF(OR(M26="",N26=""),"",IF((M26*N26=0),"N/A",M26*N26))</f>
        <v>N/A</v>
      </c>
      <c r="P26" s="89" t="str">
        <f t="shared" ref="P26" si="17">IF(O26="","",IF(ISTEXT(O26),"N/A",IF(OR(O26=2,O26=4),"Bajo",IF(OR(O26=6,O26=8),"Medio",IF(OR(O26=10,O26=12,O26=18,O26=20),"Alto",IF(OR(O26=24,O26=30,O26=40),"Muy Alto","Error"))))))</f>
        <v>N/A</v>
      </c>
      <c r="Q26" s="92">
        <v>25</v>
      </c>
      <c r="R26" s="89" t="str">
        <f t="shared" ref="R26" si="18">IF(OR(Q26="",O26=""),"",IF(ISTEXT(O26),"N/A",O26*Q26))</f>
        <v>N/A</v>
      </c>
      <c r="S26" s="89" t="str">
        <f t="shared" ref="S26" si="19">IF(R26="","",IF(ISTEXT(R26),"IV",IF(R26=20,"IV",IF(AND(R26&gt;=40,R26&lt;=120),"III",IF(AND(R26&gt;=150,R26&lt;=500),"II",IF(AND(R26&gt;=600,R26&lt;=4000),"I","Error"))))))</f>
        <v>IV</v>
      </c>
      <c r="T26" s="88" t="s">
        <v>142</v>
      </c>
      <c r="U26" s="113"/>
      <c r="V26" s="113"/>
      <c r="W26" s="113"/>
      <c r="X26" s="113"/>
      <c r="Y26" s="90" t="s">
        <v>234</v>
      </c>
      <c r="Z26" s="107" t="s">
        <v>235</v>
      </c>
      <c r="AA26" s="107" t="s">
        <v>216</v>
      </c>
      <c r="AB26" s="107" t="s">
        <v>216</v>
      </c>
      <c r="AC26" s="107" t="s">
        <v>236</v>
      </c>
      <c r="AD26" s="111" t="s">
        <v>622</v>
      </c>
      <c r="AE26" s="107" t="s">
        <v>216</v>
      </c>
    </row>
    <row r="27" spans="1:31" s="91" customFormat="1" ht="60.75" customHeight="1">
      <c r="A27" s="113"/>
      <c r="B27" s="113"/>
      <c r="C27" s="118"/>
      <c r="D27" s="118"/>
      <c r="E27" s="86" t="s">
        <v>208</v>
      </c>
      <c r="F27" s="107" t="s">
        <v>150</v>
      </c>
      <c r="G27" s="107" t="s">
        <v>237</v>
      </c>
      <c r="H27" s="107" t="s">
        <v>238</v>
      </c>
      <c r="I27" s="107" t="s">
        <v>239</v>
      </c>
      <c r="J27" s="107" t="s">
        <v>240</v>
      </c>
      <c r="K27" s="107" t="s">
        <v>232</v>
      </c>
      <c r="L27" s="107" t="s">
        <v>233</v>
      </c>
      <c r="M27" s="107">
        <v>2</v>
      </c>
      <c r="N27" s="107">
        <v>3</v>
      </c>
      <c r="O27" s="107">
        <f t="shared" si="0"/>
        <v>6</v>
      </c>
      <c r="P27" s="89" t="str">
        <f t="shared" si="1"/>
        <v>Medio</v>
      </c>
      <c r="Q27" s="92">
        <v>10</v>
      </c>
      <c r="R27" s="89">
        <f t="shared" si="2"/>
        <v>60</v>
      </c>
      <c r="S27" s="89" t="str">
        <f t="shared" si="3"/>
        <v>III</v>
      </c>
      <c r="T27" s="88" t="s">
        <v>142</v>
      </c>
      <c r="U27" s="113"/>
      <c r="V27" s="113"/>
      <c r="W27" s="113"/>
      <c r="X27" s="113"/>
      <c r="Y27" s="90" t="s">
        <v>234</v>
      </c>
      <c r="Z27" s="107" t="s">
        <v>241</v>
      </c>
      <c r="AA27" s="107" t="s">
        <v>216</v>
      </c>
      <c r="AB27" s="107" t="s">
        <v>216</v>
      </c>
      <c r="AC27" s="107" t="s">
        <v>236</v>
      </c>
      <c r="AD27" s="111" t="s">
        <v>623</v>
      </c>
      <c r="AE27" s="107" t="s">
        <v>216</v>
      </c>
    </row>
    <row r="28" spans="1:31" s="91" customFormat="1" ht="60.75" customHeight="1">
      <c r="A28" s="113"/>
      <c r="B28" s="113"/>
      <c r="C28" s="118"/>
      <c r="D28" s="118"/>
      <c r="E28" s="86" t="s">
        <v>208</v>
      </c>
      <c r="F28" s="107" t="s">
        <v>150</v>
      </c>
      <c r="G28" s="107" t="s">
        <v>237</v>
      </c>
      <c r="H28" s="107" t="s">
        <v>242</v>
      </c>
      <c r="I28" s="107" t="s">
        <v>243</v>
      </c>
      <c r="J28" s="107" t="s">
        <v>213</v>
      </c>
      <c r="K28" s="107" t="s">
        <v>232</v>
      </c>
      <c r="L28" s="107" t="s">
        <v>213</v>
      </c>
      <c r="M28" s="107">
        <v>2</v>
      </c>
      <c r="N28" s="107">
        <v>3</v>
      </c>
      <c r="O28" s="107">
        <f t="shared" si="0"/>
        <v>6</v>
      </c>
      <c r="P28" s="89" t="str">
        <f t="shared" si="1"/>
        <v>Medio</v>
      </c>
      <c r="Q28" s="87">
        <v>10</v>
      </c>
      <c r="R28" s="88">
        <f t="shared" si="2"/>
        <v>60</v>
      </c>
      <c r="S28" s="89" t="str">
        <f t="shared" si="3"/>
        <v>III</v>
      </c>
      <c r="T28" s="88" t="s">
        <v>142</v>
      </c>
      <c r="U28" s="113"/>
      <c r="V28" s="113"/>
      <c r="W28" s="113"/>
      <c r="X28" s="113"/>
      <c r="Y28" s="90" t="s">
        <v>244</v>
      </c>
      <c r="Z28" s="107" t="s">
        <v>245</v>
      </c>
      <c r="AA28" s="107" t="s">
        <v>216</v>
      </c>
      <c r="AB28" s="107" t="s">
        <v>246</v>
      </c>
      <c r="AC28" s="107" t="s">
        <v>216</v>
      </c>
      <c r="AD28" s="111" t="s">
        <v>624</v>
      </c>
      <c r="AE28" s="107" t="s">
        <v>216</v>
      </c>
    </row>
    <row r="29" spans="1:31" s="91" customFormat="1" ht="60.75" customHeight="1">
      <c r="A29" s="113"/>
      <c r="B29" s="113"/>
      <c r="C29" s="118"/>
      <c r="D29" s="118"/>
      <c r="E29" s="86" t="s">
        <v>208</v>
      </c>
      <c r="F29" s="107" t="s">
        <v>247</v>
      </c>
      <c r="G29" s="107" t="s">
        <v>248</v>
      </c>
      <c r="H29" s="107" t="s">
        <v>249</v>
      </c>
      <c r="I29" s="107" t="s">
        <v>250</v>
      </c>
      <c r="J29" s="107" t="s">
        <v>251</v>
      </c>
      <c r="K29" s="107" t="s">
        <v>252</v>
      </c>
      <c r="L29" s="107" t="s">
        <v>233</v>
      </c>
      <c r="M29" s="92">
        <v>2</v>
      </c>
      <c r="N29" s="92">
        <v>3</v>
      </c>
      <c r="O29" s="89">
        <f t="shared" ref="O29:O30" si="20">IF(OR(M29="",N29=""),"",IF((M29*N29=0),"N/A",M29*N29))</f>
        <v>6</v>
      </c>
      <c r="P29" s="89" t="str">
        <f t="shared" ref="P29:P30" si="21">IF(O29="","",IF(ISTEXT(O29),"N/A",IF(OR(O29=2,O29=4),"Bajo",IF(OR(O29=6,O29=8),"Medio",IF(OR(O29=10,O29=12,O29=18,O29=20),"Alto",IF(OR(O29=24,O29=30,O29=40),"Muy Alto","Error"))))))</f>
        <v>Medio</v>
      </c>
      <c r="Q29" s="92">
        <v>10</v>
      </c>
      <c r="R29" s="89">
        <f t="shared" ref="R29:R30" si="22">IF(OR(Q29="",O29=""),"",IF(ISTEXT(O29),"N/A",O29*Q29))</f>
        <v>60</v>
      </c>
      <c r="S29" s="89" t="str">
        <f t="shared" ref="S29:S30" si="23">IF(R29="","",IF(ISTEXT(R29),"IV",IF(R29=20,"IV",IF(AND(R29&gt;=40,R29&lt;=120),"III",IF(AND(R29&gt;=150,R29&lt;=500),"II",IF(AND(R29&gt;=600,R29&lt;=4000),"I","Error"))))))</f>
        <v>III</v>
      </c>
      <c r="T29" s="89" t="str">
        <f>IF(S29="","",IF(OR(S29="IV",S29="III"),"Aceptable",IF(S29="II","No Aceptable o Aceptable con controles",IF(S29="I","No Aceptable","Error"))))</f>
        <v>Aceptable</v>
      </c>
      <c r="U29" s="113"/>
      <c r="V29" s="113"/>
      <c r="W29" s="113"/>
      <c r="X29" s="113"/>
      <c r="Y29" s="90" t="s">
        <v>253</v>
      </c>
      <c r="Z29" s="107" t="s">
        <v>254</v>
      </c>
      <c r="AA29" s="107" t="s">
        <v>216</v>
      </c>
      <c r="AB29" s="107" t="s">
        <v>216</v>
      </c>
      <c r="AC29" s="107" t="s">
        <v>255</v>
      </c>
      <c r="AD29" s="107" t="s">
        <v>256</v>
      </c>
      <c r="AE29" s="107" t="s">
        <v>216</v>
      </c>
    </row>
    <row r="30" spans="1:31" s="91" customFormat="1" ht="60.75" customHeight="1">
      <c r="A30" s="113"/>
      <c r="B30" s="113"/>
      <c r="C30" s="118"/>
      <c r="D30" s="118"/>
      <c r="E30" s="86" t="s">
        <v>208</v>
      </c>
      <c r="F30" s="107" t="s">
        <v>247</v>
      </c>
      <c r="G30" s="107" t="s">
        <v>257</v>
      </c>
      <c r="H30" s="107" t="s">
        <v>258</v>
      </c>
      <c r="I30" s="107" t="s">
        <v>259</v>
      </c>
      <c r="J30" s="107" t="s">
        <v>260</v>
      </c>
      <c r="K30" s="107" t="s">
        <v>252</v>
      </c>
      <c r="L30" s="107" t="s">
        <v>233</v>
      </c>
      <c r="M30" s="92">
        <v>2</v>
      </c>
      <c r="N30" s="92">
        <v>3</v>
      </c>
      <c r="O30" s="89">
        <f t="shared" si="20"/>
        <v>6</v>
      </c>
      <c r="P30" s="89" t="str">
        <f t="shared" si="21"/>
        <v>Medio</v>
      </c>
      <c r="Q30" s="92">
        <v>10</v>
      </c>
      <c r="R30" s="89">
        <f t="shared" si="22"/>
        <v>60</v>
      </c>
      <c r="S30" s="89" t="str">
        <f t="shared" si="23"/>
        <v>III</v>
      </c>
      <c r="T30" s="89" t="str">
        <f>IF(S30="","",IF(OR(S30="IV",S30="III"),"Aceptable",IF(S30="II","No Aceptable o Aceptable con controles",IF(S30="I","No Aceptable","Error"))))</f>
        <v>Aceptable</v>
      </c>
      <c r="U30" s="113"/>
      <c r="V30" s="113"/>
      <c r="W30" s="113"/>
      <c r="X30" s="113"/>
      <c r="Y30" s="90" t="s">
        <v>261</v>
      </c>
      <c r="Z30" s="107" t="s">
        <v>254</v>
      </c>
      <c r="AA30" s="107" t="s">
        <v>216</v>
      </c>
      <c r="AB30" s="107" t="s">
        <v>216</v>
      </c>
      <c r="AC30" s="107" t="s">
        <v>255</v>
      </c>
      <c r="AD30" s="111" t="s">
        <v>262</v>
      </c>
      <c r="AE30" s="107" t="s">
        <v>216</v>
      </c>
    </row>
    <row r="31" spans="1:31" s="91" customFormat="1" ht="60.75" customHeight="1">
      <c r="A31" s="113"/>
      <c r="B31" s="113"/>
      <c r="C31" s="118"/>
      <c r="D31" s="118"/>
      <c r="E31" s="86" t="s">
        <v>263</v>
      </c>
      <c r="F31" s="107" t="s">
        <v>151</v>
      </c>
      <c r="G31" s="107" t="s">
        <v>264</v>
      </c>
      <c r="H31" s="107" t="s">
        <v>265</v>
      </c>
      <c r="I31" s="107" t="s">
        <v>266</v>
      </c>
      <c r="J31" s="107" t="s">
        <v>267</v>
      </c>
      <c r="K31" s="107" t="s">
        <v>268</v>
      </c>
      <c r="L31" s="107" t="s">
        <v>269</v>
      </c>
      <c r="M31" s="107">
        <v>2</v>
      </c>
      <c r="N31" s="107">
        <v>2</v>
      </c>
      <c r="O31" s="107">
        <f t="shared" si="0"/>
        <v>4</v>
      </c>
      <c r="P31" s="89" t="str">
        <f t="shared" si="1"/>
        <v>Bajo</v>
      </c>
      <c r="Q31" s="92">
        <v>10</v>
      </c>
      <c r="R31" s="89">
        <f t="shared" si="2"/>
        <v>40</v>
      </c>
      <c r="S31" s="89" t="str">
        <f t="shared" si="3"/>
        <v>III</v>
      </c>
      <c r="T31" s="88" t="s">
        <v>142</v>
      </c>
      <c r="U31" s="113"/>
      <c r="V31" s="113"/>
      <c r="W31" s="113"/>
      <c r="X31" s="113"/>
      <c r="Y31" s="107" t="s">
        <v>270</v>
      </c>
      <c r="Z31" s="107" t="s">
        <v>271</v>
      </c>
      <c r="AA31" s="107" t="s">
        <v>272</v>
      </c>
      <c r="AB31" s="107" t="s">
        <v>272</v>
      </c>
      <c r="AC31" s="107" t="s">
        <v>272</v>
      </c>
      <c r="AD31" s="107" t="s">
        <v>273</v>
      </c>
      <c r="AE31" s="107" t="s">
        <v>217</v>
      </c>
    </row>
    <row r="32" spans="1:31" s="91" customFormat="1" ht="60.75" customHeight="1">
      <c r="A32" s="113"/>
      <c r="B32" s="113"/>
      <c r="C32" s="118"/>
      <c r="D32" s="118"/>
      <c r="E32" s="86" t="s">
        <v>208</v>
      </c>
      <c r="F32" s="107" t="s">
        <v>274</v>
      </c>
      <c r="G32" s="107" t="s">
        <v>275</v>
      </c>
      <c r="H32" s="107" t="s">
        <v>276</v>
      </c>
      <c r="I32" s="107" t="s">
        <v>277</v>
      </c>
      <c r="J32" s="107" t="s">
        <v>213</v>
      </c>
      <c r="K32" s="107" t="s">
        <v>213</v>
      </c>
      <c r="L32" s="107" t="s">
        <v>278</v>
      </c>
      <c r="M32" s="107">
        <v>2</v>
      </c>
      <c r="N32" s="107">
        <v>3</v>
      </c>
      <c r="O32" s="107">
        <f t="shared" si="0"/>
        <v>6</v>
      </c>
      <c r="P32" s="89" t="str">
        <f t="shared" si="1"/>
        <v>Medio</v>
      </c>
      <c r="Q32" s="87">
        <v>60</v>
      </c>
      <c r="R32" s="89">
        <f t="shared" si="2"/>
        <v>360</v>
      </c>
      <c r="S32" s="89" t="str">
        <f t="shared" si="3"/>
        <v>II</v>
      </c>
      <c r="T32" s="89" t="str">
        <f>IF(S32="","",IF(OR(S32="IV",S32="III"),"Aceptable",IF(S32="II","No Aceptable o Aceptable con controles",IF(S32="I","No Aceptable","Error"))))</f>
        <v>No Aceptable o Aceptable con controles</v>
      </c>
      <c r="U32" s="113"/>
      <c r="V32" s="113"/>
      <c r="W32" s="113"/>
      <c r="X32" s="113"/>
      <c r="Y32" s="93" t="s">
        <v>279</v>
      </c>
      <c r="Z32" s="94" t="s">
        <v>280</v>
      </c>
      <c r="AA32" s="95" t="s">
        <v>281</v>
      </c>
      <c r="AB32" s="95" t="s">
        <v>281</v>
      </c>
      <c r="AC32" s="107" t="s">
        <v>216</v>
      </c>
      <c r="AD32" s="111" t="s">
        <v>629</v>
      </c>
      <c r="AE32" s="95" t="s">
        <v>216</v>
      </c>
    </row>
    <row r="33" spans="1:31" s="91" customFormat="1" ht="60.75" customHeight="1">
      <c r="A33" s="113"/>
      <c r="B33" s="113"/>
      <c r="C33" s="118"/>
      <c r="D33" s="118"/>
      <c r="E33" s="86" t="s">
        <v>208</v>
      </c>
      <c r="F33" s="107" t="s">
        <v>274</v>
      </c>
      <c r="G33" s="107" t="s">
        <v>282</v>
      </c>
      <c r="H33" s="107" t="s">
        <v>283</v>
      </c>
      <c r="I33" s="107" t="s">
        <v>277</v>
      </c>
      <c r="J33" s="107" t="s">
        <v>284</v>
      </c>
      <c r="K33" s="107" t="s">
        <v>285</v>
      </c>
      <c r="L33" s="107" t="s">
        <v>286</v>
      </c>
      <c r="M33" s="107">
        <v>2</v>
      </c>
      <c r="N33" s="107">
        <v>2</v>
      </c>
      <c r="O33" s="107">
        <f t="shared" si="0"/>
        <v>4</v>
      </c>
      <c r="P33" s="89" t="str">
        <f t="shared" si="1"/>
        <v>Bajo</v>
      </c>
      <c r="Q33" s="87">
        <v>60</v>
      </c>
      <c r="R33" s="88">
        <f t="shared" si="2"/>
        <v>240</v>
      </c>
      <c r="S33" s="89" t="str">
        <f t="shared" si="3"/>
        <v>II</v>
      </c>
      <c r="T33" s="88" t="str">
        <f>IF(S33="","",IF(OR(S33="IV",S33="III"),"Aceptable",IF(S33="II","No Aceptable o Aceptable con controles",IF(S33="I","No Aceptable","Error"))))</f>
        <v>No Aceptable o Aceptable con controles</v>
      </c>
      <c r="U33" s="113"/>
      <c r="V33" s="113"/>
      <c r="W33" s="113"/>
      <c r="X33" s="113"/>
      <c r="Y33" s="90" t="s">
        <v>287</v>
      </c>
      <c r="Z33" s="107" t="s">
        <v>288</v>
      </c>
      <c r="AA33" s="107" t="s">
        <v>216</v>
      </c>
      <c r="AB33" s="107" t="s">
        <v>216</v>
      </c>
      <c r="AC33" s="107" t="s">
        <v>289</v>
      </c>
      <c r="AD33" s="107" t="s">
        <v>290</v>
      </c>
      <c r="AE33" s="107" t="s">
        <v>216</v>
      </c>
    </row>
    <row r="34" spans="1:31" s="91" customFormat="1" ht="60.75" customHeight="1">
      <c r="A34" s="113"/>
      <c r="B34" s="113"/>
      <c r="C34" s="118"/>
      <c r="D34" s="118"/>
      <c r="E34" s="86" t="s">
        <v>208</v>
      </c>
      <c r="F34" s="107" t="s">
        <v>274</v>
      </c>
      <c r="G34" s="107" t="s">
        <v>291</v>
      </c>
      <c r="H34" s="107" t="s">
        <v>292</v>
      </c>
      <c r="I34" s="107" t="s">
        <v>293</v>
      </c>
      <c r="J34" s="107" t="s">
        <v>294</v>
      </c>
      <c r="K34" s="107" t="s">
        <v>295</v>
      </c>
      <c r="L34" s="107" t="s">
        <v>296</v>
      </c>
      <c r="M34" s="107">
        <v>2</v>
      </c>
      <c r="N34" s="107">
        <v>4</v>
      </c>
      <c r="O34" s="107">
        <f t="shared" si="0"/>
        <v>8</v>
      </c>
      <c r="P34" s="89" t="str">
        <f t="shared" si="1"/>
        <v>Medio</v>
      </c>
      <c r="Q34" s="87">
        <v>10</v>
      </c>
      <c r="R34" s="89">
        <f t="shared" si="2"/>
        <v>80</v>
      </c>
      <c r="S34" s="89" t="str">
        <f t="shared" si="3"/>
        <v>III</v>
      </c>
      <c r="T34" s="88" t="s">
        <v>142</v>
      </c>
      <c r="U34" s="113"/>
      <c r="V34" s="113"/>
      <c r="W34" s="113"/>
      <c r="X34" s="113"/>
      <c r="Y34" s="90" t="s">
        <v>297</v>
      </c>
      <c r="Z34" s="107" t="s">
        <v>298</v>
      </c>
      <c r="AA34" s="107" t="s">
        <v>216</v>
      </c>
      <c r="AB34" s="107" t="s">
        <v>272</v>
      </c>
      <c r="AC34" s="107" t="s">
        <v>299</v>
      </c>
      <c r="AD34" s="111" t="s">
        <v>620</v>
      </c>
      <c r="AE34" s="107" t="s">
        <v>272</v>
      </c>
    </row>
    <row r="35" spans="1:31" s="91" customFormat="1" ht="60.75" customHeight="1">
      <c r="A35" s="113"/>
      <c r="B35" s="113"/>
      <c r="C35" s="118"/>
      <c r="D35" s="118"/>
      <c r="E35" s="86" t="s">
        <v>208</v>
      </c>
      <c r="F35" s="107" t="s">
        <v>274</v>
      </c>
      <c r="G35" s="107" t="s">
        <v>300</v>
      </c>
      <c r="H35" s="107" t="s">
        <v>301</v>
      </c>
      <c r="I35" s="107" t="s">
        <v>302</v>
      </c>
      <c r="J35" s="107" t="s">
        <v>213</v>
      </c>
      <c r="K35" s="107" t="s">
        <v>268</v>
      </c>
      <c r="L35" s="107" t="s">
        <v>278</v>
      </c>
      <c r="M35" s="107">
        <v>6</v>
      </c>
      <c r="N35" s="107">
        <v>3</v>
      </c>
      <c r="O35" s="107">
        <f t="shared" si="0"/>
        <v>18</v>
      </c>
      <c r="P35" s="89" t="str">
        <f t="shared" si="1"/>
        <v>Alto</v>
      </c>
      <c r="Q35" s="92">
        <v>10</v>
      </c>
      <c r="R35" s="89">
        <f t="shared" si="2"/>
        <v>180</v>
      </c>
      <c r="S35" s="89" t="str">
        <f t="shared" si="3"/>
        <v>II</v>
      </c>
      <c r="T35" s="89" t="str">
        <f>IF(S35="","",IF(OR(S35="IV",S35="III"),"Aceptable",IF(S35="II","No Aceptable o Aceptable con controles",IF(S35="I","No Aceptable","Error"))))</f>
        <v>No Aceptable o Aceptable con controles</v>
      </c>
      <c r="U35" s="113"/>
      <c r="V35" s="113"/>
      <c r="W35" s="113"/>
      <c r="X35" s="113"/>
      <c r="Y35" s="90" t="s">
        <v>303</v>
      </c>
      <c r="Z35" s="107" t="s">
        <v>304</v>
      </c>
      <c r="AA35" s="107" t="s">
        <v>216</v>
      </c>
      <c r="AB35" s="107" t="s">
        <v>216</v>
      </c>
      <c r="AC35" s="107" t="s">
        <v>305</v>
      </c>
      <c r="AD35" s="111" t="s">
        <v>626</v>
      </c>
      <c r="AE35" s="107" t="s">
        <v>217</v>
      </c>
    </row>
    <row r="36" spans="1:31" s="91" customFormat="1" ht="60.75" customHeight="1">
      <c r="A36" s="113" t="s">
        <v>204</v>
      </c>
      <c r="B36" s="113" t="s">
        <v>309</v>
      </c>
      <c r="C36" s="118" t="s">
        <v>310</v>
      </c>
      <c r="D36" s="118" t="s">
        <v>311</v>
      </c>
      <c r="E36" s="86" t="s">
        <v>208</v>
      </c>
      <c r="F36" s="107" t="s">
        <v>209</v>
      </c>
      <c r="G36" s="107" t="s">
        <v>210</v>
      </c>
      <c r="H36" s="107" t="s">
        <v>211</v>
      </c>
      <c r="I36" s="107" t="s">
        <v>212</v>
      </c>
      <c r="J36" s="107" t="s">
        <v>213</v>
      </c>
      <c r="K36" s="107" t="s">
        <v>213</v>
      </c>
      <c r="L36" s="107" t="s">
        <v>213</v>
      </c>
      <c r="M36" s="87">
        <v>2</v>
      </c>
      <c r="N36" s="87">
        <v>2</v>
      </c>
      <c r="O36" s="88">
        <f t="shared" ref="O36" si="24">IF(OR(M36="",N36=""),"",IF((M36*N36=0),"N/A",M36*N36))</f>
        <v>4</v>
      </c>
      <c r="P36" s="89" t="str">
        <f t="shared" ref="P36" si="25">IF(O36="","",IF(ISTEXT(O36),"N/A",IF(OR(O36=2,O36=4),"Bajo",IF(OR(O36=6,O36=8),"Medio",IF(OR(O36=10,O36=12,O36=18,O36=20),"Alto",IF(OR(O36=24,O36=30,O36=40),"Muy Alto","Error"))))))</f>
        <v>Bajo</v>
      </c>
      <c r="Q36" s="87">
        <v>10</v>
      </c>
      <c r="R36" s="88">
        <f t="shared" ref="R36" si="26">IF(OR(Q36="",O36=""),"",IF(ISTEXT(O36),"N/A",O36*Q36))</f>
        <v>40</v>
      </c>
      <c r="S36" s="89" t="str">
        <f t="shared" ref="S36" si="27">IF(R36="","",IF(ISTEXT(R36),"IV",IF(R36=20,"IV",IF(AND(R36&gt;=40,R36&lt;=120),"III",IF(AND(R36&gt;=150,R36&lt;=500),"II",IF(AND(R36&gt;=600,R36&lt;=4000),"I","Error"))))))</f>
        <v>III</v>
      </c>
      <c r="T36" s="88" t="s">
        <v>142</v>
      </c>
      <c r="U36" s="113"/>
      <c r="V36" s="113"/>
      <c r="W36" s="113"/>
      <c r="X36" s="113"/>
      <c r="Y36" s="90" t="s">
        <v>214</v>
      </c>
      <c r="Z36" s="107" t="s">
        <v>215</v>
      </c>
      <c r="AA36" s="107" t="s">
        <v>216</v>
      </c>
      <c r="AB36" s="107" t="s">
        <v>216</v>
      </c>
      <c r="AC36" s="107" t="s">
        <v>216</v>
      </c>
      <c r="AD36" s="111" t="s">
        <v>618</v>
      </c>
      <c r="AE36" s="107" t="s">
        <v>217</v>
      </c>
    </row>
    <row r="37" spans="1:31" s="91" customFormat="1" ht="60.75" customHeight="1">
      <c r="A37" s="113"/>
      <c r="B37" s="113"/>
      <c r="C37" s="118"/>
      <c r="D37" s="118"/>
      <c r="E37" s="86" t="s">
        <v>208</v>
      </c>
      <c r="F37" s="107" t="s">
        <v>152</v>
      </c>
      <c r="G37" s="107" t="s">
        <v>218</v>
      </c>
      <c r="H37" s="107" t="s">
        <v>219</v>
      </c>
      <c r="I37" s="107" t="s">
        <v>220</v>
      </c>
      <c r="J37" s="107" t="s">
        <v>213</v>
      </c>
      <c r="K37" s="107" t="s">
        <v>221</v>
      </c>
      <c r="L37" s="107" t="s">
        <v>222</v>
      </c>
      <c r="M37" s="107">
        <v>2</v>
      </c>
      <c r="N37" s="107">
        <v>3</v>
      </c>
      <c r="O37" s="107">
        <f t="shared" si="0"/>
        <v>6</v>
      </c>
      <c r="P37" s="89" t="str">
        <f t="shared" si="1"/>
        <v>Medio</v>
      </c>
      <c r="Q37" s="92">
        <v>25</v>
      </c>
      <c r="R37" s="88">
        <f t="shared" si="2"/>
        <v>150</v>
      </c>
      <c r="S37" s="89" t="str">
        <f t="shared" si="3"/>
        <v>II</v>
      </c>
      <c r="T37" s="88" t="str">
        <f>IF(S37="","",IF(OR(S37="IV",S37="III"),"Aceptable",IF(S37="II","No Aceptable o Aceptable con controles",IF(S37="I","No Aceptable","Error"))))</f>
        <v>No Aceptable o Aceptable con controles</v>
      </c>
      <c r="U37" s="113"/>
      <c r="V37" s="113"/>
      <c r="W37" s="113"/>
      <c r="X37" s="113"/>
      <c r="Y37" s="90" t="s">
        <v>223</v>
      </c>
      <c r="Z37" s="107" t="s">
        <v>224</v>
      </c>
      <c r="AA37" s="107" t="s">
        <v>216</v>
      </c>
      <c r="AB37" s="107" t="s">
        <v>216</v>
      </c>
      <c r="AC37" s="107" t="s">
        <v>216</v>
      </c>
      <c r="AD37" s="107" t="s">
        <v>225</v>
      </c>
      <c r="AE37" s="107" t="s">
        <v>216</v>
      </c>
    </row>
    <row r="38" spans="1:31" s="91" customFormat="1" ht="60.75" customHeight="1">
      <c r="A38" s="113"/>
      <c r="B38" s="113"/>
      <c r="C38" s="118"/>
      <c r="D38" s="118"/>
      <c r="E38" s="86" t="s">
        <v>208</v>
      </c>
      <c r="F38" s="107" t="s">
        <v>152</v>
      </c>
      <c r="G38" s="107" t="s">
        <v>226</v>
      </c>
      <c r="H38" s="107" t="s">
        <v>227</v>
      </c>
      <c r="I38" s="107" t="s">
        <v>228</v>
      </c>
      <c r="J38" s="107" t="s">
        <v>213</v>
      </c>
      <c r="K38" s="107" t="s">
        <v>221</v>
      </c>
      <c r="L38" s="107" t="s">
        <v>222</v>
      </c>
      <c r="M38" s="107">
        <v>6</v>
      </c>
      <c r="N38" s="107">
        <v>4</v>
      </c>
      <c r="O38" s="107">
        <f t="shared" si="0"/>
        <v>24</v>
      </c>
      <c r="P38" s="89" t="str">
        <f t="shared" si="1"/>
        <v>Muy Alto</v>
      </c>
      <c r="Q38" s="92">
        <v>25</v>
      </c>
      <c r="R38" s="88">
        <f t="shared" si="2"/>
        <v>600</v>
      </c>
      <c r="S38" s="89" t="str">
        <f t="shared" si="3"/>
        <v>I</v>
      </c>
      <c r="T38" s="88" t="str">
        <f>IF(S38="","",IF(OR(S38="IV",S38="III"),"Aceptable",IF(S38="II","No Aceptable o Aceptable con controles",IF(S38="I","No Aceptable","Error"))))</f>
        <v>No Aceptable</v>
      </c>
      <c r="U38" s="113"/>
      <c r="V38" s="113"/>
      <c r="W38" s="113"/>
      <c r="X38" s="113"/>
      <c r="Y38" s="90" t="s">
        <v>223</v>
      </c>
      <c r="Z38" s="107" t="s">
        <v>224</v>
      </c>
      <c r="AA38" s="107" t="s">
        <v>216</v>
      </c>
      <c r="AB38" s="107" t="s">
        <v>216</v>
      </c>
      <c r="AC38" s="107" t="s">
        <v>216</v>
      </c>
      <c r="AD38" s="107" t="s">
        <v>225</v>
      </c>
      <c r="AE38" s="107" t="s">
        <v>216</v>
      </c>
    </row>
    <row r="39" spans="1:31" s="91" customFormat="1" ht="60.75" customHeight="1">
      <c r="A39" s="113"/>
      <c r="B39" s="113"/>
      <c r="C39" s="118"/>
      <c r="D39" s="118"/>
      <c r="E39" s="86" t="s">
        <v>208</v>
      </c>
      <c r="F39" s="107" t="s">
        <v>150</v>
      </c>
      <c r="G39" s="107" t="s">
        <v>229</v>
      </c>
      <c r="H39" s="107" t="s">
        <v>230</v>
      </c>
      <c r="I39" s="107" t="s">
        <v>231</v>
      </c>
      <c r="J39" s="107" t="s">
        <v>213</v>
      </c>
      <c r="K39" s="107" t="s">
        <v>232</v>
      </c>
      <c r="L39" s="107" t="s">
        <v>233</v>
      </c>
      <c r="M39" s="92">
        <v>0</v>
      </c>
      <c r="N39" s="92">
        <v>2</v>
      </c>
      <c r="O39" s="89" t="str">
        <f t="shared" ref="O39" si="28">IF(OR(M39="",N39=""),"",IF((M39*N39=0),"N/A",M39*N39))</f>
        <v>N/A</v>
      </c>
      <c r="P39" s="89" t="str">
        <f t="shared" ref="P39" si="29">IF(O39="","",IF(ISTEXT(O39),"N/A",IF(OR(O39=2,O39=4),"Bajo",IF(OR(O39=6,O39=8),"Medio",IF(OR(O39=10,O39=12,O39=18,O39=20),"Alto",IF(OR(O39=24,O39=30,O39=40),"Muy Alto","Error"))))))</f>
        <v>N/A</v>
      </c>
      <c r="Q39" s="92">
        <v>25</v>
      </c>
      <c r="R39" s="89" t="str">
        <f t="shared" ref="R39" si="30">IF(OR(Q39="",O39=""),"",IF(ISTEXT(O39),"N/A",O39*Q39))</f>
        <v>N/A</v>
      </c>
      <c r="S39" s="89" t="str">
        <f t="shared" ref="S39" si="31">IF(R39="","",IF(ISTEXT(R39),"IV",IF(R39=20,"IV",IF(AND(R39&gt;=40,R39&lt;=120),"III",IF(AND(R39&gt;=150,R39&lt;=500),"II",IF(AND(R39&gt;=600,R39&lt;=4000),"I","Error"))))))</f>
        <v>IV</v>
      </c>
      <c r="T39" s="88" t="s">
        <v>142</v>
      </c>
      <c r="U39" s="113"/>
      <c r="V39" s="113"/>
      <c r="W39" s="113"/>
      <c r="X39" s="113"/>
      <c r="Y39" s="90" t="s">
        <v>234</v>
      </c>
      <c r="Z39" s="107" t="s">
        <v>235</v>
      </c>
      <c r="AA39" s="107" t="s">
        <v>216</v>
      </c>
      <c r="AB39" s="107" t="s">
        <v>216</v>
      </c>
      <c r="AC39" s="107" t="s">
        <v>236</v>
      </c>
      <c r="AD39" s="111" t="s">
        <v>622</v>
      </c>
      <c r="AE39" s="107" t="s">
        <v>216</v>
      </c>
    </row>
    <row r="40" spans="1:31" s="91" customFormat="1" ht="60.75" customHeight="1">
      <c r="A40" s="113"/>
      <c r="B40" s="113"/>
      <c r="C40" s="118"/>
      <c r="D40" s="118"/>
      <c r="E40" s="86" t="s">
        <v>208</v>
      </c>
      <c r="F40" s="107" t="s">
        <v>150</v>
      </c>
      <c r="G40" s="107" t="s">
        <v>237</v>
      </c>
      <c r="H40" s="107" t="s">
        <v>238</v>
      </c>
      <c r="I40" s="107" t="s">
        <v>239</v>
      </c>
      <c r="J40" s="107" t="s">
        <v>240</v>
      </c>
      <c r="K40" s="107" t="s">
        <v>232</v>
      </c>
      <c r="L40" s="107" t="s">
        <v>233</v>
      </c>
      <c r="M40" s="107">
        <v>2</v>
      </c>
      <c r="N40" s="107">
        <v>3</v>
      </c>
      <c r="O40" s="107">
        <f t="shared" si="0"/>
        <v>6</v>
      </c>
      <c r="P40" s="89" t="str">
        <f t="shared" si="1"/>
        <v>Medio</v>
      </c>
      <c r="Q40" s="92">
        <v>10</v>
      </c>
      <c r="R40" s="89">
        <f t="shared" si="2"/>
        <v>60</v>
      </c>
      <c r="S40" s="89" t="str">
        <f t="shared" si="3"/>
        <v>III</v>
      </c>
      <c r="T40" s="88" t="s">
        <v>142</v>
      </c>
      <c r="U40" s="113"/>
      <c r="V40" s="113"/>
      <c r="W40" s="113"/>
      <c r="X40" s="113"/>
      <c r="Y40" s="90" t="s">
        <v>234</v>
      </c>
      <c r="Z40" s="107" t="s">
        <v>241</v>
      </c>
      <c r="AA40" s="107" t="s">
        <v>216</v>
      </c>
      <c r="AB40" s="107" t="s">
        <v>216</v>
      </c>
      <c r="AC40" s="107" t="s">
        <v>236</v>
      </c>
      <c r="AD40" s="111" t="s">
        <v>623</v>
      </c>
      <c r="AE40" s="107" t="s">
        <v>216</v>
      </c>
    </row>
    <row r="41" spans="1:31" s="91" customFormat="1" ht="60.75" customHeight="1">
      <c r="A41" s="113"/>
      <c r="B41" s="113"/>
      <c r="C41" s="118"/>
      <c r="D41" s="118"/>
      <c r="E41" s="86" t="s">
        <v>208</v>
      </c>
      <c r="F41" s="107" t="s">
        <v>150</v>
      </c>
      <c r="G41" s="107" t="s">
        <v>237</v>
      </c>
      <c r="H41" s="107" t="s">
        <v>242</v>
      </c>
      <c r="I41" s="107" t="s">
        <v>243</v>
      </c>
      <c r="J41" s="107" t="s">
        <v>213</v>
      </c>
      <c r="K41" s="107" t="s">
        <v>232</v>
      </c>
      <c r="L41" s="107" t="s">
        <v>213</v>
      </c>
      <c r="M41" s="107">
        <v>2</v>
      </c>
      <c r="N41" s="107">
        <v>3</v>
      </c>
      <c r="O41" s="107">
        <f t="shared" si="0"/>
        <v>6</v>
      </c>
      <c r="P41" s="89" t="str">
        <f t="shared" si="1"/>
        <v>Medio</v>
      </c>
      <c r="Q41" s="87">
        <v>10</v>
      </c>
      <c r="R41" s="88">
        <f t="shared" si="2"/>
        <v>60</v>
      </c>
      <c r="S41" s="89" t="str">
        <f t="shared" si="3"/>
        <v>III</v>
      </c>
      <c r="T41" s="88" t="s">
        <v>142</v>
      </c>
      <c r="U41" s="113"/>
      <c r="V41" s="113"/>
      <c r="W41" s="113"/>
      <c r="X41" s="113"/>
      <c r="Y41" s="90" t="s">
        <v>244</v>
      </c>
      <c r="Z41" s="107" t="s">
        <v>245</v>
      </c>
      <c r="AA41" s="107" t="s">
        <v>216</v>
      </c>
      <c r="AB41" s="107" t="s">
        <v>246</v>
      </c>
      <c r="AC41" s="107" t="s">
        <v>216</v>
      </c>
      <c r="AD41" s="111" t="s">
        <v>624</v>
      </c>
      <c r="AE41" s="107" t="s">
        <v>216</v>
      </c>
    </row>
    <row r="42" spans="1:31" s="91" customFormat="1" ht="60.75" customHeight="1">
      <c r="A42" s="113"/>
      <c r="B42" s="113"/>
      <c r="C42" s="118"/>
      <c r="D42" s="118"/>
      <c r="E42" s="86" t="s">
        <v>208</v>
      </c>
      <c r="F42" s="107" t="s">
        <v>247</v>
      </c>
      <c r="G42" s="107" t="s">
        <v>248</v>
      </c>
      <c r="H42" s="107" t="s">
        <v>249</v>
      </c>
      <c r="I42" s="107" t="s">
        <v>250</v>
      </c>
      <c r="J42" s="107" t="s">
        <v>251</v>
      </c>
      <c r="K42" s="107" t="s">
        <v>252</v>
      </c>
      <c r="L42" s="107" t="s">
        <v>233</v>
      </c>
      <c r="M42" s="92">
        <v>2</v>
      </c>
      <c r="N42" s="92">
        <v>3</v>
      </c>
      <c r="O42" s="89">
        <f t="shared" ref="O42:O43" si="32">IF(OR(M42="",N42=""),"",IF((M42*N42=0),"N/A",M42*N42))</f>
        <v>6</v>
      </c>
      <c r="P42" s="89" t="str">
        <f t="shared" ref="P42:P43" si="33">IF(O42="","",IF(ISTEXT(O42),"N/A",IF(OR(O42=2,O42=4),"Bajo",IF(OR(O42=6,O42=8),"Medio",IF(OR(O42=10,O42=12,O42=18,O42=20),"Alto",IF(OR(O42=24,O42=30,O42=40),"Muy Alto","Error"))))))</f>
        <v>Medio</v>
      </c>
      <c r="Q42" s="92">
        <v>10</v>
      </c>
      <c r="R42" s="89">
        <f t="shared" ref="R42:R43" si="34">IF(OR(Q42="",O42=""),"",IF(ISTEXT(O42),"N/A",O42*Q42))</f>
        <v>60</v>
      </c>
      <c r="S42" s="89" t="str">
        <f t="shared" ref="S42:S43" si="35">IF(R42="","",IF(ISTEXT(R42),"IV",IF(R42=20,"IV",IF(AND(R42&gt;=40,R42&lt;=120),"III",IF(AND(R42&gt;=150,R42&lt;=500),"II",IF(AND(R42&gt;=600,R42&lt;=4000),"I","Error"))))))</f>
        <v>III</v>
      </c>
      <c r="T42" s="89" t="str">
        <f>IF(S42="","",IF(OR(S42="IV",S42="III"),"Aceptable",IF(S42="II","No Aceptable o Aceptable con controles",IF(S42="I","No Aceptable","Error"))))</f>
        <v>Aceptable</v>
      </c>
      <c r="U42" s="113"/>
      <c r="V42" s="113"/>
      <c r="W42" s="113"/>
      <c r="X42" s="113"/>
      <c r="Y42" s="90" t="s">
        <v>253</v>
      </c>
      <c r="Z42" s="107" t="s">
        <v>254</v>
      </c>
      <c r="AA42" s="107" t="s">
        <v>216</v>
      </c>
      <c r="AB42" s="107" t="s">
        <v>216</v>
      </c>
      <c r="AC42" s="107" t="s">
        <v>255</v>
      </c>
      <c r="AD42" s="107" t="s">
        <v>256</v>
      </c>
      <c r="AE42" s="107" t="s">
        <v>216</v>
      </c>
    </row>
    <row r="43" spans="1:31" s="91" customFormat="1" ht="60.75" customHeight="1">
      <c r="A43" s="113"/>
      <c r="B43" s="113"/>
      <c r="C43" s="118"/>
      <c r="D43" s="118"/>
      <c r="E43" s="86" t="s">
        <v>208</v>
      </c>
      <c r="F43" s="107" t="s">
        <v>247</v>
      </c>
      <c r="G43" s="107" t="s">
        <v>257</v>
      </c>
      <c r="H43" s="107" t="s">
        <v>258</v>
      </c>
      <c r="I43" s="107" t="s">
        <v>259</v>
      </c>
      <c r="J43" s="107" t="s">
        <v>260</v>
      </c>
      <c r="K43" s="107" t="s">
        <v>252</v>
      </c>
      <c r="L43" s="107" t="s">
        <v>233</v>
      </c>
      <c r="M43" s="92">
        <v>2</v>
      </c>
      <c r="N43" s="92">
        <v>3</v>
      </c>
      <c r="O43" s="89">
        <f t="shared" si="32"/>
        <v>6</v>
      </c>
      <c r="P43" s="89" t="str">
        <f t="shared" si="33"/>
        <v>Medio</v>
      </c>
      <c r="Q43" s="92">
        <v>10</v>
      </c>
      <c r="R43" s="89">
        <f t="shared" si="34"/>
        <v>60</v>
      </c>
      <c r="S43" s="89" t="str">
        <f t="shared" si="35"/>
        <v>III</v>
      </c>
      <c r="T43" s="89" t="str">
        <f>IF(S43="","",IF(OR(S43="IV",S43="III"),"Aceptable",IF(S43="II","No Aceptable o Aceptable con controles",IF(S43="I","No Aceptable","Error"))))</f>
        <v>Aceptable</v>
      </c>
      <c r="U43" s="113"/>
      <c r="V43" s="113"/>
      <c r="W43" s="113"/>
      <c r="X43" s="113"/>
      <c r="Y43" s="90" t="s">
        <v>261</v>
      </c>
      <c r="Z43" s="107" t="s">
        <v>254</v>
      </c>
      <c r="AA43" s="107" t="s">
        <v>216</v>
      </c>
      <c r="AB43" s="107" t="s">
        <v>216</v>
      </c>
      <c r="AC43" s="107" t="s">
        <v>255</v>
      </c>
      <c r="AD43" s="111" t="s">
        <v>262</v>
      </c>
      <c r="AE43" s="107" t="s">
        <v>216</v>
      </c>
    </row>
    <row r="44" spans="1:31" s="91" customFormat="1" ht="60.75" customHeight="1">
      <c r="A44" s="113"/>
      <c r="B44" s="113"/>
      <c r="C44" s="118"/>
      <c r="D44" s="118"/>
      <c r="E44" s="86" t="s">
        <v>263</v>
      </c>
      <c r="F44" s="107" t="s">
        <v>151</v>
      </c>
      <c r="G44" s="107" t="s">
        <v>264</v>
      </c>
      <c r="H44" s="107" t="s">
        <v>265</v>
      </c>
      <c r="I44" s="107" t="s">
        <v>266</v>
      </c>
      <c r="J44" s="107" t="s">
        <v>267</v>
      </c>
      <c r="K44" s="107" t="s">
        <v>268</v>
      </c>
      <c r="L44" s="107" t="s">
        <v>269</v>
      </c>
      <c r="M44" s="107">
        <v>2</v>
      </c>
      <c r="N44" s="107">
        <v>2</v>
      </c>
      <c r="O44" s="107">
        <f t="shared" si="0"/>
        <v>4</v>
      </c>
      <c r="P44" s="89" t="str">
        <f t="shared" si="1"/>
        <v>Bajo</v>
      </c>
      <c r="Q44" s="92">
        <v>10</v>
      </c>
      <c r="R44" s="89">
        <f t="shared" si="2"/>
        <v>40</v>
      </c>
      <c r="S44" s="89" t="str">
        <f t="shared" si="3"/>
        <v>III</v>
      </c>
      <c r="T44" s="88" t="s">
        <v>142</v>
      </c>
      <c r="U44" s="113"/>
      <c r="V44" s="113"/>
      <c r="W44" s="113"/>
      <c r="X44" s="113"/>
      <c r="Y44" s="107" t="s">
        <v>270</v>
      </c>
      <c r="Z44" s="107" t="s">
        <v>271</v>
      </c>
      <c r="AA44" s="107" t="s">
        <v>272</v>
      </c>
      <c r="AB44" s="107" t="s">
        <v>272</v>
      </c>
      <c r="AC44" s="107" t="s">
        <v>272</v>
      </c>
      <c r="AD44" s="107" t="s">
        <v>273</v>
      </c>
      <c r="AE44" s="107" t="s">
        <v>217</v>
      </c>
    </row>
    <row r="45" spans="1:31" s="91" customFormat="1" ht="60.75" customHeight="1">
      <c r="A45" s="113"/>
      <c r="B45" s="113"/>
      <c r="C45" s="118"/>
      <c r="D45" s="118"/>
      <c r="E45" s="86" t="s">
        <v>208</v>
      </c>
      <c r="F45" s="107" t="s">
        <v>274</v>
      </c>
      <c r="G45" s="107" t="s">
        <v>275</v>
      </c>
      <c r="H45" s="107" t="s">
        <v>276</v>
      </c>
      <c r="I45" s="107" t="s">
        <v>277</v>
      </c>
      <c r="J45" s="107" t="s">
        <v>213</v>
      </c>
      <c r="K45" s="107" t="s">
        <v>213</v>
      </c>
      <c r="L45" s="107" t="s">
        <v>278</v>
      </c>
      <c r="M45" s="107">
        <v>2</v>
      </c>
      <c r="N45" s="107">
        <v>3</v>
      </c>
      <c r="O45" s="107">
        <f t="shared" si="0"/>
        <v>6</v>
      </c>
      <c r="P45" s="89" t="str">
        <f t="shared" si="1"/>
        <v>Medio</v>
      </c>
      <c r="Q45" s="87">
        <v>60</v>
      </c>
      <c r="R45" s="89">
        <f t="shared" si="2"/>
        <v>360</v>
      </c>
      <c r="S45" s="89" t="str">
        <f t="shared" si="3"/>
        <v>II</v>
      </c>
      <c r="T45" s="89" t="str">
        <f>IF(S45="","",IF(OR(S45="IV",S45="III"),"Aceptable",IF(S45="II","No Aceptable o Aceptable con controles",IF(S45="I","No Aceptable","Error"))))</f>
        <v>No Aceptable o Aceptable con controles</v>
      </c>
      <c r="U45" s="113"/>
      <c r="V45" s="113"/>
      <c r="W45" s="113"/>
      <c r="X45" s="113"/>
      <c r="Y45" s="93" t="s">
        <v>279</v>
      </c>
      <c r="Z45" s="94" t="s">
        <v>280</v>
      </c>
      <c r="AA45" s="95" t="s">
        <v>281</v>
      </c>
      <c r="AB45" s="95" t="s">
        <v>281</v>
      </c>
      <c r="AC45" s="107" t="s">
        <v>216</v>
      </c>
      <c r="AD45" s="111" t="s">
        <v>629</v>
      </c>
      <c r="AE45" s="95" t="s">
        <v>216</v>
      </c>
    </row>
    <row r="46" spans="1:31" s="91" customFormat="1" ht="60.75" customHeight="1">
      <c r="A46" s="113"/>
      <c r="B46" s="113"/>
      <c r="C46" s="118"/>
      <c r="D46" s="118"/>
      <c r="E46" s="86" t="s">
        <v>208</v>
      </c>
      <c r="F46" s="107" t="s">
        <v>274</v>
      </c>
      <c r="G46" s="107" t="s">
        <v>282</v>
      </c>
      <c r="H46" s="107" t="s">
        <v>283</v>
      </c>
      <c r="I46" s="107" t="s">
        <v>277</v>
      </c>
      <c r="J46" s="107" t="s">
        <v>284</v>
      </c>
      <c r="K46" s="107" t="s">
        <v>285</v>
      </c>
      <c r="L46" s="107" t="s">
        <v>286</v>
      </c>
      <c r="M46" s="107">
        <v>2</v>
      </c>
      <c r="N46" s="107">
        <v>2</v>
      </c>
      <c r="O46" s="107">
        <f t="shared" si="0"/>
        <v>4</v>
      </c>
      <c r="P46" s="89" t="str">
        <f t="shared" si="1"/>
        <v>Bajo</v>
      </c>
      <c r="Q46" s="87">
        <v>60</v>
      </c>
      <c r="R46" s="88">
        <f t="shared" si="2"/>
        <v>240</v>
      </c>
      <c r="S46" s="89" t="str">
        <f t="shared" si="3"/>
        <v>II</v>
      </c>
      <c r="T46" s="88" t="str">
        <f>IF(S46="","",IF(OR(S46="IV",S46="III"),"Aceptable",IF(S46="II","No Aceptable o Aceptable con controles",IF(S46="I","No Aceptable","Error"))))</f>
        <v>No Aceptable o Aceptable con controles</v>
      </c>
      <c r="U46" s="113"/>
      <c r="V46" s="113"/>
      <c r="W46" s="113"/>
      <c r="X46" s="113"/>
      <c r="Y46" s="90" t="s">
        <v>287</v>
      </c>
      <c r="Z46" s="107" t="s">
        <v>288</v>
      </c>
      <c r="AA46" s="107" t="s">
        <v>216</v>
      </c>
      <c r="AB46" s="107" t="s">
        <v>216</v>
      </c>
      <c r="AC46" s="107" t="s">
        <v>289</v>
      </c>
      <c r="AD46" s="107" t="s">
        <v>290</v>
      </c>
      <c r="AE46" s="107" t="s">
        <v>216</v>
      </c>
    </row>
    <row r="47" spans="1:31" s="91" customFormat="1" ht="60.75" customHeight="1">
      <c r="A47" s="113"/>
      <c r="B47" s="113"/>
      <c r="C47" s="118"/>
      <c r="D47" s="118"/>
      <c r="E47" s="86" t="s">
        <v>208</v>
      </c>
      <c r="F47" s="107" t="s">
        <v>274</v>
      </c>
      <c r="G47" s="107" t="s">
        <v>291</v>
      </c>
      <c r="H47" s="107" t="s">
        <v>292</v>
      </c>
      <c r="I47" s="107" t="s">
        <v>293</v>
      </c>
      <c r="J47" s="107" t="s">
        <v>294</v>
      </c>
      <c r="K47" s="107" t="s">
        <v>295</v>
      </c>
      <c r="L47" s="107" t="s">
        <v>296</v>
      </c>
      <c r="M47" s="107">
        <v>2</v>
      </c>
      <c r="N47" s="107">
        <v>4</v>
      </c>
      <c r="O47" s="107">
        <f t="shared" si="0"/>
        <v>8</v>
      </c>
      <c r="P47" s="89" t="str">
        <f t="shared" si="1"/>
        <v>Medio</v>
      </c>
      <c r="Q47" s="87">
        <v>10</v>
      </c>
      <c r="R47" s="89">
        <f t="shared" si="2"/>
        <v>80</v>
      </c>
      <c r="S47" s="89" t="str">
        <f t="shared" si="3"/>
        <v>III</v>
      </c>
      <c r="T47" s="88" t="s">
        <v>142</v>
      </c>
      <c r="U47" s="113"/>
      <c r="V47" s="113"/>
      <c r="W47" s="113"/>
      <c r="X47" s="113"/>
      <c r="Y47" s="90" t="s">
        <v>297</v>
      </c>
      <c r="Z47" s="107" t="s">
        <v>298</v>
      </c>
      <c r="AA47" s="107" t="s">
        <v>216</v>
      </c>
      <c r="AB47" s="107" t="s">
        <v>272</v>
      </c>
      <c r="AC47" s="107" t="s">
        <v>299</v>
      </c>
      <c r="AD47" s="111" t="s">
        <v>620</v>
      </c>
      <c r="AE47" s="107" t="s">
        <v>272</v>
      </c>
    </row>
    <row r="48" spans="1:31" s="91" customFormat="1" ht="60.75" customHeight="1">
      <c r="A48" s="113"/>
      <c r="B48" s="113"/>
      <c r="C48" s="118"/>
      <c r="D48" s="118"/>
      <c r="E48" s="86" t="s">
        <v>208</v>
      </c>
      <c r="F48" s="107" t="s">
        <v>274</v>
      </c>
      <c r="G48" s="107" t="s">
        <v>300</v>
      </c>
      <c r="H48" s="107" t="s">
        <v>301</v>
      </c>
      <c r="I48" s="107" t="s">
        <v>302</v>
      </c>
      <c r="J48" s="107" t="s">
        <v>213</v>
      </c>
      <c r="K48" s="107" t="s">
        <v>268</v>
      </c>
      <c r="L48" s="107" t="s">
        <v>278</v>
      </c>
      <c r="M48" s="107">
        <v>6</v>
      </c>
      <c r="N48" s="107">
        <v>3</v>
      </c>
      <c r="O48" s="107">
        <f t="shared" si="0"/>
        <v>18</v>
      </c>
      <c r="P48" s="89" t="str">
        <f t="shared" si="1"/>
        <v>Alto</v>
      </c>
      <c r="Q48" s="92">
        <v>10</v>
      </c>
      <c r="R48" s="89">
        <f t="shared" si="2"/>
        <v>180</v>
      </c>
      <c r="S48" s="89" t="str">
        <f t="shared" si="3"/>
        <v>II</v>
      </c>
      <c r="T48" s="89" t="str">
        <f>IF(S48="","",IF(OR(S48="IV",S48="III"),"Aceptable",IF(S48="II","No Aceptable o Aceptable con controles",IF(S48="I","No Aceptable","Error"))))</f>
        <v>No Aceptable o Aceptable con controles</v>
      </c>
      <c r="U48" s="113"/>
      <c r="V48" s="113"/>
      <c r="W48" s="113"/>
      <c r="X48" s="113"/>
      <c r="Y48" s="90" t="s">
        <v>303</v>
      </c>
      <c r="Z48" s="107" t="s">
        <v>304</v>
      </c>
      <c r="AA48" s="107" t="s">
        <v>216</v>
      </c>
      <c r="AB48" s="107" t="s">
        <v>216</v>
      </c>
      <c r="AC48" s="107" t="s">
        <v>305</v>
      </c>
      <c r="AD48" s="111" t="s">
        <v>626</v>
      </c>
      <c r="AE48" s="107" t="s">
        <v>217</v>
      </c>
    </row>
    <row r="49" spans="1:31" s="91" customFormat="1" ht="60.75" customHeight="1">
      <c r="A49" s="113" t="s">
        <v>204</v>
      </c>
      <c r="B49" s="113" t="s">
        <v>312</v>
      </c>
      <c r="C49" s="118" t="s">
        <v>313</v>
      </c>
      <c r="D49" s="118" t="s">
        <v>314</v>
      </c>
      <c r="E49" s="86" t="s">
        <v>208</v>
      </c>
      <c r="F49" s="107" t="s">
        <v>209</v>
      </c>
      <c r="G49" s="107" t="s">
        <v>210</v>
      </c>
      <c r="H49" s="107" t="s">
        <v>211</v>
      </c>
      <c r="I49" s="107" t="s">
        <v>212</v>
      </c>
      <c r="J49" s="107" t="s">
        <v>213</v>
      </c>
      <c r="K49" s="107" t="s">
        <v>213</v>
      </c>
      <c r="L49" s="107" t="s">
        <v>213</v>
      </c>
      <c r="M49" s="87">
        <v>2</v>
      </c>
      <c r="N49" s="87">
        <v>2</v>
      </c>
      <c r="O49" s="88">
        <f t="shared" ref="O49" si="36">IF(OR(M49="",N49=""),"",IF((M49*N49=0),"N/A",M49*N49))</f>
        <v>4</v>
      </c>
      <c r="P49" s="89" t="str">
        <f t="shared" ref="P49" si="37">IF(O49="","",IF(ISTEXT(O49),"N/A",IF(OR(O49=2,O49=4),"Bajo",IF(OR(O49=6,O49=8),"Medio",IF(OR(O49=10,O49=12,O49=18,O49=20),"Alto",IF(OR(O49=24,O49=30,O49=40),"Muy Alto","Error"))))))</f>
        <v>Bajo</v>
      </c>
      <c r="Q49" s="87">
        <v>10</v>
      </c>
      <c r="R49" s="88">
        <f t="shared" ref="R49" si="38">IF(OR(Q49="",O49=""),"",IF(ISTEXT(O49),"N/A",O49*Q49))</f>
        <v>40</v>
      </c>
      <c r="S49" s="89" t="str">
        <f t="shared" ref="S49" si="39">IF(R49="","",IF(ISTEXT(R49),"IV",IF(R49=20,"IV",IF(AND(R49&gt;=40,R49&lt;=120),"III",IF(AND(R49&gt;=150,R49&lt;=500),"II",IF(AND(R49&gt;=600,R49&lt;=4000),"I","Error"))))))</f>
        <v>III</v>
      </c>
      <c r="T49" s="88" t="s">
        <v>142</v>
      </c>
      <c r="U49" s="113"/>
      <c r="V49" s="113"/>
      <c r="W49" s="113"/>
      <c r="X49" s="113"/>
      <c r="Y49" s="90" t="s">
        <v>214</v>
      </c>
      <c r="Z49" s="107" t="s">
        <v>215</v>
      </c>
      <c r="AA49" s="107" t="s">
        <v>216</v>
      </c>
      <c r="AB49" s="107" t="s">
        <v>216</v>
      </c>
      <c r="AC49" s="107" t="s">
        <v>216</v>
      </c>
      <c r="AD49" s="111" t="s">
        <v>618</v>
      </c>
      <c r="AE49" s="107" t="s">
        <v>217</v>
      </c>
    </row>
    <row r="50" spans="1:31" s="91" customFormat="1" ht="60.75" customHeight="1">
      <c r="A50" s="113"/>
      <c r="B50" s="113"/>
      <c r="C50" s="118"/>
      <c r="D50" s="118"/>
      <c r="E50" s="86" t="s">
        <v>208</v>
      </c>
      <c r="F50" s="107" t="s">
        <v>152</v>
      </c>
      <c r="G50" s="107" t="s">
        <v>218</v>
      </c>
      <c r="H50" s="107" t="s">
        <v>219</v>
      </c>
      <c r="I50" s="107" t="s">
        <v>220</v>
      </c>
      <c r="J50" s="107" t="s">
        <v>213</v>
      </c>
      <c r="K50" s="107" t="s">
        <v>221</v>
      </c>
      <c r="L50" s="107" t="s">
        <v>222</v>
      </c>
      <c r="M50" s="107">
        <v>2</v>
      </c>
      <c r="N50" s="107">
        <v>3</v>
      </c>
      <c r="O50" s="107">
        <f t="shared" si="0"/>
        <v>6</v>
      </c>
      <c r="P50" s="89" t="str">
        <f t="shared" si="1"/>
        <v>Medio</v>
      </c>
      <c r="Q50" s="92">
        <v>25</v>
      </c>
      <c r="R50" s="88">
        <f t="shared" si="2"/>
        <v>150</v>
      </c>
      <c r="S50" s="89" t="str">
        <f t="shared" si="3"/>
        <v>II</v>
      </c>
      <c r="T50" s="88" t="str">
        <f>IF(S50="","",IF(OR(S50="IV",S50="III"),"Aceptable",IF(S50="II","No Aceptable o Aceptable con controles",IF(S50="I","No Aceptable","Error"))))</f>
        <v>No Aceptable o Aceptable con controles</v>
      </c>
      <c r="U50" s="113"/>
      <c r="V50" s="113"/>
      <c r="W50" s="113"/>
      <c r="X50" s="113"/>
      <c r="Y50" s="90" t="s">
        <v>223</v>
      </c>
      <c r="Z50" s="107" t="s">
        <v>224</v>
      </c>
      <c r="AA50" s="107" t="s">
        <v>216</v>
      </c>
      <c r="AB50" s="107" t="s">
        <v>216</v>
      </c>
      <c r="AC50" s="107" t="s">
        <v>216</v>
      </c>
      <c r="AD50" s="107" t="s">
        <v>225</v>
      </c>
      <c r="AE50" s="107" t="s">
        <v>216</v>
      </c>
    </row>
    <row r="51" spans="1:31" s="91" customFormat="1" ht="60.75" customHeight="1">
      <c r="A51" s="113"/>
      <c r="B51" s="113"/>
      <c r="C51" s="118"/>
      <c r="D51" s="118"/>
      <c r="E51" s="86" t="s">
        <v>208</v>
      </c>
      <c r="F51" s="107" t="s">
        <v>152</v>
      </c>
      <c r="G51" s="107" t="s">
        <v>226</v>
      </c>
      <c r="H51" s="107" t="s">
        <v>227</v>
      </c>
      <c r="I51" s="107" t="s">
        <v>228</v>
      </c>
      <c r="J51" s="107" t="s">
        <v>213</v>
      </c>
      <c r="K51" s="107" t="s">
        <v>221</v>
      </c>
      <c r="L51" s="107" t="s">
        <v>222</v>
      </c>
      <c r="M51" s="107">
        <v>6</v>
      </c>
      <c r="N51" s="107">
        <v>4</v>
      </c>
      <c r="O51" s="107">
        <f t="shared" si="0"/>
        <v>24</v>
      </c>
      <c r="P51" s="89" t="str">
        <f t="shared" si="1"/>
        <v>Muy Alto</v>
      </c>
      <c r="Q51" s="92">
        <v>25</v>
      </c>
      <c r="R51" s="88">
        <f t="shared" si="2"/>
        <v>600</v>
      </c>
      <c r="S51" s="89" t="str">
        <f t="shared" si="3"/>
        <v>I</v>
      </c>
      <c r="T51" s="88" t="str">
        <f>IF(S51="","",IF(OR(S51="IV",S51="III"),"Aceptable",IF(S51="II","No Aceptable o Aceptable con controles",IF(S51="I","No Aceptable","Error"))))</f>
        <v>No Aceptable</v>
      </c>
      <c r="U51" s="113"/>
      <c r="V51" s="113"/>
      <c r="W51" s="113"/>
      <c r="X51" s="113"/>
      <c r="Y51" s="90" t="s">
        <v>223</v>
      </c>
      <c r="Z51" s="107" t="s">
        <v>224</v>
      </c>
      <c r="AA51" s="107" t="s">
        <v>216</v>
      </c>
      <c r="AB51" s="107" t="s">
        <v>216</v>
      </c>
      <c r="AC51" s="107" t="s">
        <v>216</v>
      </c>
      <c r="AD51" s="107" t="s">
        <v>225</v>
      </c>
      <c r="AE51" s="107" t="s">
        <v>216</v>
      </c>
    </row>
    <row r="52" spans="1:31" s="91" customFormat="1" ht="60.75" customHeight="1">
      <c r="A52" s="113"/>
      <c r="B52" s="113"/>
      <c r="C52" s="118"/>
      <c r="D52" s="118"/>
      <c r="E52" s="86" t="s">
        <v>208</v>
      </c>
      <c r="F52" s="107" t="s">
        <v>150</v>
      </c>
      <c r="G52" s="107" t="s">
        <v>229</v>
      </c>
      <c r="H52" s="107" t="s">
        <v>230</v>
      </c>
      <c r="I52" s="107" t="s">
        <v>231</v>
      </c>
      <c r="J52" s="107" t="s">
        <v>213</v>
      </c>
      <c r="K52" s="107" t="s">
        <v>232</v>
      </c>
      <c r="L52" s="107" t="s">
        <v>233</v>
      </c>
      <c r="M52" s="92">
        <v>0</v>
      </c>
      <c r="N52" s="92">
        <v>2</v>
      </c>
      <c r="O52" s="89" t="str">
        <f t="shared" ref="O52" si="40">IF(OR(M52="",N52=""),"",IF((M52*N52=0),"N/A",M52*N52))</f>
        <v>N/A</v>
      </c>
      <c r="P52" s="89" t="str">
        <f t="shared" ref="P52" si="41">IF(O52="","",IF(ISTEXT(O52),"N/A",IF(OR(O52=2,O52=4),"Bajo",IF(OR(O52=6,O52=8),"Medio",IF(OR(O52=10,O52=12,O52=18,O52=20),"Alto",IF(OR(O52=24,O52=30,O52=40),"Muy Alto","Error"))))))</f>
        <v>N/A</v>
      </c>
      <c r="Q52" s="92">
        <v>25</v>
      </c>
      <c r="R52" s="89" t="str">
        <f t="shared" ref="R52" si="42">IF(OR(Q52="",O52=""),"",IF(ISTEXT(O52),"N/A",O52*Q52))</f>
        <v>N/A</v>
      </c>
      <c r="S52" s="89" t="str">
        <f t="shared" ref="S52" si="43">IF(R52="","",IF(ISTEXT(R52),"IV",IF(R52=20,"IV",IF(AND(R52&gt;=40,R52&lt;=120),"III",IF(AND(R52&gt;=150,R52&lt;=500),"II",IF(AND(R52&gt;=600,R52&lt;=4000),"I","Error"))))))</f>
        <v>IV</v>
      </c>
      <c r="T52" s="88" t="s">
        <v>142</v>
      </c>
      <c r="U52" s="113"/>
      <c r="V52" s="113"/>
      <c r="W52" s="113"/>
      <c r="X52" s="113"/>
      <c r="Y52" s="90" t="s">
        <v>234</v>
      </c>
      <c r="Z52" s="107" t="s">
        <v>235</v>
      </c>
      <c r="AA52" s="107" t="s">
        <v>216</v>
      </c>
      <c r="AB52" s="107" t="s">
        <v>216</v>
      </c>
      <c r="AC52" s="107" t="s">
        <v>236</v>
      </c>
      <c r="AD52" s="111" t="s">
        <v>622</v>
      </c>
      <c r="AE52" s="107" t="s">
        <v>216</v>
      </c>
    </row>
    <row r="53" spans="1:31" s="91" customFormat="1" ht="60.75" customHeight="1">
      <c r="A53" s="113"/>
      <c r="B53" s="113"/>
      <c r="C53" s="118"/>
      <c r="D53" s="118"/>
      <c r="E53" s="86" t="s">
        <v>208</v>
      </c>
      <c r="F53" s="107" t="s">
        <v>150</v>
      </c>
      <c r="G53" s="107" t="s">
        <v>237</v>
      </c>
      <c r="H53" s="107" t="s">
        <v>238</v>
      </c>
      <c r="I53" s="107" t="s">
        <v>239</v>
      </c>
      <c r="J53" s="107" t="s">
        <v>240</v>
      </c>
      <c r="K53" s="107" t="s">
        <v>232</v>
      </c>
      <c r="L53" s="107" t="s">
        <v>233</v>
      </c>
      <c r="M53" s="107">
        <v>2</v>
      </c>
      <c r="N53" s="107">
        <v>3</v>
      </c>
      <c r="O53" s="107">
        <f t="shared" si="0"/>
        <v>6</v>
      </c>
      <c r="P53" s="89" t="str">
        <f t="shared" si="1"/>
        <v>Medio</v>
      </c>
      <c r="Q53" s="92">
        <v>10</v>
      </c>
      <c r="R53" s="89">
        <f t="shared" si="2"/>
        <v>60</v>
      </c>
      <c r="S53" s="89" t="str">
        <f t="shared" si="3"/>
        <v>III</v>
      </c>
      <c r="T53" s="88" t="s">
        <v>142</v>
      </c>
      <c r="U53" s="113"/>
      <c r="V53" s="113"/>
      <c r="W53" s="113"/>
      <c r="X53" s="113"/>
      <c r="Y53" s="90" t="s">
        <v>234</v>
      </c>
      <c r="Z53" s="107" t="s">
        <v>241</v>
      </c>
      <c r="AA53" s="107" t="s">
        <v>216</v>
      </c>
      <c r="AB53" s="107" t="s">
        <v>216</v>
      </c>
      <c r="AC53" s="107" t="s">
        <v>236</v>
      </c>
      <c r="AD53" s="111" t="s">
        <v>623</v>
      </c>
      <c r="AE53" s="107" t="s">
        <v>216</v>
      </c>
    </row>
    <row r="54" spans="1:31" s="91" customFormat="1" ht="60.75" customHeight="1">
      <c r="A54" s="113"/>
      <c r="B54" s="113"/>
      <c r="C54" s="118"/>
      <c r="D54" s="118"/>
      <c r="E54" s="86" t="s">
        <v>208</v>
      </c>
      <c r="F54" s="107" t="s">
        <v>150</v>
      </c>
      <c r="G54" s="107" t="s">
        <v>237</v>
      </c>
      <c r="H54" s="107" t="s">
        <v>242</v>
      </c>
      <c r="I54" s="107" t="s">
        <v>243</v>
      </c>
      <c r="J54" s="107" t="s">
        <v>213</v>
      </c>
      <c r="K54" s="107" t="s">
        <v>232</v>
      </c>
      <c r="L54" s="107" t="s">
        <v>213</v>
      </c>
      <c r="M54" s="107">
        <v>2</v>
      </c>
      <c r="N54" s="107">
        <v>3</v>
      </c>
      <c r="O54" s="107">
        <f t="shared" si="0"/>
        <v>6</v>
      </c>
      <c r="P54" s="89" t="str">
        <f t="shared" si="1"/>
        <v>Medio</v>
      </c>
      <c r="Q54" s="87">
        <v>10</v>
      </c>
      <c r="R54" s="88">
        <f t="shared" si="2"/>
        <v>60</v>
      </c>
      <c r="S54" s="89" t="str">
        <f t="shared" si="3"/>
        <v>III</v>
      </c>
      <c r="T54" s="88" t="s">
        <v>142</v>
      </c>
      <c r="U54" s="113"/>
      <c r="V54" s="113"/>
      <c r="W54" s="113"/>
      <c r="X54" s="113"/>
      <c r="Y54" s="90" t="s">
        <v>244</v>
      </c>
      <c r="Z54" s="107" t="s">
        <v>245</v>
      </c>
      <c r="AA54" s="107" t="s">
        <v>216</v>
      </c>
      <c r="AB54" s="107" t="s">
        <v>246</v>
      </c>
      <c r="AC54" s="107" t="s">
        <v>216</v>
      </c>
      <c r="AD54" s="111" t="s">
        <v>624</v>
      </c>
      <c r="AE54" s="107" t="s">
        <v>216</v>
      </c>
    </row>
    <row r="55" spans="1:31" s="91" customFormat="1" ht="60.75" customHeight="1">
      <c r="A55" s="113"/>
      <c r="B55" s="113"/>
      <c r="C55" s="118"/>
      <c r="D55" s="118"/>
      <c r="E55" s="86" t="s">
        <v>208</v>
      </c>
      <c r="F55" s="107" t="s">
        <v>247</v>
      </c>
      <c r="G55" s="107" t="s">
        <v>248</v>
      </c>
      <c r="H55" s="107" t="s">
        <v>249</v>
      </c>
      <c r="I55" s="107" t="s">
        <v>250</v>
      </c>
      <c r="J55" s="107" t="s">
        <v>251</v>
      </c>
      <c r="K55" s="107" t="s">
        <v>252</v>
      </c>
      <c r="L55" s="107" t="s">
        <v>233</v>
      </c>
      <c r="M55" s="92">
        <v>2</v>
      </c>
      <c r="N55" s="92">
        <v>3</v>
      </c>
      <c r="O55" s="89">
        <f t="shared" ref="O55:O56" si="44">IF(OR(M55="",N55=""),"",IF((M55*N55=0),"N/A",M55*N55))</f>
        <v>6</v>
      </c>
      <c r="P55" s="89" t="str">
        <f t="shared" ref="P55:P56" si="45">IF(O55="","",IF(ISTEXT(O55),"N/A",IF(OR(O55=2,O55=4),"Bajo",IF(OR(O55=6,O55=8),"Medio",IF(OR(O55=10,O55=12,O55=18,O55=20),"Alto",IF(OR(O55=24,O55=30,O55=40),"Muy Alto","Error"))))))</f>
        <v>Medio</v>
      </c>
      <c r="Q55" s="92">
        <v>10</v>
      </c>
      <c r="R55" s="89">
        <f t="shared" ref="R55:R56" si="46">IF(OR(Q55="",O55=""),"",IF(ISTEXT(O55),"N/A",O55*Q55))</f>
        <v>60</v>
      </c>
      <c r="S55" s="89" t="str">
        <f t="shared" ref="S55:S56" si="47">IF(R55="","",IF(ISTEXT(R55),"IV",IF(R55=20,"IV",IF(AND(R55&gt;=40,R55&lt;=120),"III",IF(AND(R55&gt;=150,R55&lt;=500),"II",IF(AND(R55&gt;=600,R55&lt;=4000),"I","Error"))))))</f>
        <v>III</v>
      </c>
      <c r="T55" s="89" t="str">
        <f>IF(S55="","",IF(OR(S55="IV",S55="III"),"Aceptable",IF(S55="II","No Aceptable o Aceptable con controles",IF(S55="I","No Aceptable","Error"))))</f>
        <v>Aceptable</v>
      </c>
      <c r="U55" s="113"/>
      <c r="V55" s="113"/>
      <c r="W55" s="113"/>
      <c r="X55" s="113"/>
      <c r="Y55" s="90" t="s">
        <v>253</v>
      </c>
      <c r="Z55" s="107" t="s">
        <v>254</v>
      </c>
      <c r="AA55" s="107" t="s">
        <v>216</v>
      </c>
      <c r="AB55" s="107" t="s">
        <v>216</v>
      </c>
      <c r="AC55" s="107" t="s">
        <v>255</v>
      </c>
      <c r="AD55" s="107" t="s">
        <v>256</v>
      </c>
      <c r="AE55" s="107" t="s">
        <v>216</v>
      </c>
    </row>
    <row r="56" spans="1:31" s="91" customFormat="1" ht="60.75" customHeight="1">
      <c r="A56" s="113"/>
      <c r="B56" s="113"/>
      <c r="C56" s="118"/>
      <c r="D56" s="118"/>
      <c r="E56" s="86" t="s">
        <v>208</v>
      </c>
      <c r="F56" s="107" t="s">
        <v>247</v>
      </c>
      <c r="G56" s="107" t="s">
        <v>257</v>
      </c>
      <c r="H56" s="107" t="s">
        <v>258</v>
      </c>
      <c r="I56" s="107" t="s">
        <v>259</v>
      </c>
      <c r="J56" s="107" t="s">
        <v>260</v>
      </c>
      <c r="K56" s="107" t="s">
        <v>252</v>
      </c>
      <c r="L56" s="107" t="s">
        <v>233</v>
      </c>
      <c r="M56" s="92">
        <v>2</v>
      </c>
      <c r="N56" s="92">
        <v>3</v>
      </c>
      <c r="O56" s="89">
        <f t="shared" si="44"/>
        <v>6</v>
      </c>
      <c r="P56" s="89" t="str">
        <f t="shared" si="45"/>
        <v>Medio</v>
      </c>
      <c r="Q56" s="92">
        <v>10</v>
      </c>
      <c r="R56" s="89">
        <f t="shared" si="46"/>
        <v>60</v>
      </c>
      <c r="S56" s="89" t="str">
        <f t="shared" si="47"/>
        <v>III</v>
      </c>
      <c r="T56" s="89" t="str">
        <f>IF(S56="","",IF(OR(S56="IV",S56="III"),"Aceptable",IF(S56="II","No Aceptable o Aceptable con controles",IF(S56="I","No Aceptable","Error"))))</f>
        <v>Aceptable</v>
      </c>
      <c r="U56" s="113"/>
      <c r="V56" s="113"/>
      <c r="W56" s="113"/>
      <c r="X56" s="113"/>
      <c r="Y56" s="90" t="s">
        <v>261</v>
      </c>
      <c r="Z56" s="107" t="s">
        <v>254</v>
      </c>
      <c r="AA56" s="107" t="s">
        <v>216</v>
      </c>
      <c r="AB56" s="107" t="s">
        <v>216</v>
      </c>
      <c r="AC56" s="107" t="s">
        <v>255</v>
      </c>
      <c r="AD56" s="111" t="s">
        <v>262</v>
      </c>
      <c r="AE56" s="107" t="s">
        <v>216</v>
      </c>
    </row>
    <row r="57" spans="1:31" s="91" customFormat="1" ht="60.75" customHeight="1">
      <c r="A57" s="113"/>
      <c r="B57" s="113"/>
      <c r="C57" s="118"/>
      <c r="D57" s="118"/>
      <c r="E57" s="86" t="s">
        <v>263</v>
      </c>
      <c r="F57" s="107" t="s">
        <v>151</v>
      </c>
      <c r="G57" s="107" t="s">
        <v>264</v>
      </c>
      <c r="H57" s="107" t="s">
        <v>265</v>
      </c>
      <c r="I57" s="107" t="s">
        <v>266</v>
      </c>
      <c r="J57" s="107" t="s">
        <v>267</v>
      </c>
      <c r="K57" s="107" t="s">
        <v>268</v>
      </c>
      <c r="L57" s="107" t="s">
        <v>269</v>
      </c>
      <c r="M57" s="107">
        <v>2</v>
      </c>
      <c r="N57" s="107">
        <v>2</v>
      </c>
      <c r="O57" s="107">
        <f t="shared" si="0"/>
        <v>4</v>
      </c>
      <c r="P57" s="89" t="str">
        <f t="shared" si="1"/>
        <v>Bajo</v>
      </c>
      <c r="Q57" s="92">
        <v>10</v>
      </c>
      <c r="R57" s="89">
        <f t="shared" si="2"/>
        <v>40</v>
      </c>
      <c r="S57" s="89" t="str">
        <f t="shared" si="3"/>
        <v>III</v>
      </c>
      <c r="T57" s="88" t="s">
        <v>142</v>
      </c>
      <c r="U57" s="113"/>
      <c r="V57" s="113"/>
      <c r="W57" s="113"/>
      <c r="X57" s="113"/>
      <c r="Y57" s="107" t="s">
        <v>270</v>
      </c>
      <c r="Z57" s="107" t="s">
        <v>271</v>
      </c>
      <c r="AA57" s="107" t="s">
        <v>272</v>
      </c>
      <c r="AB57" s="107" t="s">
        <v>272</v>
      </c>
      <c r="AC57" s="107" t="s">
        <v>272</v>
      </c>
      <c r="AD57" s="107" t="s">
        <v>273</v>
      </c>
      <c r="AE57" s="107" t="s">
        <v>217</v>
      </c>
    </row>
    <row r="58" spans="1:31" s="91" customFormat="1" ht="60.75" customHeight="1">
      <c r="A58" s="113"/>
      <c r="B58" s="113"/>
      <c r="C58" s="118"/>
      <c r="D58" s="118"/>
      <c r="E58" s="86" t="s">
        <v>208</v>
      </c>
      <c r="F58" s="107" t="s">
        <v>274</v>
      </c>
      <c r="G58" s="107" t="s">
        <v>275</v>
      </c>
      <c r="H58" s="107" t="s">
        <v>276</v>
      </c>
      <c r="I58" s="107" t="s">
        <v>277</v>
      </c>
      <c r="J58" s="107" t="s">
        <v>213</v>
      </c>
      <c r="K58" s="107" t="s">
        <v>213</v>
      </c>
      <c r="L58" s="107" t="s">
        <v>278</v>
      </c>
      <c r="M58" s="107">
        <v>2</v>
      </c>
      <c r="N58" s="107">
        <v>3</v>
      </c>
      <c r="O58" s="107">
        <f t="shared" si="0"/>
        <v>6</v>
      </c>
      <c r="P58" s="89" t="str">
        <f t="shared" si="1"/>
        <v>Medio</v>
      </c>
      <c r="Q58" s="87">
        <v>60</v>
      </c>
      <c r="R58" s="89">
        <f t="shared" si="2"/>
        <v>360</v>
      </c>
      <c r="S58" s="89" t="str">
        <f t="shared" si="3"/>
        <v>II</v>
      </c>
      <c r="T58" s="89" t="str">
        <f>IF(S58="","",IF(OR(S58="IV",S58="III"),"Aceptable",IF(S58="II","No Aceptable o Aceptable con controles",IF(S58="I","No Aceptable","Error"))))</f>
        <v>No Aceptable o Aceptable con controles</v>
      </c>
      <c r="U58" s="113"/>
      <c r="V58" s="113"/>
      <c r="W58" s="113"/>
      <c r="X58" s="113"/>
      <c r="Y58" s="93" t="s">
        <v>279</v>
      </c>
      <c r="Z58" s="94" t="s">
        <v>280</v>
      </c>
      <c r="AA58" s="95" t="s">
        <v>281</v>
      </c>
      <c r="AB58" s="95" t="s">
        <v>281</v>
      </c>
      <c r="AC58" s="107" t="s">
        <v>216</v>
      </c>
      <c r="AD58" s="111" t="s">
        <v>629</v>
      </c>
      <c r="AE58" s="95" t="s">
        <v>216</v>
      </c>
    </row>
    <row r="59" spans="1:31" s="91" customFormat="1" ht="60.75" customHeight="1">
      <c r="A59" s="113"/>
      <c r="B59" s="113"/>
      <c r="C59" s="118"/>
      <c r="D59" s="118"/>
      <c r="E59" s="86" t="s">
        <v>208</v>
      </c>
      <c r="F59" s="107" t="s">
        <v>274</v>
      </c>
      <c r="G59" s="107" t="s">
        <v>282</v>
      </c>
      <c r="H59" s="107" t="s">
        <v>283</v>
      </c>
      <c r="I59" s="107" t="s">
        <v>277</v>
      </c>
      <c r="J59" s="107" t="s">
        <v>284</v>
      </c>
      <c r="K59" s="107" t="s">
        <v>285</v>
      </c>
      <c r="L59" s="107" t="s">
        <v>286</v>
      </c>
      <c r="M59" s="107">
        <v>2</v>
      </c>
      <c r="N59" s="107">
        <v>2</v>
      </c>
      <c r="O59" s="107">
        <f t="shared" si="0"/>
        <v>4</v>
      </c>
      <c r="P59" s="89" t="str">
        <f t="shared" si="1"/>
        <v>Bajo</v>
      </c>
      <c r="Q59" s="87">
        <v>60</v>
      </c>
      <c r="R59" s="88">
        <f t="shared" si="2"/>
        <v>240</v>
      </c>
      <c r="S59" s="89" t="str">
        <f t="shared" si="3"/>
        <v>II</v>
      </c>
      <c r="T59" s="88" t="str">
        <f>IF(S59="","",IF(OR(S59="IV",S59="III"),"Aceptable",IF(S59="II","No Aceptable o Aceptable con controles",IF(S59="I","No Aceptable","Error"))))</f>
        <v>No Aceptable o Aceptable con controles</v>
      </c>
      <c r="U59" s="113"/>
      <c r="V59" s="113"/>
      <c r="W59" s="113"/>
      <c r="X59" s="113"/>
      <c r="Y59" s="90" t="s">
        <v>287</v>
      </c>
      <c r="Z59" s="107" t="s">
        <v>288</v>
      </c>
      <c r="AA59" s="107" t="s">
        <v>216</v>
      </c>
      <c r="AB59" s="107" t="s">
        <v>216</v>
      </c>
      <c r="AC59" s="107" t="s">
        <v>289</v>
      </c>
      <c r="AD59" s="107" t="s">
        <v>290</v>
      </c>
      <c r="AE59" s="107" t="s">
        <v>216</v>
      </c>
    </row>
    <row r="60" spans="1:31" s="91" customFormat="1" ht="60.75" customHeight="1">
      <c r="A60" s="113"/>
      <c r="B60" s="113"/>
      <c r="C60" s="118"/>
      <c r="D60" s="118"/>
      <c r="E60" s="86" t="s">
        <v>208</v>
      </c>
      <c r="F60" s="107" t="s">
        <v>274</v>
      </c>
      <c r="G60" s="107" t="s">
        <v>291</v>
      </c>
      <c r="H60" s="107" t="s">
        <v>292</v>
      </c>
      <c r="I60" s="107" t="s">
        <v>293</v>
      </c>
      <c r="J60" s="107" t="s">
        <v>294</v>
      </c>
      <c r="K60" s="107" t="s">
        <v>295</v>
      </c>
      <c r="L60" s="107" t="s">
        <v>296</v>
      </c>
      <c r="M60" s="107">
        <v>2</v>
      </c>
      <c r="N60" s="107">
        <v>4</v>
      </c>
      <c r="O60" s="107">
        <f t="shared" si="0"/>
        <v>8</v>
      </c>
      <c r="P60" s="89" t="str">
        <f t="shared" si="1"/>
        <v>Medio</v>
      </c>
      <c r="Q60" s="87">
        <v>10</v>
      </c>
      <c r="R60" s="89">
        <f t="shared" si="2"/>
        <v>80</v>
      </c>
      <c r="S60" s="89" t="str">
        <f t="shared" si="3"/>
        <v>III</v>
      </c>
      <c r="T60" s="88" t="s">
        <v>142</v>
      </c>
      <c r="U60" s="113"/>
      <c r="V60" s="113"/>
      <c r="W60" s="113"/>
      <c r="X60" s="113"/>
      <c r="Y60" s="90" t="s">
        <v>297</v>
      </c>
      <c r="Z60" s="107" t="s">
        <v>298</v>
      </c>
      <c r="AA60" s="107" t="s">
        <v>216</v>
      </c>
      <c r="AB60" s="107" t="s">
        <v>272</v>
      </c>
      <c r="AC60" s="107" t="s">
        <v>299</v>
      </c>
      <c r="AD60" s="111" t="s">
        <v>620</v>
      </c>
      <c r="AE60" s="107" t="s">
        <v>272</v>
      </c>
    </row>
    <row r="61" spans="1:31" s="91" customFormat="1" ht="60.75" customHeight="1">
      <c r="A61" s="113"/>
      <c r="B61" s="113"/>
      <c r="C61" s="118"/>
      <c r="D61" s="118"/>
      <c r="E61" s="86" t="s">
        <v>208</v>
      </c>
      <c r="F61" s="107" t="s">
        <v>274</v>
      </c>
      <c r="G61" s="107" t="s">
        <v>300</v>
      </c>
      <c r="H61" s="107" t="s">
        <v>301</v>
      </c>
      <c r="I61" s="107" t="s">
        <v>302</v>
      </c>
      <c r="J61" s="107" t="s">
        <v>213</v>
      </c>
      <c r="K61" s="107" t="s">
        <v>268</v>
      </c>
      <c r="L61" s="107" t="s">
        <v>278</v>
      </c>
      <c r="M61" s="107">
        <v>6</v>
      </c>
      <c r="N61" s="107">
        <v>3</v>
      </c>
      <c r="O61" s="107">
        <f t="shared" si="0"/>
        <v>18</v>
      </c>
      <c r="P61" s="89" t="str">
        <f t="shared" si="1"/>
        <v>Alto</v>
      </c>
      <c r="Q61" s="92">
        <v>10</v>
      </c>
      <c r="R61" s="89">
        <f t="shared" si="2"/>
        <v>180</v>
      </c>
      <c r="S61" s="89" t="str">
        <f t="shared" si="3"/>
        <v>II</v>
      </c>
      <c r="T61" s="89" t="str">
        <f>IF(S61="","",IF(OR(S61="IV",S61="III"),"Aceptable",IF(S61="II","No Aceptable o Aceptable con controles",IF(S61="I","No Aceptable","Error"))))</f>
        <v>No Aceptable o Aceptable con controles</v>
      </c>
      <c r="U61" s="113"/>
      <c r="V61" s="113"/>
      <c r="W61" s="113"/>
      <c r="X61" s="113"/>
      <c r="Y61" s="90" t="s">
        <v>303</v>
      </c>
      <c r="Z61" s="107" t="s">
        <v>304</v>
      </c>
      <c r="AA61" s="107" t="s">
        <v>216</v>
      </c>
      <c r="AB61" s="107" t="s">
        <v>216</v>
      </c>
      <c r="AC61" s="107" t="s">
        <v>305</v>
      </c>
      <c r="AD61" s="111" t="s">
        <v>626</v>
      </c>
      <c r="AE61" s="107" t="s">
        <v>217</v>
      </c>
    </row>
    <row r="62" spans="1:31" s="91" customFormat="1" ht="60.75" customHeight="1">
      <c r="A62" s="113" t="s">
        <v>204</v>
      </c>
      <c r="B62" s="113" t="s">
        <v>315</v>
      </c>
      <c r="C62" s="118" t="s">
        <v>316</v>
      </c>
      <c r="D62" s="118" t="s">
        <v>317</v>
      </c>
      <c r="E62" s="86" t="s">
        <v>208</v>
      </c>
      <c r="F62" s="107" t="s">
        <v>209</v>
      </c>
      <c r="G62" s="107" t="s">
        <v>210</v>
      </c>
      <c r="H62" s="107" t="s">
        <v>211</v>
      </c>
      <c r="I62" s="107" t="s">
        <v>212</v>
      </c>
      <c r="J62" s="107" t="s">
        <v>213</v>
      </c>
      <c r="K62" s="107" t="s">
        <v>213</v>
      </c>
      <c r="L62" s="107" t="s">
        <v>213</v>
      </c>
      <c r="M62" s="87">
        <v>2</v>
      </c>
      <c r="N62" s="87">
        <v>2</v>
      </c>
      <c r="O62" s="88">
        <f t="shared" ref="O62" si="48">IF(OR(M62="",N62=""),"",IF((M62*N62=0),"N/A",M62*N62))</f>
        <v>4</v>
      </c>
      <c r="P62" s="89" t="str">
        <f t="shared" ref="P62" si="49">IF(O62="","",IF(ISTEXT(O62),"N/A",IF(OR(O62=2,O62=4),"Bajo",IF(OR(O62=6,O62=8),"Medio",IF(OR(O62=10,O62=12,O62=18,O62=20),"Alto",IF(OR(O62=24,O62=30,O62=40),"Muy Alto","Error"))))))</f>
        <v>Bajo</v>
      </c>
      <c r="Q62" s="87">
        <v>10</v>
      </c>
      <c r="R62" s="88">
        <f t="shared" ref="R62" si="50">IF(OR(Q62="",O62=""),"",IF(ISTEXT(O62),"N/A",O62*Q62))</f>
        <v>40</v>
      </c>
      <c r="S62" s="89" t="str">
        <f t="shared" ref="S62" si="51">IF(R62="","",IF(ISTEXT(R62),"IV",IF(R62=20,"IV",IF(AND(R62&gt;=40,R62&lt;=120),"III",IF(AND(R62&gt;=150,R62&lt;=500),"II",IF(AND(R62&gt;=600,R62&lt;=4000),"I","Error"))))))</f>
        <v>III</v>
      </c>
      <c r="T62" s="88" t="s">
        <v>142</v>
      </c>
      <c r="U62" s="113"/>
      <c r="V62" s="113"/>
      <c r="W62" s="113"/>
      <c r="X62" s="113"/>
      <c r="Y62" s="90" t="s">
        <v>214</v>
      </c>
      <c r="Z62" s="107" t="s">
        <v>215</v>
      </c>
      <c r="AA62" s="107" t="s">
        <v>216</v>
      </c>
      <c r="AB62" s="107" t="s">
        <v>216</v>
      </c>
      <c r="AC62" s="107" t="s">
        <v>216</v>
      </c>
      <c r="AD62" s="111" t="s">
        <v>618</v>
      </c>
      <c r="AE62" s="107" t="s">
        <v>217</v>
      </c>
    </row>
    <row r="63" spans="1:31" s="91" customFormat="1" ht="60.75" customHeight="1">
      <c r="A63" s="113"/>
      <c r="B63" s="113"/>
      <c r="C63" s="118"/>
      <c r="D63" s="118"/>
      <c r="E63" s="86" t="s">
        <v>208</v>
      </c>
      <c r="F63" s="107" t="s">
        <v>152</v>
      </c>
      <c r="G63" s="107" t="s">
        <v>218</v>
      </c>
      <c r="H63" s="107" t="s">
        <v>219</v>
      </c>
      <c r="I63" s="107" t="s">
        <v>220</v>
      </c>
      <c r="J63" s="107" t="s">
        <v>213</v>
      </c>
      <c r="K63" s="107" t="s">
        <v>221</v>
      </c>
      <c r="L63" s="107" t="s">
        <v>222</v>
      </c>
      <c r="M63" s="107">
        <v>2</v>
      </c>
      <c r="N63" s="107">
        <v>3</v>
      </c>
      <c r="O63" s="107">
        <f t="shared" si="0"/>
        <v>6</v>
      </c>
      <c r="P63" s="89" t="str">
        <f t="shared" si="1"/>
        <v>Medio</v>
      </c>
      <c r="Q63" s="92">
        <v>25</v>
      </c>
      <c r="R63" s="88">
        <f t="shared" si="2"/>
        <v>150</v>
      </c>
      <c r="S63" s="89" t="str">
        <f t="shared" si="3"/>
        <v>II</v>
      </c>
      <c r="T63" s="88" t="str">
        <f>IF(S63="","",IF(OR(S63="IV",S63="III"),"Aceptable",IF(S63="II","No Aceptable o Aceptable con controles",IF(S63="I","No Aceptable","Error"))))</f>
        <v>No Aceptable o Aceptable con controles</v>
      </c>
      <c r="U63" s="113"/>
      <c r="V63" s="113"/>
      <c r="W63" s="113"/>
      <c r="X63" s="113"/>
      <c r="Y63" s="90" t="s">
        <v>223</v>
      </c>
      <c r="Z63" s="107" t="s">
        <v>224</v>
      </c>
      <c r="AA63" s="107" t="s">
        <v>216</v>
      </c>
      <c r="AB63" s="107" t="s">
        <v>216</v>
      </c>
      <c r="AC63" s="107" t="s">
        <v>216</v>
      </c>
      <c r="AD63" s="107" t="s">
        <v>225</v>
      </c>
      <c r="AE63" s="107" t="s">
        <v>216</v>
      </c>
    </row>
    <row r="64" spans="1:31" s="91" customFormat="1" ht="60.75" customHeight="1">
      <c r="A64" s="113"/>
      <c r="B64" s="113"/>
      <c r="C64" s="118"/>
      <c r="D64" s="118"/>
      <c r="E64" s="86" t="s">
        <v>208</v>
      </c>
      <c r="F64" s="107" t="s">
        <v>152</v>
      </c>
      <c r="G64" s="107" t="s">
        <v>226</v>
      </c>
      <c r="H64" s="107" t="s">
        <v>227</v>
      </c>
      <c r="I64" s="107" t="s">
        <v>228</v>
      </c>
      <c r="J64" s="107" t="s">
        <v>213</v>
      </c>
      <c r="K64" s="107" t="s">
        <v>221</v>
      </c>
      <c r="L64" s="107" t="s">
        <v>222</v>
      </c>
      <c r="M64" s="107">
        <v>6</v>
      </c>
      <c r="N64" s="107">
        <v>4</v>
      </c>
      <c r="O64" s="107">
        <f t="shared" si="0"/>
        <v>24</v>
      </c>
      <c r="P64" s="89" t="str">
        <f t="shared" si="1"/>
        <v>Muy Alto</v>
      </c>
      <c r="Q64" s="92">
        <v>25</v>
      </c>
      <c r="R64" s="88">
        <f t="shared" si="2"/>
        <v>600</v>
      </c>
      <c r="S64" s="89" t="str">
        <f t="shared" si="3"/>
        <v>I</v>
      </c>
      <c r="T64" s="88" t="str">
        <f>IF(S64="","",IF(OR(S64="IV",S64="III"),"Aceptable",IF(S64="II","No Aceptable o Aceptable con controles",IF(S64="I","No Aceptable","Error"))))</f>
        <v>No Aceptable</v>
      </c>
      <c r="U64" s="113"/>
      <c r="V64" s="113"/>
      <c r="W64" s="113"/>
      <c r="X64" s="113"/>
      <c r="Y64" s="90" t="s">
        <v>223</v>
      </c>
      <c r="Z64" s="107" t="s">
        <v>224</v>
      </c>
      <c r="AA64" s="107" t="s">
        <v>216</v>
      </c>
      <c r="AB64" s="107" t="s">
        <v>216</v>
      </c>
      <c r="AC64" s="107" t="s">
        <v>216</v>
      </c>
      <c r="AD64" s="107" t="s">
        <v>225</v>
      </c>
      <c r="AE64" s="107" t="s">
        <v>216</v>
      </c>
    </row>
    <row r="65" spans="1:31" s="91" customFormat="1" ht="60.75" customHeight="1">
      <c r="A65" s="113"/>
      <c r="B65" s="113"/>
      <c r="C65" s="118"/>
      <c r="D65" s="118"/>
      <c r="E65" s="86" t="s">
        <v>208</v>
      </c>
      <c r="F65" s="107" t="s">
        <v>150</v>
      </c>
      <c r="G65" s="107" t="s">
        <v>229</v>
      </c>
      <c r="H65" s="107" t="s">
        <v>230</v>
      </c>
      <c r="I65" s="107" t="s">
        <v>231</v>
      </c>
      <c r="J65" s="107" t="s">
        <v>213</v>
      </c>
      <c r="K65" s="107" t="s">
        <v>232</v>
      </c>
      <c r="L65" s="107" t="s">
        <v>233</v>
      </c>
      <c r="M65" s="92">
        <v>0</v>
      </c>
      <c r="N65" s="92">
        <v>2</v>
      </c>
      <c r="O65" s="89" t="str">
        <f t="shared" ref="O65" si="52">IF(OR(M65="",N65=""),"",IF((M65*N65=0),"N/A",M65*N65))</f>
        <v>N/A</v>
      </c>
      <c r="P65" s="89" t="str">
        <f t="shared" ref="P65" si="53">IF(O65="","",IF(ISTEXT(O65),"N/A",IF(OR(O65=2,O65=4),"Bajo",IF(OR(O65=6,O65=8),"Medio",IF(OR(O65=10,O65=12,O65=18,O65=20),"Alto",IF(OR(O65=24,O65=30,O65=40),"Muy Alto","Error"))))))</f>
        <v>N/A</v>
      </c>
      <c r="Q65" s="92">
        <v>25</v>
      </c>
      <c r="R65" s="89" t="str">
        <f t="shared" ref="R65" si="54">IF(OR(Q65="",O65=""),"",IF(ISTEXT(O65),"N/A",O65*Q65))</f>
        <v>N/A</v>
      </c>
      <c r="S65" s="89" t="str">
        <f t="shared" ref="S65" si="55">IF(R65="","",IF(ISTEXT(R65),"IV",IF(R65=20,"IV",IF(AND(R65&gt;=40,R65&lt;=120),"III",IF(AND(R65&gt;=150,R65&lt;=500),"II",IF(AND(R65&gt;=600,R65&lt;=4000),"I","Error"))))))</f>
        <v>IV</v>
      </c>
      <c r="T65" s="88" t="s">
        <v>142</v>
      </c>
      <c r="U65" s="113"/>
      <c r="V65" s="113"/>
      <c r="W65" s="113"/>
      <c r="X65" s="113"/>
      <c r="Y65" s="90" t="s">
        <v>234</v>
      </c>
      <c r="Z65" s="107" t="s">
        <v>235</v>
      </c>
      <c r="AA65" s="107" t="s">
        <v>216</v>
      </c>
      <c r="AB65" s="107" t="s">
        <v>216</v>
      </c>
      <c r="AC65" s="107" t="s">
        <v>236</v>
      </c>
      <c r="AD65" s="111" t="s">
        <v>622</v>
      </c>
      <c r="AE65" s="107" t="s">
        <v>216</v>
      </c>
    </row>
    <row r="66" spans="1:31" s="91" customFormat="1" ht="60.75" customHeight="1">
      <c r="A66" s="113"/>
      <c r="B66" s="113"/>
      <c r="C66" s="118"/>
      <c r="D66" s="118"/>
      <c r="E66" s="86" t="s">
        <v>208</v>
      </c>
      <c r="F66" s="107" t="s">
        <v>150</v>
      </c>
      <c r="G66" s="107" t="s">
        <v>237</v>
      </c>
      <c r="H66" s="107" t="s">
        <v>238</v>
      </c>
      <c r="I66" s="107" t="s">
        <v>239</v>
      </c>
      <c r="J66" s="107" t="s">
        <v>240</v>
      </c>
      <c r="K66" s="107" t="s">
        <v>232</v>
      </c>
      <c r="L66" s="107" t="s">
        <v>233</v>
      </c>
      <c r="M66" s="107">
        <v>2</v>
      </c>
      <c r="N66" s="107">
        <v>3</v>
      </c>
      <c r="O66" s="107">
        <f t="shared" si="0"/>
        <v>6</v>
      </c>
      <c r="P66" s="89" t="str">
        <f t="shared" si="1"/>
        <v>Medio</v>
      </c>
      <c r="Q66" s="92">
        <v>10</v>
      </c>
      <c r="R66" s="89">
        <f t="shared" si="2"/>
        <v>60</v>
      </c>
      <c r="S66" s="89" t="str">
        <f t="shared" si="3"/>
        <v>III</v>
      </c>
      <c r="T66" s="88" t="s">
        <v>142</v>
      </c>
      <c r="U66" s="113"/>
      <c r="V66" s="113"/>
      <c r="W66" s="113"/>
      <c r="X66" s="113"/>
      <c r="Y66" s="90" t="s">
        <v>234</v>
      </c>
      <c r="Z66" s="107" t="s">
        <v>241</v>
      </c>
      <c r="AA66" s="107" t="s">
        <v>216</v>
      </c>
      <c r="AB66" s="107" t="s">
        <v>216</v>
      </c>
      <c r="AC66" s="107" t="s">
        <v>236</v>
      </c>
      <c r="AD66" s="111" t="s">
        <v>623</v>
      </c>
      <c r="AE66" s="107" t="s">
        <v>216</v>
      </c>
    </row>
    <row r="67" spans="1:31" s="91" customFormat="1" ht="60.75" customHeight="1">
      <c r="A67" s="113"/>
      <c r="B67" s="113"/>
      <c r="C67" s="118"/>
      <c r="D67" s="118"/>
      <c r="E67" s="86" t="s">
        <v>208</v>
      </c>
      <c r="F67" s="107" t="s">
        <v>150</v>
      </c>
      <c r="G67" s="107" t="s">
        <v>237</v>
      </c>
      <c r="H67" s="107" t="s">
        <v>242</v>
      </c>
      <c r="I67" s="107" t="s">
        <v>243</v>
      </c>
      <c r="J67" s="107" t="s">
        <v>213</v>
      </c>
      <c r="K67" s="107" t="s">
        <v>232</v>
      </c>
      <c r="L67" s="107" t="s">
        <v>213</v>
      </c>
      <c r="M67" s="107">
        <v>2</v>
      </c>
      <c r="N67" s="107">
        <v>3</v>
      </c>
      <c r="O67" s="107">
        <f t="shared" si="0"/>
        <v>6</v>
      </c>
      <c r="P67" s="89" t="str">
        <f t="shared" si="1"/>
        <v>Medio</v>
      </c>
      <c r="Q67" s="87">
        <v>10</v>
      </c>
      <c r="R67" s="88">
        <f t="shared" si="2"/>
        <v>60</v>
      </c>
      <c r="S67" s="89" t="str">
        <f t="shared" si="3"/>
        <v>III</v>
      </c>
      <c r="T67" s="88" t="s">
        <v>142</v>
      </c>
      <c r="U67" s="113"/>
      <c r="V67" s="113"/>
      <c r="W67" s="113"/>
      <c r="X67" s="113"/>
      <c r="Y67" s="90" t="s">
        <v>244</v>
      </c>
      <c r="Z67" s="107" t="s">
        <v>245</v>
      </c>
      <c r="AA67" s="107" t="s">
        <v>216</v>
      </c>
      <c r="AB67" s="107" t="s">
        <v>246</v>
      </c>
      <c r="AC67" s="107" t="s">
        <v>216</v>
      </c>
      <c r="AD67" s="111" t="s">
        <v>624</v>
      </c>
      <c r="AE67" s="107" t="s">
        <v>216</v>
      </c>
    </row>
    <row r="68" spans="1:31" s="91" customFormat="1" ht="60.75" customHeight="1">
      <c r="A68" s="113"/>
      <c r="B68" s="113"/>
      <c r="C68" s="118"/>
      <c r="D68" s="118"/>
      <c r="E68" s="86" t="s">
        <v>208</v>
      </c>
      <c r="F68" s="107" t="s">
        <v>247</v>
      </c>
      <c r="G68" s="107" t="s">
        <v>248</v>
      </c>
      <c r="H68" s="107" t="s">
        <v>249</v>
      </c>
      <c r="I68" s="107" t="s">
        <v>250</v>
      </c>
      <c r="J68" s="107" t="s">
        <v>251</v>
      </c>
      <c r="K68" s="107" t="s">
        <v>252</v>
      </c>
      <c r="L68" s="107" t="s">
        <v>233</v>
      </c>
      <c r="M68" s="92">
        <v>2</v>
      </c>
      <c r="N68" s="92">
        <v>3</v>
      </c>
      <c r="O68" s="89">
        <f t="shared" ref="O68:O69" si="56">IF(OR(M68="",N68=""),"",IF((M68*N68=0),"N/A",M68*N68))</f>
        <v>6</v>
      </c>
      <c r="P68" s="89" t="str">
        <f t="shared" ref="P68:P69" si="57">IF(O68="","",IF(ISTEXT(O68),"N/A",IF(OR(O68=2,O68=4),"Bajo",IF(OR(O68=6,O68=8),"Medio",IF(OR(O68=10,O68=12,O68=18,O68=20),"Alto",IF(OR(O68=24,O68=30,O68=40),"Muy Alto","Error"))))))</f>
        <v>Medio</v>
      </c>
      <c r="Q68" s="92">
        <v>10</v>
      </c>
      <c r="R68" s="89">
        <f t="shared" ref="R68:R69" si="58">IF(OR(Q68="",O68=""),"",IF(ISTEXT(O68),"N/A",O68*Q68))</f>
        <v>60</v>
      </c>
      <c r="S68" s="89" t="str">
        <f t="shared" ref="S68:S69" si="59">IF(R68="","",IF(ISTEXT(R68),"IV",IF(R68=20,"IV",IF(AND(R68&gt;=40,R68&lt;=120),"III",IF(AND(R68&gt;=150,R68&lt;=500),"II",IF(AND(R68&gt;=600,R68&lt;=4000),"I","Error"))))))</f>
        <v>III</v>
      </c>
      <c r="T68" s="89" t="str">
        <f>IF(S68="","",IF(OR(S68="IV",S68="III"),"Aceptable",IF(S68="II","No Aceptable o Aceptable con controles",IF(S68="I","No Aceptable","Error"))))</f>
        <v>Aceptable</v>
      </c>
      <c r="U68" s="113"/>
      <c r="V68" s="113"/>
      <c r="W68" s="113"/>
      <c r="X68" s="113"/>
      <c r="Y68" s="90" t="s">
        <v>253</v>
      </c>
      <c r="Z68" s="107" t="s">
        <v>254</v>
      </c>
      <c r="AA68" s="107" t="s">
        <v>216</v>
      </c>
      <c r="AB68" s="107" t="s">
        <v>216</v>
      </c>
      <c r="AC68" s="107" t="s">
        <v>255</v>
      </c>
      <c r="AD68" s="107" t="s">
        <v>256</v>
      </c>
      <c r="AE68" s="107" t="s">
        <v>216</v>
      </c>
    </row>
    <row r="69" spans="1:31" s="91" customFormat="1" ht="60.75" customHeight="1">
      <c r="A69" s="113"/>
      <c r="B69" s="113"/>
      <c r="C69" s="118"/>
      <c r="D69" s="118"/>
      <c r="E69" s="86" t="s">
        <v>208</v>
      </c>
      <c r="F69" s="107" t="s">
        <v>247</v>
      </c>
      <c r="G69" s="107" t="s">
        <v>257</v>
      </c>
      <c r="H69" s="107" t="s">
        <v>258</v>
      </c>
      <c r="I69" s="107" t="s">
        <v>259</v>
      </c>
      <c r="J69" s="107" t="s">
        <v>260</v>
      </c>
      <c r="K69" s="107" t="s">
        <v>252</v>
      </c>
      <c r="L69" s="107" t="s">
        <v>233</v>
      </c>
      <c r="M69" s="92">
        <v>2</v>
      </c>
      <c r="N69" s="92">
        <v>3</v>
      </c>
      <c r="O69" s="89">
        <f t="shared" si="56"/>
        <v>6</v>
      </c>
      <c r="P69" s="89" t="str">
        <f t="shared" si="57"/>
        <v>Medio</v>
      </c>
      <c r="Q69" s="92">
        <v>10</v>
      </c>
      <c r="R69" s="89">
        <f t="shared" si="58"/>
        <v>60</v>
      </c>
      <c r="S69" s="89" t="str">
        <f t="shared" si="59"/>
        <v>III</v>
      </c>
      <c r="T69" s="89" t="str">
        <f>IF(S69="","",IF(OR(S69="IV",S69="III"),"Aceptable",IF(S69="II","No Aceptable o Aceptable con controles",IF(S69="I","No Aceptable","Error"))))</f>
        <v>Aceptable</v>
      </c>
      <c r="U69" s="113"/>
      <c r="V69" s="113"/>
      <c r="W69" s="113"/>
      <c r="X69" s="113"/>
      <c r="Y69" s="90" t="s">
        <v>261</v>
      </c>
      <c r="Z69" s="107" t="s">
        <v>254</v>
      </c>
      <c r="AA69" s="107" t="s">
        <v>216</v>
      </c>
      <c r="AB69" s="107" t="s">
        <v>216</v>
      </c>
      <c r="AC69" s="107" t="s">
        <v>255</v>
      </c>
      <c r="AD69" s="111" t="s">
        <v>262</v>
      </c>
      <c r="AE69" s="107" t="s">
        <v>216</v>
      </c>
    </row>
    <row r="70" spans="1:31" s="91" customFormat="1" ht="60.75" customHeight="1">
      <c r="A70" s="113"/>
      <c r="B70" s="113"/>
      <c r="C70" s="118"/>
      <c r="D70" s="118"/>
      <c r="E70" s="86" t="s">
        <v>263</v>
      </c>
      <c r="F70" s="107" t="s">
        <v>151</v>
      </c>
      <c r="G70" s="107" t="s">
        <v>264</v>
      </c>
      <c r="H70" s="107" t="s">
        <v>265</v>
      </c>
      <c r="I70" s="107" t="s">
        <v>266</v>
      </c>
      <c r="J70" s="107" t="s">
        <v>267</v>
      </c>
      <c r="K70" s="107" t="s">
        <v>268</v>
      </c>
      <c r="L70" s="107" t="s">
        <v>269</v>
      </c>
      <c r="M70" s="107">
        <v>2</v>
      </c>
      <c r="N70" s="107">
        <v>2</v>
      </c>
      <c r="O70" s="107">
        <f t="shared" si="0"/>
        <v>4</v>
      </c>
      <c r="P70" s="89" t="str">
        <f t="shared" si="1"/>
        <v>Bajo</v>
      </c>
      <c r="Q70" s="92">
        <v>10</v>
      </c>
      <c r="R70" s="89">
        <f t="shared" si="2"/>
        <v>40</v>
      </c>
      <c r="S70" s="89" t="str">
        <f t="shared" si="3"/>
        <v>III</v>
      </c>
      <c r="T70" s="88" t="s">
        <v>142</v>
      </c>
      <c r="U70" s="113"/>
      <c r="V70" s="113"/>
      <c r="W70" s="113"/>
      <c r="X70" s="113"/>
      <c r="Y70" s="107" t="s">
        <v>270</v>
      </c>
      <c r="Z70" s="107" t="s">
        <v>271</v>
      </c>
      <c r="AA70" s="107" t="s">
        <v>272</v>
      </c>
      <c r="AB70" s="107" t="s">
        <v>272</v>
      </c>
      <c r="AC70" s="107" t="s">
        <v>272</v>
      </c>
      <c r="AD70" s="107" t="s">
        <v>273</v>
      </c>
      <c r="AE70" s="107" t="s">
        <v>217</v>
      </c>
    </row>
    <row r="71" spans="1:31" s="91" customFormat="1" ht="60.75" customHeight="1">
      <c r="A71" s="113"/>
      <c r="B71" s="113"/>
      <c r="C71" s="118"/>
      <c r="D71" s="118"/>
      <c r="E71" s="86" t="s">
        <v>208</v>
      </c>
      <c r="F71" s="107" t="s">
        <v>274</v>
      </c>
      <c r="G71" s="107" t="s">
        <v>275</v>
      </c>
      <c r="H71" s="107" t="s">
        <v>276</v>
      </c>
      <c r="I71" s="107" t="s">
        <v>277</v>
      </c>
      <c r="J71" s="107" t="s">
        <v>213</v>
      </c>
      <c r="K71" s="107" t="s">
        <v>213</v>
      </c>
      <c r="L71" s="107" t="s">
        <v>278</v>
      </c>
      <c r="M71" s="107">
        <v>2</v>
      </c>
      <c r="N71" s="107">
        <v>3</v>
      </c>
      <c r="O71" s="107">
        <f t="shared" si="0"/>
        <v>6</v>
      </c>
      <c r="P71" s="89" t="str">
        <f t="shared" si="1"/>
        <v>Medio</v>
      </c>
      <c r="Q71" s="87">
        <v>60</v>
      </c>
      <c r="R71" s="89">
        <f t="shared" si="2"/>
        <v>360</v>
      </c>
      <c r="S71" s="89" t="str">
        <f t="shared" si="3"/>
        <v>II</v>
      </c>
      <c r="T71" s="89" t="str">
        <f>IF(S71="","",IF(OR(S71="IV",S71="III"),"Aceptable",IF(S71="II","No Aceptable o Aceptable con controles",IF(S71="I","No Aceptable","Error"))))</f>
        <v>No Aceptable o Aceptable con controles</v>
      </c>
      <c r="U71" s="113"/>
      <c r="V71" s="113"/>
      <c r="W71" s="113"/>
      <c r="X71" s="113"/>
      <c r="Y71" s="93" t="s">
        <v>279</v>
      </c>
      <c r="Z71" s="94" t="s">
        <v>280</v>
      </c>
      <c r="AA71" s="95" t="s">
        <v>281</v>
      </c>
      <c r="AB71" s="95" t="s">
        <v>281</v>
      </c>
      <c r="AC71" s="107" t="s">
        <v>216</v>
      </c>
      <c r="AD71" s="111" t="s">
        <v>629</v>
      </c>
      <c r="AE71" s="95" t="s">
        <v>216</v>
      </c>
    </row>
    <row r="72" spans="1:31" s="91" customFormat="1" ht="60.75" customHeight="1">
      <c r="A72" s="113"/>
      <c r="B72" s="113"/>
      <c r="C72" s="118"/>
      <c r="D72" s="118"/>
      <c r="E72" s="86" t="s">
        <v>208</v>
      </c>
      <c r="F72" s="107" t="s">
        <v>274</v>
      </c>
      <c r="G72" s="107" t="s">
        <v>282</v>
      </c>
      <c r="H72" s="107" t="s">
        <v>283</v>
      </c>
      <c r="I72" s="107" t="s">
        <v>277</v>
      </c>
      <c r="J72" s="107" t="s">
        <v>284</v>
      </c>
      <c r="K72" s="107" t="s">
        <v>285</v>
      </c>
      <c r="L72" s="107" t="s">
        <v>286</v>
      </c>
      <c r="M72" s="107">
        <v>2</v>
      </c>
      <c r="N72" s="107">
        <v>2</v>
      </c>
      <c r="O72" s="107">
        <f t="shared" si="0"/>
        <v>4</v>
      </c>
      <c r="P72" s="89" t="str">
        <f t="shared" si="1"/>
        <v>Bajo</v>
      </c>
      <c r="Q72" s="87">
        <v>60</v>
      </c>
      <c r="R72" s="88">
        <f t="shared" si="2"/>
        <v>240</v>
      </c>
      <c r="S72" s="89" t="str">
        <f t="shared" si="3"/>
        <v>II</v>
      </c>
      <c r="T72" s="88" t="str">
        <f>IF(S72="","",IF(OR(S72="IV",S72="III"),"Aceptable",IF(S72="II","No Aceptable o Aceptable con controles",IF(S72="I","No Aceptable","Error"))))</f>
        <v>No Aceptable o Aceptable con controles</v>
      </c>
      <c r="U72" s="113"/>
      <c r="V72" s="113"/>
      <c r="W72" s="113"/>
      <c r="X72" s="113"/>
      <c r="Y72" s="90" t="s">
        <v>287</v>
      </c>
      <c r="Z72" s="107" t="s">
        <v>288</v>
      </c>
      <c r="AA72" s="107" t="s">
        <v>216</v>
      </c>
      <c r="AB72" s="107" t="s">
        <v>216</v>
      </c>
      <c r="AC72" s="107" t="s">
        <v>289</v>
      </c>
      <c r="AD72" s="107" t="s">
        <v>290</v>
      </c>
      <c r="AE72" s="107" t="s">
        <v>216</v>
      </c>
    </row>
    <row r="73" spans="1:31" s="91" customFormat="1" ht="60.75" customHeight="1">
      <c r="A73" s="113"/>
      <c r="B73" s="113"/>
      <c r="C73" s="118"/>
      <c r="D73" s="118"/>
      <c r="E73" s="86" t="s">
        <v>208</v>
      </c>
      <c r="F73" s="107" t="s">
        <v>274</v>
      </c>
      <c r="G73" s="107" t="s">
        <v>291</v>
      </c>
      <c r="H73" s="107" t="s">
        <v>292</v>
      </c>
      <c r="I73" s="107" t="s">
        <v>293</v>
      </c>
      <c r="J73" s="107" t="s">
        <v>294</v>
      </c>
      <c r="K73" s="107" t="s">
        <v>295</v>
      </c>
      <c r="L73" s="107" t="s">
        <v>296</v>
      </c>
      <c r="M73" s="107">
        <v>2</v>
      </c>
      <c r="N73" s="107">
        <v>4</v>
      </c>
      <c r="O73" s="107">
        <f t="shared" si="0"/>
        <v>8</v>
      </c>
      <c r="P73" s="89" t="str">
        <f t="shared" si="1"/>
        <v>Medio</v>
      </c>
      <c r="Q73" s="87">
        <v>10</v>
      </c>
      <c r="R73" s="89">
        <f t="shared" si="2"/>
        <v>80</v>
      </c>
      <c r="S73" s="89" t="str">
        <f t="shared" si="3"/>
        <v>III</v>
      </c>
      <c r="T73" s="88" t="s">
        <v>142</v>
      </c>
      <c r="U73" s="113"/>
      <c r="V73" s="113"/>
      <c r="W73" s="113"/>
      <c r="X73" s="113"/>
      <c r="Y73" s="90" t="s">
        <v>297</v>
      </c>
      <c r="Z73" s="107" t="s">
        <v>298</v>
      </c>
      <c r="AA73" s="107" t="s">
        <v>216</v>
      </c>
      <c r="AB73" s="107" t="s">
        <v>272</v>
      </c>
      <c r="AC73" s="107" t="s">
        <v>299</v>
      </c>
      <c r="AD73" s="111" t="s">
        <v>620</v>
      </c>
      <c r="AE73" s="107" t="s">
        <v>272</v>
      </c>
    </row>
    <row r="74" spans="1:31" s="91" customFormat="1" ht="60.75" customHeight="1">
      <c r="A74" s="113"/>
      <c r="B74" s="113"/>
      <c r="C74" s="118"/>
      <c r="D74" s="118"/>
      <c r="E74" s="86" t="s">
        <v>208</v>
      </c>
      <c r="F74" s="107" t="s">
        <v>274</v>
      </c>
      <c r="G74" s="107" t="s">
        <v>300</v>
      </c>
      <c r="H74" s="107" t="s">
        <v>301</v>
      </c>
      <c r="I74" s="107" t="s">
        <v>302</v>
      </c>
      <c r="J74" s="107" t="s">
        <v>213</v>
      </c>
      <c r="K74" s="107" t="s">
        <v>268</v>
      </c>
      <c r="L74" s="107" t="s">
        <v>278</v>
      </c>
      <c r="M74" s="107">
        <v>6</v>
      </c>
      <c r="N74" s="107">
        <v>3</v>
      </c>
      <c r="O74" s="107">
        <f t="shared" ref="O74:O137" si="60">IF(OR(M74="",N74=""),"",IF((M74*N74=0),"N/A",M74*N74))</f>
        <v>18</v>
      </c>
      <c r="P74" s="89" t="str">
        <f t="shared" ref="P74:P137" si="61">IF(O74="","",IF(ISTEXT(O74),"N/A",IF(OR(O74=2,O74=4),"Bajo",IF(OR(O74=6,O74=8),"Medio",IF(OR(O74=10,O74=12,O74=18,O74=20),"Alto",IF(OR(O74=24,O74=30,O74=40),"Muy Alto","Error"))))))</f>
        <v>Alto</v>
      </c>
      <c r="Q74" s="92">
        <v>10</v>
      </c>
      <c r="R74" s="89">
        <f t="shared" ref="R74:R137" si="62">IF(OR(Q74="",O74=""),"",IF(ISTEXT(O74),"N/A",O74*Q74))</f>
        <v>180</v>
      </c>
      <c r="S74" s="89" t="str">
        <f t="shared" si="3"/>
        <v>II</v>
      </c>
      <c r="T74" s="89" t="str">
        <f>IF(S74="","",IF(OR(S74="IV",S74="III"),"Aceptable",IF(S74="II","No Aceptable o Aceptable con controles",IF(S74="I","No Aceptable","Error"))))</f>
        <v>No Aceptable o Aceptable con controles</v>
      </c>
      <c r="U74" s="113"/>
      <c r="V74" s="113"/>
      <c r="W74" s="113"/>
      <c r="X74" s="113"/>
      <c r="Y74" s="90" t="s">
        <v>303</v>
      </c>
      <c r="Z74" s="107" t="s">
        <v>304</v>
      </c>
      <c r="AA74" s="107" t="s">
        <v>216</v>
      </c>
      <c r="AB74" s="107" t="s">
        <v>216</v>
      </c>
      <c r="AC74" s="107" t="s">
        <v>305</v>
      </c>
      <c r="AD74" s="111" t="s">
        <v>626</v>
      </c>
      <c r="AE74" s="107" t="s">
        <v>217</v>
      </c>
    </row>
    <row r="75" spans="1:31" s="91" customFormat="1" ht="60.75" customHeight="1">
      <c r="A75" s="113" t="s">
        <v>204</v>
      </c>
      <c r="B75" s="113" t="s">
        <v>318</v>
      </c>
      <c r="C75" s="118" t="s">
        <v>319</v>
      </c>
      <c r="D75" s="118" t="s">
        <v>320</v>
      </c>
      <c r="E75" s="86" t="s">
        <v>208</v>
      </c>
      <c r="F75" s="107" t="s">
        <v>209</v>
      </c>
      <c r="G75" s="107" t="s">
        <v>210</v>
      </c>
      <c r="H75" s="107" t="s">
        <v>211</v>
      </c>
      <c r="I75" s="107" t="s">
        <v>212</v>
      </c>
      <c r="J75" s="107" t="s">
        <v>213</v>
      </c>
      <c r="K75" s="107" t="s">
        <v>213</v>
      </c>
      <c r="L75" s="107" t="s">
        <v>213</v>
      </c>
      <c r="M75" s="87">
        <v>2</v>
      </c>
      <c r="N75" s="87">
        <v>2</v>
      </c>
      <c r="O75" s="88">
        <f t="shared" si="60"/>
        <v>4</v>
      </c>
      <c r="P75" s="89" t="str">
        <f t="shared" si="61"/>
        <v>Bajo</v>
      </c>
      <c r="Q75" s="87">
        <v>10</v>
      </c>
      <c r="R75" s="88">
        <f t="shared" si="62"/>
        <v>40</v>
      </c>
      <c r="S75" s="89" t="str">
        <f t="shared" ref="S75" si="63">IF(R75="","",IF(ISTEXT(R75),"IV",IF(R75=20,"IV",IF(AND(R75&gt;=40,R75&lt;=120),"III",IF(AND(R75&gt;=150,R75&lt;=500),"II",IF(AND(R75&gt;=600,R75&lt;=4000),"I","Error"))))))</f>
        <v>III</v>
      </c>
      <c r="T75" s="88" t="s">
        <v>142</v>
      </c>
      <c r="U75" s="113"/>
      <c r="V75" s="113"/>
      <c r="W75" s="113"/>
      <c r="X75" s="113"/>
      <c r="Y75" s="90" t="s">
        <v>214</v>
      </c>
      <c r="Z75" s="107" t="s">
        <v>215</v>
      </c>
      <c r="AA75" s="107" t="s">
        <v>216</v>
      </c>
      <c r="AB75" s="107" t="s">
        <v>216</v>
      </c>
      <c r="AC75" s="107" t="s">
        <v>216</v>
      </c>
      <c r="AD75" s="111" t="s">
        <v>618</v>
      </c>
      <c r="AE75" s="107" t="s">
        <v>217</v>
      </c>
    </row>
    <row r="76" spans="1:31" s="91" customFormat="1" ht="60.75" customHeight="1">
      <c r="A76" s="113"/>
      <c r="B76" s="113"/>
      <c r="C76" s="118"/>
      <c r="D76" s="118"/>
      <c r="E76" s="86" t="s">
        <v>208</v>
      </c>
      <c r="F76" s="107" t="s">
        <v>152</v>
      </c>
      <c r="G76" s="107" t="s">
        <v>218</v>
      </c>
      <c r="H76" s="107" t="s">
        <v>219</v>
      </c>
      <c r="I76" s="107" t="s">
        <v>220</v>
      </c>
      <c r="J76" s="107" t="s">
        <v>213</v>
      </c>
      <c r="K76" s="107" t="s">
        <v>221</v>
      </c>
      <c r="L76" s="107" t="s">
        <v>222</v>
      </c>
      <c r="M76" s="107">
        <v>2</v>
      </c>
      <c r="N76" s="107">
        <v>3</v>
      </c>
      <c r="O76" s="107">
        <f t="shared" si="60"/>
        <v>6</v>
      </c>
      <c r="P76" s="89" t="str">
        <f t="shared" si="61"/>
        <v>Medio</v>
      </c>
      <c r="Q76" s="92">
        <v>25</v>
      </c>
      <c r="R76" s="88">
        <f t="shared" si="62"/>
        <v>150</v>
      </c>
      <c r="S76" s="89" t="str">
        <f t="shared" si="3"/>
        <v>II</v>
      </c>
      <c r="T76" s="88" t="str">
        <f>IF(S76="","",IF(OR(S76="IV",S76="III"),"Aceptable",IF(S76="II","No Aceptable o Aceptable con controles",IF(S76="I","No Aceptable","Error"))))</f>
        <v>No Aceptable o Aceptable con controles</v>
      </c>
      <c r="U76" s="113"/>
      <c r="V76" s="113"/>
      <c r="W76" s="113"/>
      <c r="X76" s="113"/>
      <c r="Y76" s="90" t="s">
        <v>223</v>
      </c>
      <c r="Z76" s="107" t="s">
        <v>224</v>
      </c>
      <c r="AA76" s="107" t="s">
        <v>216</v>
      </c>
      <c r="AB76" s="107" t="s">
        <v>216</v>
      </c>
      <c r="AC76" s="107" t="s">
        <v>216</v>
      </c>
      <c r="AD76" s="107" t="s">
        <v>225</v>
      </c>
      <c r="AE76" s="107" t="s">
        <v>216</v>
      </c>
    </row>
    <row r="77" spans="1:31" s="91" customFormat="1" ht="60.75" customHeight="1">
      <c r="A77" s="113"/>
      <c r="B77" s="113"/>
      <c r="C77" s="118"/>
      <c r="D77" s="118"/>
      <c r="E77" s="86" t="s">
        <v>208</v>
      </c>
      <c r="F77" s="107" t="s">
        <v>152</v>
      </c>
      <c r="G77" s="107" t="s">
        <v>226</v>
      </c>
      <c r="H77" s="107" t="s">
        <v>227</v>
      </c>
      <c r="I77" s="107" t="s">
        <v>228</v>
      </c>
      <c r="J77" s="107" t="s">
        <v>213</v>
      </c>
      <c r="K77" s="107" t="s">
        <v>221</v>
      </c>
      <c r="L77" s="107" t="s">
        <v>222</v>
      </c>
      <c r="M77" s="107">
        <v>6</v>
      </c>
      <c r="N77" s="107">
        <v>4</v>
      </c>
      <c r="O77" s="107">
        <f t="shared" si="60"/>
        <v>24</v>
      </c>
      <c r="P77" s="89" t="str">
        <f t="shared" si="61"/>
        <v>Muy Alto</v>
      </c>
      <c r="Q77" s="92">
        <v>25</v>
      </c>
      <c r="R77" s="88">
        <f t="shared" si="62"/>
        <v>600</v>
      </c>
      <c r="S77" s="89" t="str">
        <f t="shared" si="3"/>
        <v>I</v>
      </c>
      <c r="T77" s="88" t="str">
        <f>IF(S77="","",IF(OR(S77="IV",S77="III"),"Aceptable",IF(S77="II","No Aceptable o Aceptable con controles",IF(S77="I","No Aceptable","Error"))))</f>
        <v>No Aceptable</v>
      </c>
      <c r="U77" s="113"/>
      <c r="V77" s="113"/>
      <c r="W77" s="113"/>
      <c r="X77" s="113"/>
      <c r="Y77" s="90" t="s">
        <v>223</v>
      </c>
      <c r="Z77" s="107" t="s">
        <v>224</v>
      </c>
      <c r="AA77" s="107" t="s">
        <v>216</v>
      </c>
      <c r="AB77" s="107" t="s">
        <v>216</v>
      </c>
      <c r="AC77" s="107" t="s">
        <v>216</v>
      </c>
      <c r="AD77" s="107" t="s">
        <v>225</v>
      </c>
      <c r="AE77" s="107" t="s">
        <v>216</v>
      </c>
    </row>
    <row r="78" spans="1:31" s="91" customFormat="1" ht="60.75" customHeight="1">
      <c r="A78" s="113"/>
      <c r="B78" s="113"/>
      <c r="C78" s="118"/>
      <c r="D78" s="118"/>
      <c r="E78" s="86" t="s">
        <v>208</v>
      </c>
      <c r="F78" s="107" t="s">
        <v>150</v>
      </c>
      <c r="G78" s="107" t="s">
        <v>229</v>
      </c>
      <c r="H78" s="107" t="s">
        <v>230</v>
      </c>
      <c r="I78" s="107" t="s">
        <v>231</v>
      </c>
      <c r="J78" s="107" t="s">
        <v>213</v>
      </c>
      <c r="K78" s="107" t="s">
        <v>232</v>
      </c>
      <c r="L78" s="107" t="s">
        <v>233</v>
      </c>
      <c r="M78" s="92">
        <v>0</v>
      </c>
      <c r="N78" s="92">
        <v>2</v>
      </c>
      <c r="O78" s="89" t="str">
        <f t="shared" si="60"/>
        <v>N/A</v>
      </c>
      <c r="P78" s="89" t="str">
        <f t="shared" si="61"/>
        <v>N/A</v>
      </c>
      <c r="Q78" s="92">
        <v>25</v>
      </c>
      <c r="R78" s="89" t="str">
        <f t="shared" si="62"/>
        <v>N/A</v>
      </c>
      <c r="S78" s="89" t="str">
        <f t="shared" ref="S78" si="64">IF(R78="","",IF(ISTEXT(R78),"IV",IF(R78=20,"IV",IF(AND(R78&gt;=40,R78&lt;=120),"III",IF(AND(R78&gt;=150,R78&lt;=500),"II",IF(AND(R78&gt;=600,R78&lt;=4000),"I","Error"))))))</f>
        <v>IV</v>
      </c>
      <c r="T78" s="88" t="s">
        <v>142</v>
      </c>
      <c r="U78" s="113"/>
      <c r="V78" s="113"/>
      <c r="W78" s="113"/>
      <c r="X78" s="113"/>
      <c r="Y78" s="90" t="s">
        <v>234</v>
      </c>
      <c r="Z78" s="107" t="s">
        <v>235</v>
      </c>
      <c r="AA78" s="107" t="s">
        <v>216</v>
      </c>
      <c r="AB78" s="107" t="s">
        <v>216</v>
      </c>
      <c r="AC78" s="107" t="s">
        <v>236</v>
      </c>
      <c r="AD78" s="111" t="s">
        <v>622</v>
      </c>
      <c r="AE78" s="107" t="s">
        <v>216</v>
      </c>
    </row>
    <row r="79" spans="1:31" s="91" customFormat="1" ht="60.75" customHeight="1">
      <c r="A79" s="113"/>
      <c r="B79" s="113"/>
      <c r="C79" s="118"/>
      <c r="D79" s="118"/>
      <c r="E79" s="86" t="s">
        <v>208</v>
      </c>
      <c r="F79" s="107" t="s">
        <v>150</v>
      </c>
      <c r="G79" s="107" t="s">
        <v>237</v>
      </c>
      <c r="H79" s="107" t="s">
        <v>238</v>
      </c>
      <c r="I79" s="107" t="s">
        <v>239</v>
      </c>
      <c r="J79" s="107" t="s">
        <v>240</v>
      </c>
      <c r="K79" s="107" t="s">
        <v>232</v>
      </c>
      <c r="L79" s="107" t="s">
        <v>233</v>
      </c>
      <c r="M79" s="107">
        <v>2</v>
      </c>
      <c r="N79" s="107">
        <v>3</v>
      </c>
      <c r="O79" s="107">
        <f t="shared" si="60"/>
        <v>6</v>
      </c>
      <c r="P79" s="89" t="str">
        <f t="shared" si="61"/>
        <v>Medio</v>
      </c>
      <c r="Q79" s="92">
        <v>10</v>
      </c>
      <c r="R79" s="89">
        <f t="shared" si="62"/>
        <v>60</v>
      </c>
      <c r="S79" s="89" t="str">
        <f t="shared" si="3"/>
        <v>III</v>
      </c>
      <c r="T79" s="88" t="s">
        <v>142</v>
      </c>
      <c r="U79" s="113"/>
      <c r="V79" s="113"/>
      <c r="W79" s="113"/>
      <c r="X79" s="113"/>
      <c r="Y79" s="90" t="s">
        <v>234</v>
      </c>
      <c r="Z79" s="107" t="s">
        <v>241</v>
      </c>
      <c r="AA79" s="107" t="s">
        <v>216</v>
      </c>
      <c r="AB79" s="107" t="s">
        <v>216</v>
      </c>
      <c r="AC79" s="107" t="s">
        <v>236</v>
      </c>
      <c r="AD79" s="111" t="s">
        <v>623</v>
      </c>
      <c r="AE79" s="107" t="s">
        <v>216</v>
      </c>
    </row>
    <row r="80" spans="1:31" s="91" customFormat="1" ht="60.75" customHeight="1">
      <c r="A80" s="113"/>
      <c r="B80" s="113"/>
      <c r="C80" s="118"/>
      <c r="D80" s="118"/>
      <c r="E80" s="86" t="s">
        <v>208</v>
      </c>
      <c r="F80" s="107" t="s">
        <v>150</v>
      </c>
      <c r="G80" s="107" t="s">
        <v>237</v>
      </c>
      <c r="H80" s="107" t="s">
        <v>242</v>
      </c>
      <c r="I80" s="107" t="s">
        <v>243</v>
      </c>
      <c r="J80" s="107" t="s">
        <v>213</v>
      </c>
      <c r="K80" s="107" t="s">
        <v>232</v>
      </c>
      <c r="L80" s="107" t="s">
        <v>213</v>
      </c>
      <c r="M80" s="107">
        <v>2</v>
      </c>
      <c r="N80" s="107">
        <v>3</v>
      </c>
      <c r="O80" s="107">
        <f t="shared" si="60"/>
        <v>6</v>
      </c>
      <c r="P80" s="89" t="str">
        <f t="shared" si="61"/>
        <v>Medio</v>
      </c>
      <c r="Q80" s="87">
        <v>10</v>
      </c>
      <c r="R80" s="88">
        <f t="shared" si="62"/>
        <v>60</v>
      </c>
      <c r="S80" s="89" t="str">
        <f t="shared" si="3"/>
        <v>III</v>
      </c>
      <c r="T80" s="88" t="s">
        <v>142</v>
      </c>
      <c r="U80" s="113"/>
      <c r="V80" s="113"/>
      <c r="W80" s="113"/>
      <c r="X80" s="113"/>
      <c r="Y80" s="90" t="s">
        <v>244</v>
      </c>
      <c r="Z80" s="107" t="s">
        <v>245</v>
      </c>
      <c r="AA80" s="107" t="s">
        <v>216</v>
      </c>
      <c r="AB80" s="107" t="s">
        <v>246</v>
      </c>
      <c r="AC80" s="107" t="s">
        <v>216</v>
      </c>
      <c r="AD80" s="111" t="s">
        <v>624</v>
      </c>
      <c r="AE80" s="107" t="s">
        <v>216</v>
      </c>
    </row>
    <row r="81" spans="1:31" s="91" customFormat="1" ht="60.75" customHeight="1">
      <c r="A81" s="113"/>
      <c r="B81" s="113"/>
      <c r="C81" s="118"/>
      <c r="D81" s="118"/>
      <c r="E81" s="86" t="s">
        <v>208</v>
      </c>
      <c r="F81" s="107" t="s">
        <v>247</v>
      </c>
      <c r="G81" s="107" t="s">
        <v>248</v>
      </c>
      <c r="H81" s="107" t="s">
        <v>249</v>
      </c>
      <c r="I81" s="107" t="s">
        <v>250</v>
      </c>
      <c r="J81" s="107" t="s">
        <v>251</v>
      </c>
      <c r="K81" s="107" t="s">
        <v>252</v>
      </c>
      <c r="L81" s="107" t="s">
        <v>233</v>
      </c>
      <c r="M81" s="92">
        <v>2</v>
      </c>
      <c r="N81" s="92">
        <v>3</v>
      </c>
      <c r="O81" s="89">
        <f t="shared" si="60"/>
        <v>6</v>
      </c>
      <c r="P81" s="89" t="str">
        <f t="shared" si="61"/>
        <v>Medio</v>
      </c>
      <c r="Q81" s="92">
        <v>10</v>
      </c>
      <c r="R81" s="89">
        <f t="shared" si="62"/>
        <v>60</v>
      </c>
      <c r="S81" s="89" t="str">
        <f t="shared" ref="S81:S82" si="65">IF(R81="","",IF(ISTEXT(R81),"IV",IF(R81=20,"IV",IF(AND(R81&gt;=40,R81&lt;=120),"III",IF(AND(R81&gt;=150,R81&lt;=500),"II",IF(AND(R81&gt;=600,R81&lt;=4000),"I","Error"))))))</f>
        <v>III</v>
      </c>
      <c r="T81" s="89" t="str">
        <f>IF(S81="","",IF(OR(S81="IV",S81="III"),"Aceptable",IF(S81="II","No Aceptable o Aceptable con controles",IF(S81="I","No Aceptable","Error"))))</f>
        <v>Aceptable</v>
      </c>
      <c r="U81" s="113"/>
      <c r="V81" s="113"/>
      <c r="W81" s="113"/>
      <c r="X81" s="113"/>
      <c r="Y81" s="90" t="s">
        <v>253</v>
      </c>
      <c r="Z81" s="107" t="s">
        <v>254</v>
      </c>
      <c r="AA81" s="107" t="s">
        <v>216</v>
      </c>
      <c r="AB81" s="107" t="s">
        <v>216</v>
      </c>
      <c r="AC81" s="107" t="s">
        <v>255</v>
      </c>
      <c r="AD81" s="107" t="s">
        <v>256</v>
      </c>
      <c r="AE81" s="107" t="s">
        <v>216</v>
      </c>
    </row>
    <row r="82" spans="1:31" s="91" customFormat="1" ht="60.75" customHeight="1">
      <c r="A82" s="113"/>
      <c r="B82" s="113"/>
      <c r="C82" s="118"/>
      <c r="D82" s="118"/>
      <c r="E82" s="86" t="s">
        <v>208</v>
      </c>
      <c r="F82" s="107" t="s">
        <v>247</v>
      </c>
      <c r="G82" s="107" t="s">
        <v>257</v>
      </c>
      <c r="H82" s="107" t="s">
        <v>258</v>
      </c>
      <c r="I82" s="107" t="s">
        <v>259</v>
      </c>
      <c r="J82" s="107" t="s">
        <v>260</v>
      </c>
      <c r="K82" s="107" t="s">
        <v>252</v>
      </c>
      <c r="L82" s="107" t="s">
        <v>233</v>
      </c>
      <c r="M82" s="92">
        <v>2</v>
      </c>
      <c r="N82" s="92">
        <v>3</v>
      </c>
      <c r="O82" s="89">
        <f t="shared" si="60"/>
        <v>6</v>
      </c>
      <c r="P82" s="89" t="str">
        <f t="shared" si="61"/>
        <v>Medio</v>
      </c>
      <c r="Q82" s="92">
        <v>10</v>
      </c>
      <c r="R82" s="89">
        <f t="shared" si="62"/>
        <v>60</v>
      </c>
      <c r="S82" s="89" t="str">
        <f t="shared" si="65"/>
        <v>III</v>
      </c>
      <c r="T82" s="89" t="str">
        <f>IF(S82="","",IF(OR(S82="IV",S82="III"),"Aceptable",IF(S82="II","No Aceptable o Aceptable con controles",IF(S82="I","No Aceptable","Error"))))</f>
        <v>Aceptable</v>
      </c>
      <c r="U82" s="113"/>
      <c r="V82" s="113"/>
      <c r="W82" s="113"/>
      <c r="X82" s="113"/>
      <c r="Y82" s="90" t="s">
        <v>261</v>
      </c>
      <c r="Z82" s="107" t="s">
        <v>254</v>
      </c>
      <c r="AA82" s="107" t="s">
        <v>216</v>
      </c>
      <c r="AB82" s="107" t="s">
        <v>216</v>
      </c>
      <c r="AC82" s="107" t="s">
        <v>255</v>
      </c>
      <c r="AD82" s="111" t="s">
        <v>262</v>
      </c>
      <c r="AE82" s="107" t="s">
        <v>216</v>
      </c>
    </row>
    <row r="83" spans="1:31" s="91" customFormat="1" ht="60.75" customHeight="1">
      <c r="A83" s="113"/>
      <c r="B83" s="113"/>
      <c r="C83" s="118"/>
      <c r="D83" s="118"/>
      <c r="E83" s="86" t="s">
        <v>263</v>
      </c>
      <c r="F83" s="107" t="s">
        <v>151</v>
      </c>
      <c r="G83" s="107" t="s">
        <v>264</v>
      </c>
      <c r="H83" s="107" t="s">
        <v>265</v>
      </c>
      <c r="I83" s="107" t="s">
        <v>266</v>
      </c>
      <c r="J83" s="107" t="s">
        <v>267</v>
      </c>
      <c r="K83" s="107" t="s">
        <v>268</v>
      </c>
      <c r="L83" s="107" t="s">
        <v>269</v>
      </c>
      <c r="M83" s="107">
        <v>2</v>
      </c>
      <c r="N83" s="107">
        <v>2</v>
      </c>
      <c r="O83" s="107">
        <f t="shared" si="60"/>
        <v>4</v>
      </c>
      <c r="P83" s="89" t="str">
        <f t="shared" si="61"/>
        <v>Bajo</v>
      </c>
      <c r="Q83" s="92">
        <v>10</v>
      </c>
      <c r="R83" s="89">
        <f t="shared" si="62"/>
        <v>40</v>
      </c>
      <c r="S83" s="89" t="str">
        <f t="shared" si="3"/>
        <v>III</v>
      </c>
      <c r="T83" s="88" t="s">
        <v>142</v>
      </c>
      <c r="U83" s="113"/>
      <c r="V83" s="113"/>
      <c r="W83" s="113"/>
      <c r="X83" s="113"/>
      <c r="Y83" s="107" t="s">
        <v>270</v>
      </c>
      <c r="Z83" s="107" t="s">
        <v>271</v>
      </c>
      <c r="AA83" s="107" t="s">
        <v>272</v>
      </c>
      <c r="AB83" s="107" t="s">
        <v>272</v>
      </c>
      <c r="AC83" s="107" t="s">
        <v>272</v>
      </c>
      <c r="AD83" s="107" t="s">
        <v>273</v>
      </c>
      <c r="AE83" s="107" t="s">
        <v>217</v>
      </c>
    </row>
    <row r="84" spans="1:31" s="91" customFormat="1" ht="60.75" customHeight="1">
      <c r="A84" s="113"/>
      <c r="B84" s="113"/>
      <c r="C84" s="118"/>
      <c r="D84" s="118"/>
      <c r="E84" s="86" t="s">
        <v>208</v>
      </c>
      <c r="F84" s="107" t="s">
        <v>274</v>
      </c>
      <c r="G84" s="107" t="s">
        <v>275</v>
      </c>
      <c r="H84" s="107" t="s">
        <v>276</v>
      </c>
      <c r="I84" s="107" t="s">
        <v>277</v>
      </c>
      <c r="J84" s="107" t="s">
        <v>213</v>
      </c>
      <c r="K84" s="107" t="s">
        <v>213</v>
      </c>
      <c r="L84" s="107" t="s">
        <v>278</v>
      </c>
      <c r="M84" s="107">
        <v>2</v>
      </c>
      <c r="N84" s="107">
        <v>3</v>
      </c>
      <c r="O84" s="107">
        <f t="shared" si="60"/>
        <v>6</v>
      </c>
      <c r="P84" s="89" t="str">
        <f t="shared" si="61"/>
        <v>Medio</v>
      </c>
      <c r="Q84" s="87">
        <v>60</v>
      </c>
      <c r="R84" s="89">
        <f t="shared" si="62"/>
        <v>360</v>
      </c>
      <c r="S84" s="89" t="str">
        <f t="shared" si="3"/>
        <v>II</v>
      </c>
      <c r="T84" s="89" t="str">
        <f>IF(S84="","",IF(OR(S84="IV",S84="III"),"Aceptable",IF(S84="II","No Aceptable o Aceptable con controles",IF(S84="I","No Aceptable","Error"))))</f>
        <v>No Aceptable o Aceptable con controles</v>
      </c>
      <c r="U84" s="113"/>
      <c r="V84" s="113"/>
      <c r="W84" s="113"/>
      <c r="X84" s="113"/>
      <c r="Y84" s="93" t="s">
        <v>279</v>
      </c>
      <c r="Z84" s="94" t="s">
        <v>280</v>
      </c>
      <c r="AA84" s="95" t="s">
        <v>281</v>
      </c>
      <c r="AB84" s="95" t="s">
        <v>281</v>
      </c>
      <c r="AC84" s="107" t="s">
        <v>216</v>
      </c>
      <c r="AD84" s="111" t="s">
        <v>629</v>
      </c>
      <c r="AE84" s="95" t="s">
        <v>216</v>
      </c>
    </row>
    <row r="85" spans="1:31" s="91" customFormat="1" ht="60.75" customHeight="1">
      <c r="A85" s="113"/>
      <c r="B85" s="113"/>
      <c r="C85" s="118"/>
      <c r="D85" s="118"/>
      <c r="E85" s="86" t="s">
        <v>208</v>
      </c>
      <c r="F85" s="107" t="s">
        <v>274</v>
      </c>
      <c r="G85" s="107" t="s">
        <v>282</v>
      </c>
      <c r="H85" s="107" t="s">
        <v>283</v>
      </c>
      <c r="I85" s="107" t="s">
        <v>277</v>
      </c>
      <c r="J85" s="107" t="s">
        <v>284</v>
      </c>
      <c r="K85" s="107" t="s">
        <v>285</v>
      </c>
      <c r="L85" s="107" t="s">
        <v>286</v>
      </c>
      <c r="M85" s="107">
        <v>2</v>
      </c>
      <c r="N85" s="107">
        <v>2</v>
      </c>
      <c r="O85" s="107">
        <f t="shared" si="60"/>
        <v>4</v>
      </c>
      <c r="P85" s="89" t="str">
        <f t="shared" si="61"/>
        <v>Bajo</v>
      </c>
      <c r="Q85" s="87">
        <v>60</v>
      </c>
      <c r="R85" s="88">
        <f t="shared" si="62"/>
        <v>240</v>
      </c>
      <c r="S85" s="89" t="str">
        <f t="shared" si="3"/>
        <v>II</v>
      </c>
      <c r="T85" s="88" t="str">
        <f>IF(S85="","",IF(OR(S85="IV",S85="III"),"Aceptable",IF(S85="II","No Aceptable o Aceptable con controles",IF(S85="I","No Aceptable","Error"))))</f>
        <v>No Aceptable o Aceptable con controles</v>
      </c>
      <c r="U85" s="113"/>
      <c r="V85" s="113"/>
      <c r="W85" s="113"/>
      <c r="X85" s="113"/>
      <c r="Y85" s="90" t="s">
        <v>287</v>
      </c>
      <c r="Z85" s="107" t="s">
        <v>288</v>
      </c>
      <c r="AA85" s="107" t="s">
        <v>216</v>
      </c>
      <c r="AB85" s="107" t="s">
        <v>216</v>
      </c>
      <c r="AC85" s="107" t="s">
        <v>289</v>
      </c>
      <c r="AD85" s="107" t="s">
        <v>290</v>
      </c>
      <c r="AE85" s="107" t="s">
        <v>216</v>
      </c>
    </row>
    <row r="86" spans="1:31" s="91" customFormat="1" ht="60.75" customHeight="1">
      <c r="A86" s="113"/>
      <c r="B86" s="113"/>
      <c r="C86" s="118"/>
      <c r="D86" s="118"/>
      <c r="E86" s="86" t="s">
        <v>208</v>
      </c>
      <c r="F86" s="107" t="s">
        <v>274</v>
      </c>
      <c r="G86" s="107" t="s">
        <v>291</v>
      </c>
      <c r="H86" s="107" t="s">
        <v>292</v>
      </c>
      <c r="I86" s="107" t="s">
        <v>293</v>
      </c>
      <c r="J86" s="107" t="s">
        <v>294</v>
      </c>
      <c r="K86" s="107" t="s">
        <v>295</v>
      </c>
      <c r="L86" s="107" t="s">
        <v>296</v>
      </c>
      <c r="M86" s="107">
        <v>2</v>
      </c>
      <c r="N86" s="107">
        <v>4</v>
      </c>
      <c r="O86" s="107">
        <f t="shared" si="60"/>
        <v>8</v>
      </c>
      <c r="P86" s="89" t="str">
        <f t="shared" si="61"/>
        <v>Medio</v>
      </c>
      <c r="Q86" s="87">
        <v>10</v>
      </c>
      <c r="R86" s="89">
        <f t="shared" si="62"/>
        <v>80</v>
      </c>
      <c r="S86" s="89" t="str">
        <f t="shared" si="3"/>
        <v>III</v>
      </c>
      <c r="T86" s="88" t="s">
        <v>142</v>
      </c>
      <c r="U86" s="113"/>
      <c r="V86" s="113"/>
      <c r="W86" s="113"/>
      <c r="X86" s="113"/>
      <c r="Y86" s="90" t="s">
        <v>297</v>
      </c>
      <c r="Z86" s="107" t="s">
        <v>298</v>
      </c>
      <c r="AA86" s="107" t="s">
        <v>216</v>
      </c>
      <c r="AB86" s="107" t="s">
        <v>272</v>
      </c>
      <c r="AC86" s="107" t="s">
        <v>299</v>
      </c>
      <c r="AD86" s="111" t="s">
        <v>620</v>
      </c>
      <c r="AE86" s="107" t="s">
        <v>272</v>
      </c>
    </row>
    <row r="87" spans="1:31" s="91" customFormat="1" ht="60.75" customHeight="1">
      <c r="A87" s="113"/>
      <c r="B87" s="113"/>
      <c r="C87" s="118"/>
      <c r="D87" s="118"/>
      <c r="E87" s="86" t="s">
        <v>208</v>
      </c>
      <c r="F87" s="107" t="s">
        <v>274</v>
      </c>
      <c r="G87" s="107" t="s">
        <v>300</v>
      </c>
      <c r="H87" s="107" t="s">
        <v>301</v>
      </c>
      <c r="I87" s="107" t="s">
        <v>302</v>
      </c>
      <c r="J87" s="107" t="s">
        <v>213</v>
      </c>
      <c r="K87" s="107" t="s">
        <v>268</v>
      </c>
      <c r="L87" s="107" t="s">
        <v>278</v>
      </c>
      <c r="M87" s="107">
        <v>6</v>
      </c>
      <c r="N87" s="107">
        <v>3</v>
      </c>
      <c r="O87" s="107">
        <f t="shared" si="60"/>
        <v>18</v>
      </c>
      <c r="P87" s="89" t="str">
        <f t="shared" si="61"/>
        <v>Alto</v>
      </c>
      <c r="Q87" s="92">
        <v>10</v>
      </c>
      <c r="R87" s="89">
        <f t="shared" si="62"/>
        <v>180</v>
      </c>
      <c r="S87" s="89" t="str">
        <f t="shared" si="3"/>
        <v>II</v>
      </c>
      <c r="T87" s="89" t="str">
        <f>IF(S87="","",IF(OR(S87="IV",S87="III"),"Aceptable",IF(S87="II","No Aceptable o Aceptable con controles",IF(S87="I","No Aceptable","Error"))))</f>
        <v>No Aceptable o Aceptable con controles</v>
      </c>
      <c r="U87" s="113"/>
      <c r="V87" s="113"/>
      <c r="W87" s="113"/>
      <c r="X87" s="113"/>
      <c r="Y87" s="90" t="s">
        <v>303</v>
      </c>
      <c r="Z87" s="107" t="s">
        <v>304</v>
      </c>
      <c r="AA87" s="107" t="s">
        <v>216</v>
      </c>
      <c r="AB87" s="107" t="s">
        <v>216</v>
      </c>
      <c r="AC87" s="107" t="s">
        <v>305</v>
      </c>
      <c r="AD87" s="111" t="s">
        <v>626</v>
      </c>
      <c r="AE87" s="107" t="s">
        <v>217</v>
      </c>
    </row>
    <row r="88" spans="1:31" s="91" customFormat="1" ht="60.75" customHeight="1">
      <c r="A88" s="113" t="s">
        <v>204</v>
      </c>
      <c r="B88" s="113" t="s">
        <v>321</v>
      </c>
      <c r="C88" s="118" t="s">
        <v>322</v>
      </c>
      <c r="D88" s="118" t="s">
        <v>323</v>
      </c>
      <c r="E88" s="86" t="s">
        <v>208</v>
      </c>
      <c r="F88" s="107" t="s">
        <v>209</v>
      </c>
      <c r="G88" s="107" t="s">
        <v>210</v>
      </c>
      <c r="H88" s="107" t="s">
        <v>211</v>
      </c>
      <c r="I88" s="107" t="s">
        <v>212</v>
      </c>
      <c r="J88" s="107" t="s">
        <v>213</v>
      </c>
      <c r="K88" s="107" t="s">
        <v>213</v>
      </c>
      <c r="L88" s="107" t="s">
        <v>213</v>
      </c>
      <c r="M88" s="87">
        <v>2</v>
      </c>
      <c r="N88" s="87">
        <v>2</v>
      </c>
      <c r="O88" s="88">
        <f t="shared" si="60"/>
        <v>4</v>
      </c>
      <c r="P88" s="89" t="str">
        <f t="shared" si="61"/>
        <v>Bajo</v>
      </c>
      <c r="Q88" s="87">
        <v>10</v>
      </c>
      <c r="R88" s="88">
        <f t="shared" si="62"/>
        <v>40</v>
      </c>
      <c r="S88" s="89" t="str">
        <f t="shared" ref="S88" si="66">IF(R88="","",IF(ISTEXT(R88),"IV",IF(R88=20,"IV",IF(AND(R88&gt;=40,R88&lt;=120),"III",IF(AND(R88&gt;=150,R88&lt;=500),"II",IF(AND(R88&gt;=600,R88&lt;=4000),"I","Error"))))))</f>
        <v>III</v>
      </c>
      <c r="T88" s="88" t="s">
        <v>142</v>
      </c>
      <c r="U88" s="113"/>
      <c r="V88" s="113"/>
      <c r="W88" s="113"/>
      <c r="X88" s="113"/>
      <c r="Y88" s="90" t="s">
        <v>214</v>
      </c>
      <c r="Z88" s="107" t="s">
        <v>215</v>
      </c>
      <c r="AA88" s="107" t="s">
        <v>216</v>
      </c>
      <c r="AB88" s="107" t="s">
        <v>216</v>
      </c>
      <c r="AC88" s="107" t="s">
        <v>216</v>
      </c>
      <c r="AD88" s="111" t="s">
        <v>618</v>
      </c>
      <c r="AE88" s="107" t="s">
        <v>217</v>
      </c>
    </row>
    <row r="89" spans="1:31" s="91" customFormat="1" ht="60.75" customHeight="1">
      <c r="A89" s="113"/>
      <c r="B89" s="113"/>
      <c r="C89" s="118"/>
      <c r="D89" s="118"/>
      <c r="E89" s="86" t="s">
        <v>208</v>
      </c>
      <c r="F89" s="107" t="s">
        <v>152</v>
      </c>
      <c r="G89" s="107" t="s">
        <v>218</v>
      </c>
      <c r="H89" s="107" t="s">
        <v>219</v>
      </c>
      <c r="I89" s="107" t="s">
        <v>220</v>
      </c>
      <c r="J89" s="107" t="s">
        <v>213</v>
      </c>
      <c r="K89" s="107" t="s">
        <v>221</v>
      </c>
      <c r="L89" s="107" t="s">
        <v>222</v>
      </c>
      <c r="M89" s="107">
        <v>2</v>
      </c>
      <c r="N89" s="107">
        <v>3</v>
      </c>
      <c r="O89" s="107">
        <f t="shared" si="60"/>
        <v>6</v>
      </c>
      <c r="P89" s="89" t="str">
        <f t="shared" si="61"/>
        <v>Medio</v>
      </c>
      <c r="Q89" s="92">
        <v>25</v>
      </c>
      <c r="R89" s="88">
        <f t="shared" si="62"/>
        <v>150</v>
      </c>
      <c r="S89" s="89" t="str">
        <f t="shared" si="3"/>
        <v>II</v>
      </c>
      <c r="T89" s="88" t="str">
        <f>IF(S89="","",IF(OR(S89="IV",S89="III"),"Aceptable",IF(S89="II","No Aceptable o Aceptable con controles",IF(S89="I","No Aceptable","Error"))))</f>
        <v>No Aceptable o Aceptable con controles</v>
      </c>
      <c r="U89" s="113"/>
      <c r="V89" s="113"/>
      <c r="W89" s="113"/>
      <c r="X89" s="113"/>
      <c r="Y89" s="90" t="s">
        <v>223</v>
      </c>
      <c r="Z89" s="107" t="s">
        <v>224</v>
      </c>
      <c r="AA89" s="107" t="s">
        <v>216</v>
      </c>
      <c r="AB89" s="107" t="s">
        <v>216</v>
      </c>
      <c r="AC89" s="107" t="s">
        <v>216</v>
      </c>
      <c r="AD89" s="107" t="s">
        <v>225</v>
      </c>
      <c r="AE89" s="107" t="s">
        <v>216</v>
      </c>
    </row>
    <row r="90" spans="1:31" s="91" customFormat="1" ht="60.75" customHeight="1">
      <c r="A90" s="113"/>
      <c r="B90" s="113"/>
      <c r="C90" s="118"/>
      <c r="D90" s="118"/>
      <c r="E90" s="86" t="s">
        <v>208</v>
      </c>
      <c r="F90" s="107" t="s">
        <v>152</v>
      </c>
      <c r="G90" s="107" t="s">
        <v>226</v>
      </c>
      <c r="H90" s="107" t="s">
        <v>227</v>
      </c>
      <c r="I90" s="107" t="s">
        <v>228</v>
      </c>
      <c r="J90" s="107" t="s">
        <v>213</v>
      </c>
      <c r="K90" s="107" t="s">
        <v>221</v>
      </c>
      <c r="L90" s="107" t="s">
        <v>222</v>
      </c>
      <c r="M90" s="107">
        <v>6</v>
      </c>
      <c r="N90" s="107">
        <v>4</v>
      </c>
      <c r="O90" s="107">
        <f t="shared" si="60"/>
        <v>24</v>
      </c>
      <c r="P90" s="89" t="str">
        <f t="shared" si="61"/>
        <v>Muy Alto</v>
      </c>
      <c r="Q90" s="92">
        <v>25</v>
      </c>
      <c r="R90" s="88">
        <f t="shared" si="62"/>
        <v>600</v>
      </c>
      <c r="S90" s="89" t="str">
        <f t="shared" si="3"/>
        <v>I</v>
      </c>
      <c r="T90" s="88" t="str">
        <f>IF(S90="","",IF(OR(S90="IV",S90="III"),"Aceptable",IF(S90="II","No Aceptable o Aceptable con controles",IF(S90="I","No Aceptable","Error"))))</f>
        <v>No Aceptable</v>
      </c>
      <c r="U90" s="113"/>
      <c r="V90" s="113"/>
      <c r="W90" s="113"/>
      <c r="X90" s="113"/>
      <c r="Y90" s="90" t="s">
        <v>223</v>
      </c>
      <c r="Z90" s="107" t="s">
        <v>224</v>
      </c>
      <c r="AA90" s="107" t="s">
        <v>216</v>
      </c>
      <c r="AB90" s="107" t="s">
        <v>216</v>
      </c>
      <c r="AC90" s="107" t="s">
        <v>216</v>
      </c>
      <c r="AD90" s="107" t="s">
        <v>225</v>
      </c>
      <c r="AE90" s="107" t="s">
        <v>216</v>
      </c>
    </row>
    <row r="91" spans="1:31" s="91" customFormat="1" ht="60.75" customHeight="1">
      <c r="A91" s="113"/>
      <c r="B91" s="113"/>
      <c r="C91" s="118"/>
      <c r="D91" s="118"/>
      <c r="E91" s="86" t="s">
        <v>208</v>
      </c>
      <c r="F91" s="107" t="s">
        <v>150</v>
      </c>
      <c r="G91" s="107" t="s">
        <v>229</v>
      </c>
      <c r="H91" s="107" t="s">
        <v>230</v>
      </c>
      <c r="I91" s="107" t="s">
        <v>231</v>
      </c>
      <c r="J91" s="107" t="s">
        <v>213</v>
      </c>
      <c r="K91" s="107" t="s">
        <v>232</v>
      </c>
      <c r="L91" s="107" t="s">
        <v>233</v>
      </c>
      <c r="M91" s="92">
        <v>0</v>
      </c>
      <c r="N91" s="92">
        <v>2</v>
      </c>
      <c r="O91" s="89" t="str">
        <f t="shared" si="60"/>
        <v>N/A</v>
      </c>
      <c r="P91" s="89" t="str">
        <f t="shared" si="61"/>
        <v>N/A</v>
      </c>
      <c r="Q91" s="92">
        <v>25</v>
      </c>
      <c r="R91" s="89" t="str">
        <f t="shared" si="62"/>
        <v>N/A</v>
      </c>
      <c r="S91" s="89" t="str">
        <f t="shared" ref="S91" si="67">IF(R91="","",IF(ISTEXT(R91),"IV",IF(R91=20,"IV",IF(AND(R91&gt;=40,R91&lt;=120),"III",IF(AND(R91&gt;=150,R91&lt;=500),"II",IF(AND(R91&gt;=600,R91&lt;=4000),"I","Error"))))))</f>
        <v>IV</v>
      </c>
      <c r="T91" s="88" t="s">
        <v>142</v>
      </c>
      <c r="U91" s="113"/>
      <c r="V91" s="113"/>
      <c r="W91" s="113"/>
      <c r="X91" s="113"/>
      <c r="Y91" s="90" t="s">
        <v>234</v>
      </c>
      <c r="Z91" s="107" t="s">
        <v>235</v>
      </c>
      <c r="AA91" s="107" t="s">
        <v>216</v>
      </c>
      <c r="AB91" s="107" t="s">
        <v>216</v>
      </c>
      <c r="AC91" s="107" t="s">
        <v>236</v>
      </c>
      <c r="AD91" s="111" t="s">
        <v>622</v>
      </c>
      <c r="AE91" s="107" t="s">
        <v>216</v>
      </c>
    </row>
    <row r="92" spans="1:31" s="91" customFormat="1" ht="60.75" customHeight="1">
      <c r="A92" s="113"/>
      <c r="B92" s="113"/>
      <c r="C92" s="118"/>
      <c r="D92" s="118"/>
      <c r="E92" s="86" t="s">
        <v>208</v>
      </c>
      <c r="F92" s="107" t="s">
        <v>150</v>
      </c>
      <c r="G92" s="107" t="s">
        <v>237</v>
      </c>
      <c r="H92" s="107" t="s">
        <v>238</v>
      </c>
      <c r="I92" s="107" t="s">
        <v>239</v>
      </c>
      <c r="J92" s="107" t="s">
        <v>240</v>
      </c>
      <c r="K92" s="107" t="s">
        <v>232</v>
      </c>
      <c r="L92" s="107" t="s">
        <v>233</v>
      </c>
      <c r="M92" s="107">
        <v>2</v>
      </c>
      <c r="N92" s="107">
        <v>3</v>
      </c>
      <c r="O92" s="107">
        <f t="shared" si="60"/>
        <v>6</v>
      </c>
      <c r="P92" s="89" t="str">
        <f t="shared" si="61"/>
        <v>Medio</v>
      </c>
      <c r="Q92" s="92">
        <v>10</v>
      </c>
      <c r="R92" s="89">
        <f t="shared" si="62"/>
        <v>60</v>
      </c>
      <c r="S92" s="89" t="str">
        <f t="shared" si="3"/>
        <v>III</v>
      </c>
      <c r="T92" s="88" t="s">
        <v>142</v>
      </c>
      <c r="U92" s="113"/>
      <c r="V92" s="113"/>
      <c r="W92" s="113"/>
      <c r="X92" s="113"/>
      <c r="Y92" s="90" t="s">
        <v>234</v>
      </c>
      <c r="Z92" s="107" t="s">
        <v>241</v>
      </c>
      <c r="AA92" s="107" t="s">
        <v>216</v>
      </c>
      <c r="AB92" s="107" t="s">
        <v>216</v>
      </c>
      <c r="AC92" s="107" t="s">
        <v>236</v>
      </c>
      <c r="AD92" s="111" t="s">
        <v>623</v>
      </c>
      <c r="AE92" s="107" t="s">
        <v>216</v>
      </c>
    </row>
    <row r="93" spans="1:31" s="91" customFormat="1" ht="60.75" customHeight="1">
      <c r="A93" s="113"/>
      <c r="B93" s="113"/>
      <c r="C93" s="118"/>
      <c r="D93" s="118"/>
      <c r="E93" s="86" t="s">
        <v>208</v>
      </c>
      <c r="F93" s="107" t="s">
        <v>150</v>
      </c>
      <c r="G93" s="107" t="s">
        <v>237</v>
      </c>
      <c r="H93" s="107" t="s">
        <v>242</v>
      </c>
      <c r="I93" s="107" t="s">
        <v>243</v>
      </c>
      <c r="J93" s="107" t="s">
        <v>213</v>
      </c>
      <c r="K93" s="107" t="s">
        <v>232</v>
      </c>
      <c r="L93" s="107" t="s">
        <v>213</v>
      </c>
      <c r="M93" s="107">
        <v>2</v>
      </c>
      <c r="N93" s="107">
        <v>3</v>
      </c>
      <c r="O93" s="107">
        <f t="shared" si="60"/>
        <v>6</v>
      </c>
      <c r="P93" s="89" t="str">
        <f t="shared" si="61"/>
        <v>Medio</v>
      </c>
      <c r="Q93" s="87">
        <v>10</v>
      </c>
      <c r="R93" s="88">
        <f t="shared" si="62"/>
        <v>60</v>
      </c>
      <c r="S93" s="89" t="str">
        <f t="shared" si="3"/>
        <v>III</v>
      </c>
      <c r="T93" s="88" t="s">
        <v>142</v>
      </c>
      <c r="U93" s="113"/>
      <c r="V93" s="113"/>
      <c r="W93" s="113"/>
      <c r="X93" s="113"/>
      <c r="Y93" s="90" t="s">
        <v>244</v>
      </c>
      <c r="Z93" s="107" t="s">
        <v>245</v>
      </c>
      <c r="AA93" s="107" t="s">
        <v>216</v>
      </c>
      <c r="AB93" s="107" t="s">
        <v>246</v>
      </c>
      <c r="AC93" s="107" t="s">
        <v>216</v>
      </c>
      <c r="AD93" s="111" t="s">
        <v>624</v>
      </c>
      <c r="AE93" s="107" t="s">
        <v>216</v>
      </c>
    </row>
    <row r="94" spans="1:31" s="91" customFormat="1" ht="60.75" customHeight="1">
      <c r="A94" s="113"/>
      <c r="B94" s="113"/>
      <c r="C94" s="118"/>
      <c r="D94" s="118"/>
      <c r="E94" s="86" t="s">
        <v>208</v>
      </c>
      <c r="F94" s="107" t="s">
        <v>247</v>
      </c>
      <c r="G94" s="107" t="s">
        <v>248</v>
      </c>
      <c r="H94" s="107" t="s">
        <v>249</v>
      </c>
      <c r="I94" s="107" t="s">
        <v>250</v>
      </c>
      <c r="J94" s="107" t="s">
        <v>251</v>
      </c>
      <c r="K94" s="107" t="s">
        <v>252</v>
      </c>
      <c r="L94" s="107" t="s">
        <v>233</v>
      </c>
      <c r="M94" s="92">
        <v>2</v>
      </c>
      <c r="N94" s="92">
        <v>3</v>
      </c>
      <c r="O94" s="89">
        <f t="shared" si="60"/>
        <v>6</v>
      </c>
      <c r="P94" s="89" t="str">
        <f t="shared" si="61"/>
        <v>Medio</v>
      </c>
      <c r="Q94" s="92">
        <v>10</v>
      </c>
      <c r="R94" s="89">
        <f t="shared" si="62"/>
        <v>60</v>
      </c>
      <c r="S94" s="89" t="str">
        <f t="shared" ref="S94:S95" si="68">IF(R94="","",IF(ISTEXT(R94),"IV",IF(R94=20,"IV",IF(AND(R94&gt;=40,R94&lt;=120),"III",IF(AND(R94&gt;=150,R94&lt;=500),"II",IF(AND(R94&gt;=600,R94&lt;=4000),"I","Error"))))))</f>
        <v>III</v>
      </c>
      <c r="T94" s="89" t="str">
        <f>IF(S94="","",IF(OR(S94="IV",S94="III"),"Aceptable",IF(S94="II","No Aceptable o Aceptable con controles",IF(S94="I","No Aceptable","Error"))))</f>
        <v>Aceptable</v>
      </c>
      <c r="U94" s="113"/>
      <c r="V94" s="113"/>
      <c r="W94" s="113"/>
      <c r="X94" s="113"/>
      <c r="Y94" s="90" t="s">
        <v>253</v>
      </c>
      <c r="Z94" s="107" t="s">
        <v>254</v>
      </c>
      <c r="AA94" s="107" t="s">
        <v>216</v>
      </c>
      <c r="AB94" s="107" t="s">
        <v>216</v>
      </c>
      <c r="AC94" s="107" t="s">
        <v>255</v>
      </c>
      <c r="AD94" s="107" t="s">
        <v>256</v>
      </c>
      <c r="AE94" s="107" t="s">
        <v>216</v>
      </c>
    </row>
    <row r="95" spans="1:31" s="91" customFormat="1" ht="60.75" customHeight="1">
      <c r="A95" s="113"/>
      <c r="B95" s="113"/>
      <c r="C95" s="118"/>
      <c r="D95" s="118"/>
      <c r="E95" s="86" t="s">
        <v>208</v>
      </c>
      <c r="F95" s="107" t="s">
        <v>247</v>
      </c>
      <c r="G95" s="107" t="s">
        <v>257</v>
      </c>
      <c r="H95" s="107" t="s">
        <v>258</v>
      </c>
      <c r="I95" s="107" t="s">
        <v>259</v>
      </c>
      <c r="J95" s="107" t="s">
        <v>260</v>
      </c>
      <c r="K95" s="107" t="s">
        <v>252</v>
      </c>
      <c r="L95" s="107" t="s">
        <v>233</v>
      </c>
      <c r="M95" s="92">
        <v>2</v>
      </c>
      <c r="N95" s="92">
        <v>3</v>
      </c>
      <c r="O95" s="89">
        <f t="shared" si="60"/>
        <v>6</v>
      </c>
      <c r="P95" s="89" t="str">
        <f t="shared" si="61"/>
        <v>Medio</v>
      </c>
      <c r="Q95" s="92">
        <v>10</v>
      </c>
      <c r="R95" s="89">
        <f t="shared" si="62"/>
        <v>60</v>
      </c>
      <c r="S95" s="89" t="str">
        <f t="shared" si="68"/>
        <v>III</v>
      </c>
      <c r="T95" s="89" t="str">
        <f>IF(S95="","",IF(OR(S95="IV",S95="III"),"Aceptable",IF(S95="II","No Aceptable o Aceptable con controles",IF(S95="I","No Aceptable","Error"))))</f>
        <v>Aceptable</v>
      </c>
      <c r="U95" s="113"/>
      <c r="V95" s="113"/>
      <c r="W95" s="113"/>
      <c r="X95" s="113"/>
      <c r="Y95" s="90" t="s">
        <v>261</v>
      </c>
      <c r="Z95" s="107" t="s">
        <v>254</v>
      </c>
      <c r="AA95" s="107" t="s">
        <v>216</v>
      </c>
      <c r="AB95" s="107" t="s">
        <v>216</v>
      </c>
      <c r="AC95" s="107" t="s">
        <v>255</v>
      </c>
      <c r="AD95" s="111" t="s">
        <v>262</v>
      </c>
      <c r="AE95" s="107" t="s">
        <v>216</v>
      </c>
    </row>
    <row r="96" spans="1:31" s="91" customFormat="1" ht="60.75" customHeight="1">
      <c r="A96" s="113"/>
      <c r="B96" s="113"/>
      <c r="C96" s="118"/>
      <c r="D96" s="118"/>
      <c r="E96" s="86" t="s">
        <v>263</v>
      </c>
      <c r="F96" s="107" t="s">
        <v>151</v>
      </c>
      <c r="G96" s="107" t="s">
        <v>264</v>
      </c>
      <c r="H96" s="107" t="s">
        <v>265</v>
      </c>
      <c r="I96" s="107" t="s">
        <v>266</v>
      </c>
      <c r="J96" s="107" t="s">
        <v>267</v>
      </c>
      <c r="K96" s="107" t="s">
        <v>268</v>
      </c>
      <c r="L96" s="107" t="s">
        <v>269</v>
      </c>
      <c r="M96" s="107">
        <v>2</v>
      </c>
      <c r="N96" s="107">
        <v>2</v>
      </c>
      <c r="O96" s="107">
        <f t="shared" si="60"/>
        <v>4</v>
      </c>
      <c r="P96" s="89" t="str">
        <f t="shared" si="61"/>
        <v>Bajo</v>
      </c>
      <c r="Q96" s="92">
        <v>10</v>
      </c>
      <c r="R96" s="89">
        <f t="shared" si="62"/>
        <v>40</v>
      </c>
      <c r="S96" s="89" t="str">
        <f t="shared" si="3"/>
        <v>III</v>
      </c>
      <c r="T96" s="88" t="s">
        <v>142</v>
      </c>
      <c r="U96" s="113"/>
      <c r="V96" s="113"/>
      <c r="W96" s="113"/>
      <c r="X96" s="113"/>
      <c r="Y96" s="107" t="s">
        <v>270</v>
      </c>
      <c r="Z96" s="107" t="s">
        <v>271</v>
      </c>
      <c r="AA96" s="107" t="s">
        <v>272</v>
      </c>
      <c r="AB96" s="107" t="s">
        <v>272</v>
      </c>
      <c r="AC96" s="107" t="s">
        <v>272</v>
      </c>
      <c r="AD96" s="107" t="s">
        <v>273</v>
      </c>
      <c r="AE96" s="107" t="s">
        <v>217</v>
      </c>
    </row>
    <row r="97" spans="1:31" s="91" customFormat="1" ht="60.75" customHeight="1">
      <c r="A97" s="113"/>
      <c r="B97" s="113"/>
      <c r="C97" s="118"/>
      <c r="D97" s="118"/>
      <c r="E97" s="86" t="s">
        <v>208</v>
      </c>
      <c r="F97" s="107" t="s">
        <v>274</v>
      </c>
      <c r="G97" s="107" t="s">
        <v>275</v>
      </c>
      <c r="H97" s="107" t="s">
        <v>276</v>
      </c>
      <c r="I97" s="107" t="s">
        <v>277</v>
      </c>
      <c r="J97" s="107" t="s">
        <v>213</v>
      </c>
      <c r="K97" s="107" t="s">
        <v>213</v>
      </c>
      <c r="L97" s="107" t="s">
        <v>278</v>
      </c>
      <c r="M97" s="107">
        <v>2</v>
      </c>
      <c r="N97" s="107">
        <v>3</v>
      </c>
      <c r="O97" s="107">
        <f t="shared" si="60"/>
        <v>6</v>
      </c>
      <c r="P97" s="89" t="str">
        <f t="shared" si="61"/>
        <v>Medio</v>
      </c>
      <c r="Q97" s="87">
        <v>60</v>
      </c>
      <c r="R97" s="89">
        <f t="shared" si="62"/>
        <v>360</v>
      </c>
      <c r="S97" s="89" t="str">
        <f t="shared" si="3"/>
        <v>II</v>
      </c>
      <c r="T97" s="89" t="str">
        <f>IF(S97="","",IF(OR(S97="IV",S97="III"),"Aceptable",IF(S97="II","No Aceptable o Aceptable con controles",IF(S97="I","No Aceptable","Error"))))</f>
        <v>No Aceptable o Aceptable con controles</v>
      </c>
      <c r="U97" s="113"/>
      <c r="V97" s="113"/>
      <c r="W97" s="113"/>
      <c r="X97" s="113"/>
      <c r="Y97" s="93" t="s">
        <v>279</v>
      </c>
      <c r="Z97" s="94" t="s">
        <v>280</v>
      </c>
      <c r="AA97" s="95" t="s">
        <v>281</v>
      </c>
      <c r="AB97" s="95" t="s">
        <v>281</v>
      </c>
      <c r="AC97" s="107" t="s">
        <v>216</v>
      </c>
      <c r="AD97" s="111" t="s">
        <v>629</v>
      </c>
      <c r="AE97" s="95" t="s">
        <v>216</v>
      </c>
    </row>
    <row r="98" spans="1:31" s="91" customFormat="1" ht="60.75" customHeight="1">
      <c r="A98" s="113"/>
      <c r="B98" s="113"/>
      <c r="C98" s="118"/>
      <c r="D98" s="118"/>
      <c r="E98" s="86" t="s">
        <v>208</v>
      </c>
      <c r="F98" s="107" t="s">
        <v>274</v>
      </c>
      <c r="G98" s="107" t="s">
        <v>282</v>
      </c>
      <c r="H98" s="107" t="s">
        <v>283</v>
      </c>
      <c r="I98" s="107" t="s">
        <v>277</v>
      </c>
      <c r="J98" s="107" t="s">
        <v>284</v>
      </c>
      <c r="K98" s="107" t="s">
        <v>285</v>
      </c>
      <c r="L98" s="107" t="s">
        <v>286</v>
      </c>
      <c r="M98" s="107">
        <v>2</v>
      </c>
      <c r="N98" s="107">
        <v>2</v>
      </c>
      <c r="O98" s="107">
        <f t="shared" si="60"/>
        <v>4</v>
      </c>
      <c r="P98" s="89" t="str">
        <f t="shared" si="61"/>
        <v>Bajo</v>
      </c>
      <c r="Q98" s="87">
        <v>60</v>
      </c>
      <c r="R98" s="88">
        <f t="shared" si="62"/>
        <v>240</v>
      </c>
      <c r="S98" s="89" t="str">
        <f t="shared" si="3"/>
        <v>II</v>
      </c>
      <c r="T98" s="88" t="str">
        <f>IF(S98="","",IF(OR(S98="IV",S98="III"),"Aceptable",IF(S98="II","No Aceptable o Aceptable con controles",IF(S98="I","No Aceptable","Error"))))</f>
        <v>No Aceptable o Aceptable con controles</v>
      </c>
      <c r="U98" s="113"/>
      <c r="V98" s="113"/>
      <c r="W98" s="113"/>
      <c r="X98" s="113"/>
      <c r="Y98" s="90" t="s">
        <v>287</v>
      </c>
      <c r="Z98" s="107" t="s">
        <v>288</v>
      </c>
      <c r="AA98" s="107" t="s">
        <v>216</v>
      </c>
      <c r="AB98" s="107" t="s">
        <v>216</v>
      </c>
      <c r="AC98" s="107" t="s">
        <v>289</v>
      </c>
      <c r="AD98" s="107" t="s">
        <v>290</v>
      </c>
      <c r="AE98" s="107" t="s">
        <v>216</v>
      </c>
    </row>
    <row r="99" spans="1:31" s="91" customFormat="1" ht="60.75" customHeight="1">
      <c r="A99" s="113"/>
      <c r="B99" s="113"/>
      <c r="C99" s="118"/>
      <c r="D99" s="118"/>
      <c r="E99" s="86" t="s">
        <v>208</v>
      </c>
      <c r="F99" s="107" t="s">
        <v>274</v>
      </c>
      <c r="G99" s="107" t="s">
        <v>291</v>
      </c>
      <c r="H99" s="107" t="s">
        <v>292</v>
      </c>
      <c r="I99" s="107" t="s">
        <v>293</v>
      </c>
      <c r="J99" s="107" t="s">
        <v>294</v>
      </c>
      <c r="K99" s="107" t="s">
        <v>295</v>
      </c>
      <c r="L99" s="107" t="s">
        <v>296</v>
      </c>
      <c r="M99" s="107">
        <v>2</v>
      </c>
      <c r="N99" s="107">
        <v>4</v>
      </c>
      <c r="O99" s="107">
        <f t="shared" si="60"/>
        <v>8</v>
      </c>
      <c r="P99" s="89" t="str">
        <f t="shared" si="61"/>
        <v>Medio</v>
      </c>
      <c r="Q99" s="87">
        <v>10</v>
      </c>
      <c r="R99" s="89">
        <f t="shared" si="62"/>
        <v>80</v>
      </c>
      <c r="S99" s="89" t="str">
        <f t="shared" si="3"/>
        <v>III</v>
      </c>
      <c r="T99" s="88" t="s">
        <v>142</v>
      </c>
      <c r="U99" s="113"/>
      <c r="V99" s="113"/>
      <c r="W99" s="113"/>
      <c r="X99" s="113"/>
      <c r="Y99" s="90" t="s">
        <v>297</v>
      </c>
      <c r="Z99" s="107" t="s">
        <v>298</v>
      </c>
      <c r="AA99" s="107" t="s">
        <v>216</v>
      </c>
      <c r="AB99" s="107" t="s">
        <v>272</v>
      </c>
      <c r="AC99" s="107" t="s">
        <v>299</v>
      </c>
      <c r="AD99" s="111" t="s">
        <v>620</v>
      </c>
      <c r="AE99" s="107" t="s">
        <v>272</v>
      </c>
    </row>
    <row r="100" spans="1:31" s="91" customFormat="1" ht="60.75" customHeight="1">
      <c r="A100" s="113"/>
      <c r="B100" s="113"/>
      <c r="C100" s="118"/>
      <c r="D100" s="118"/>
      <c r="E100" s="86" t="s">
        <v>208</v>
      </c>
      <c r="F100" s="107" t="s">
        <v>274</v>
      </c>
      <c r="G100" s="107" t="s">
        <v>300</v>
      </c>
      <c r="H100" s="107" t="s">
        <v>301</v>
      </c>
      <c r="I100" s="107" t="s">
        <v>302</v>
      </c>
      <c r="J100" s="107" t="s">
        <v>213</v>
      </c>
      <c r="K100" s="107" t="s">
        <v>268</v>
      </c>
      <c r="L100" s="107" t="s">
        <v>278</v>
      </c>
      <c r="M100" s="107">
        <v>6</v>
      </c>
      <c r="N100" s="107">
        <v>3</v>
      </c>
      <c r="O100" s="107">
        <f t="shared" si="60"/>
        <v>18</v>
      </c>
      <c r="P100" s="89" t="str">
        <f t="shared" si="61"/>
        <v>Alto</v>
      </c>
      <c r="Q100" s="92">
        <v>10</v>
      </c>
      <c r="R100" s="89">
        <f t="shared" si="62"/>
        <v>180</v>
      </c>
      <c r="S100" s="89" t="str">
        <f t="shared" si="3"/>
        <v>II</v>
      </c>
      <c r="T100" s="89" t="str">
        <f>IF(S100="","",IF(OR(S100="IV",S100="III"),"Aceptable",IF(S100="II","No Aceptable o Aceptable con controles",IF(S100="I","No Aceptable","Error"))))</f>
        <v>No Aceptable o Aceptable con controles</v>
      </c>
      <c r="U100" s="113"/>
      <c r="V100" s="113"/>
      <c r="W100" s="113"/>
      <c r="X100" s="113"/>
      <c r="Y100" s="90" t="s">
        <v>303</v>
      </c>
      <c r="Z100" s="107" t="s">
        <v>304</v>
      </c>
      <c r="AA100" s="107" t="s">
        <v>216</v>
      </c>
      <c r="AB100" s="107" t="s">
        <v>216</v>
      </c>
      <c r="AC100" s="107" t="s">
        <v>305</v>
      </c>
      <c r="AD100" s="111" t="s">
        <v>626</v>
      </c>
      <c r="AE100" s="107" t="s">
        <v>217</v>
      </c>
    </row>
    <row r="101" spans="1:31" s="91" customFormat="1" ht="60.75" customHeight="1">
      <c r="A101" s="113" t="s">
        <v>204</v>
      </c>
      <c r="B101" s="113" t="s">
        <v>324</v>
      </c>
      <c r="C101" s="118" t="s">
        <v>325</v>
      </c>
      <c r="D101" s="118" t="s">
        <v>326</v>
      </c>
      <c r="E101" s="86" t="s">
        <v>208</v>
      </c>
      <c r="F101" s="107" t="s">
        <v>209</v>
      </c>
      <c r="G101" s="107" t="s">
        <v>210</v>
      </c>
      <c r="H101" s="107" t="s">
        <v>211</v>
      </c>
      <c r="I101" s="107" t="s">
        <v>212</v>
      </c>
      <c r="J101" s="107" t="s">
        <v>213</v>
      </c>
      <c r="K101" s="107" t="s">
        <v>213</v>
      </c>
      <c r="L101" s="107" t="s">
        <v>213</v>
      </c>
      <c r="M101" s="87">
        <v>2</v>
      </c>
      <c r="N101" s="87">
        <v>2</v>
      </c>
      <c r="O101" s="88">
        <f t="shared" si="60"/>
        <v>4</v>
      </c>
      <c r="P101" s="89" t="str">
        <f t="shared" si="61"/>
        <v>Bajo</v>
      </c>
      <c r="Q101" s="87">
        <v>10</v>
      </c>
      <c r="R101" s="88">
        <f t="shared" si="62"/>
        <v>40</v>
      </c>
      <c r="S101" s="89" t="str">
        <f t="shared" ref="S101" si="69">IF(R101="","",IF(ISTEXT(R101),"IV",IF(R101=20,"IV",IF(AND(R101&gt;=40,R101&lt;=120),"III",IF(AND(R101&gt;=150,R101&lt;=500),"II",IF(AND(R101&gt;=600,R101&lt;=4000),"I","Error"))))))</f>
        <v>III</v>
      </c>
      <c r="T101" s="88" t="s">
        <v>142</v>
      </c>
      <c r="U101" s="113"/>
      <c r="V101" s="113"/>
      <c r="W101" s="113"/>
      <c r="X101" s="113"/>
      <c r="Y101" s="90" t="s">
        <v>214</v>
      </c>
      <c r="Z101" s="107" t="s">
        <v>215</v>
      </c>
      <c r="AA101" s="107" t="s">
        <v>216</v>
      </c>
      <c r="AB101" s="107" t="s">
        <v>216</v>
      </c>
      <c r="AC101" s="107" t="s">
        <v>216</v>
      </c>
      <c r="AD101" s="111" t="s">
        <v>618</v>
      </c>
      <c r="AE101" s="107" t="s">
        <v>217</v>
      </c>
    </row>
    <row r="102" spans="1:31" s="91" customFormat="1" ht="60.75" customHeight="1">
      <c r="A102" s="113"/>
      <c r="B102" s="113"/>
      <c r="C102" s="118"/>
      <c r="D102" s="118"/>
      <c r="E102" s="86" t="s">
        <v>208</v>
      </c>
      <c r="F102" s="107" t="s">
        <v>152</v>
      </c>
      <c r="G102" s="107" t="s">
        <v>218</v>
      </c>
      <c r="H102" s="107" t="s">
        <v>219</v>
      </c>
      <c r="I102" s="107" t="s">
        <v>220</v>
      </c>
      <c r="J102" s="107" t="s">
        <v>213</v>
      </c>
      <c r="K102" s="107" t="s">
        <v>221</v>
      </c>
      <c r="L102" s="107" t="s">
        <v>222</v>
      </c>
      <c r="M102" s="107">
        <v>2</v>
      </c>
      <c r="N102" s="107">
        <v>3</v>
      </c>
      <c r="O102" s="107">
        <f t="shared" si="60"/>
        <v>6</v>
      </c>
      <c r="P102" s="89" t="str">
        <f t="shared" si="61"/>
        <v>Medio</v>
      </c>
      <c r="Q102" s="92">
        <v>25</v>
      </c>
      <c r="R102" s="88">
        <f t="shared" si="62"/>
        <v>150</v>
      </c>
      <c r="S102" s="89" t="str">
        <f t="shared" si="3"/>
        <v>II</v>
      </c>
      <c r="T102" s="88" t="str">
        <f>IF(S102="","",IF(OR(S102="IV",S102="III"),"Aceptable",IF(S102="II","No Aceptable o Aceptable con controles",IF(S102="I","No Aceptable","Error"))))</f>
        <v>No Aceptable o Aceptable con controles</v>
      </c>
      <c r="U102" s="113"/>
      <c r="V102" s="113"/>
      <c r="W102" s="113"/>
      <c r="X102" s="113"/>
      <c r="Y102" s="90" t="s">
        <v>223</v>
      </c>
      <c r="Z102" s="107" t="s">
        <v>224</v>
      </c>
      <c r="AA102" s="107" t="s">
        <v>216</v>
      </c>
      <c r="AB102" s="107" t="s">
        <v>216</v>
      </c>
      <c r="AC102" s="107" t="s">
        <v>216</v>
      </c>
      <c r="AD102" s="107" t="s">
        <v>225</v>
      </c>
      <c r="AE102" s="107" t="s">
        <v>216</v>
      </c>
    </row>
    <row r="103" spans="1:31" s="91" customFormat="1" ht="60.75" customHeight="1">
      <c r="A103" s="113"/>
      <c r="B103" s="113"/>
      <c r="C103" s="118"/>
      <c r="D103" s="118"/>
      <c r="E103" s="86" t="s">
        <v>208</v>
      </c>
      <c r="F103" s="107" t="s">
        <v>152</v>
      </c>
      <c r="G103" s="107" t="s">
        <v>226</v>
      </c>
      <c r="H103" s="107" t="s">
        <v>227</v>
      </c>
      <c r="I103" s="107" t="s">
        <v>228</v>
      </c>
      <c r="J103" s="107" t="s">
        <v>213</v>
      </c>
      <c r="K103" s="107" t="s">
        <v>221</v>
      </c>
      <c r="L103" s="107" t="s">
        <v>222</v>
      </c>
      <c r="M103" s="107">
        <v>6</v>
      </c>
      <c r="N103" s="107">
        <v>4</v>
      </c>
      <c r="O103" s="107">
        <f t="shared" si="60"/>
        <v>24</v>
      </c>
      <c r="P103" s="89" t="str">
        <f t="shared" si="61"/>
        <v>Muy Alto</v>
      </c>
      <c r="Q103" s="92">
        <v>25</v>
      </c>
      <c r="R103" s="88">
        <f t="shared" si="62"/>
        <v>600</v>
      </c>
      <c r="S103" s="89" t="str">
        <f t="shared" si="3"/>
        <v>I</v>
      </c>
      <c r="T103" s="88" t="str">
        <f>IF(S103="","",IF(OR(S103="IV",S103="III"),"Aceptable",IF(S103="II","No Aceptable o Aceptable con controles",IF(S103="I","No Aceptable","Error"))))</f>
        <v>No Aceptable</v>
      </c>
      <c r="U103" s="113"/>
      <c r="V103" s="113"/>
      <c r="W103" s="113"/>
      <c r="X103" s="113"/>
      <c r="Y103" s="90" t="s">
        <v>223</v>
      </c>
      <c r="Z103" s="107" t="s">
        <v>224</v>
      </c>
      <c r="AA103" s="107" t="s">
        <v>216</v>
      </c>
      <c r="AB103" s="107" t="s">
        <v>216</v>
      </c>
      <c r="AC103" s="107" t="s">
        <v>216</v>
      </c>
      <c r="AD103" s="107" t="s">
        <v>225</v>
      </c>
      <c r="AE103" s="107" t="s">
        <v>216</v>
      </c>
    </row>
    <row r="104" spans="1:31" s="91" customFormat="1" ht="60.75" customHeight="1">
      <c r="A104" s="113"/>
      <c r="B104" s="113"/>
      <c r="C104" s="118"/>
      <c r="D104" s="118"/>
      <c r="E104" s="86" t="s">
        <v>208</v>
      </c>
      <c r="F104" s="107" t="s">
        <v>150</v>
      </c>
      <c r="G104" s="107" t="s">
        <v>229</v>
      </c>
      <c r="H104" s="107" t="s">
        <v>230</v>
      </c>
      <c r="I104" s="107" t="s">
        <v>231</v>
      </c>
      <c r="J104" s="107" t="s">
        <v>213</v>
      </c>
      <c r="K104" s="107" t="s">
        <v>232</v>
      </c>
      <c r="L104" s="107" t="s">
        <v>233</v>
      </c>
      <c r="M104" s="92">
        <v>0</v>
      </c>
      <c r="N104" s="92">
        <v>2</v>
      </c>
      <c r="O104" s="89" t="str">
        <f t="shared" si="60"/>
        <v>N/A</v>
      </c>
      <c r="P104" s="89" t="str">
        <f t="shared" si="61"/>
        <v>N/A</v>
      </c>
      <c r="Q104" s="92">
        <v>25</v>
      </c>
      <c r="R104" s="89" t="str">
        <f t="shared" si="62"/>
        <v>N/A</v>
      </c>
      <c r="S104" s="89" t="str">
        <f t="shared" ref="S104" si="70">IF(R104="","",IF(ISTEXT(R104),"IV",IF(R104=20,"IV",IF(AND(R104&gt;=40,R104&lt;=120),"III",IF(AND(R104&gt;=150,R104&lt;=500),"II",IF(AND(R104&gt;=600,R104&lt;=4000),"I","Error"))))))</f>
        <v>IV</v>
      </c>
      <c r="T104" s="88" t="s">
        <v>142</v>
      </c>
      <c r="U104" s="113"/>
      <c r="V104" s="113"/>
      <c r="W104" s="113"/>
      <c r="X104" s="113"/>
      <c r="Y104" s="90" t="s">
        <v>234</v>
      </c>
      <c r="Z104" s="107" t="s">
        <v>235</v>
      </c>
      <c r="AA104" s="107" t="s">
        <v>216</v>
      </c>
      <c r="AB104" s="107" t="s">
        <v>216</v>
      </c>
      <c r="AC104" s="107" t="s">
        <v>236</v>
      </c>
      <c r="AD104" s="111" t="s">
        <v>622</v>
      </c>
      <c r="AE104" s="107" t="s">
        <v>216</v>
      </c>
    </row>
    <row r="105" spans="1:31" s="91" customFormat="1" ht="60.75" customHeight="1">
      <c r="A105" s="113"/>
      <c r="B105" s="113"/>
      <c r="C105" s="118"/>
      <c r="D105" s="118"/>
      <c r="E105" s="86" t="s">
        <v>208</v>
      </c>
      <c r="F105" s="107" t="s">
        <v>150</v>
      </c>
      <c r="G105" s="107" t="s">
        <v>237</v>
      </c>
      <c r="H105" s="107" t="s">
        <v>238</v>
      </c>
      <c r="I105" s="107" t="s">
        <v>239</v>
      </c>
      <c r="J105" s="107" t="s">
        <v>240</v>
      </c>
      <c r="K105" s="107" t="s">
        <v>232</v>
      </c>
      <c r="L105" s="107" t="s">
        <v>233</v>
      </c>
      <c r="M105" s="107">
        <v>2</v>
      </c>
      <c r="N105" s="107">
        <v>3</v>
      </c>
      <c r="O105" s="107">
        <f t="shared" si="60"/>
        <v>6</v>
      </c>
      <c r="P105" s="89" t="str">
        <f t="shared" si="61"/>
        <v>Medio</v>
      </c>
      <c r="Q105" s="92">
        <v>10</v>
      </c>
      <c r="R105" s="89">
        <f t="shared" si="62"/>
        <v>60</v>
      </c>
      <c r="S105" s="89" t="str">
        <f t="shared" si="3"/>
        <v>III</v>
      </c>
      <c r="T105" s="88" t="s">
        <v>142</v>
      </c>
      <c r="U105" s="113"/>
      <c r="V105" s="113"/>
      <c r="W105" s="113"/>
      <c r="X105" s="113"/>
      <c r="Y105" s="90" t="s">
        <v>234</v>
      </c>
      <c r="Z105" s="107" t="s">
        <v>241</v>
      </c>
      <c r="AA105" s="107" t="s">
        <v>216</v>
      </c>
      <c r="AB105" s="107" t="s">
        <v>216</v>
      </c>
      <c r="AC105" s="107" t="s">
        <v>236</v>
      </c>
      <c r="AD105" s="111" t="s">
        <v>623</v>
      </c>
      <c r="AE105" s="107" t="s">
        <v>216</v>
      </c>
    </row>
    <row r="106" spans="1:31" s="91" customFormat="1" ht="60.75" customHeight="1">
      <c r="A106" s="113"/>
      <c r="B106" s="113"/>
      <c r="C106" s="118"/>
      <c r="D106" s="118"/>
      <c r="E106" s="86" t="s">
        <v>208</v>
      </c>
      <c r="F106" s="107" t="s">
        <v>150</v>
      </c>
      <c r="G106" s="107" t="s">
        <v>237</v>
      </c>
      <c r="H106" s="107" t="s">
        <v>242</v>
      </c>
      <c r="I106" s="107" t="s">
        <v>243</v>
      </c>
      <c r="J106" s="107" t="s">
        <v>213</v>
      </c>
      <c r="K106" s="107" t="s">
        <v>232</v>
      </c>
      <c r="L106" s="107" t="s">
        <v>213</v>
      </c>
      <c r="M106" s="107">
        <v>2</v>
      </c>
      <c r="N106" s="107">
        <v>3</v>
      </c>
      <c r="O106" s="107">
        <f t="shared" si="60"/>
        <v>6</v>
      </c>
      <c r="P106" s="89" t="str">
        <f t="shared" si="61"/>
        <v>Medio</v>
      </c>
      <c r="Q106" s="87">
        <v>10</v>
      </c>
      <c r="R106" s="88">
        <f t="shared" si="62"/>
        <v>60</v>
      </c>
      <c r="S106" s="89" t="str">
        <f t="shared" si="3"/>
        <v>III</v>
      </c>
      <c r="T106" s="88" t="s">
        <v>142</v>
      </c>
      <c r="U106" s="113"/>
      <c r="V106" s="113"/>
      <c r="W106" s="113"/>
      <c r="X106" s="113"/>
      <c r="Y106" s="90" t="s">
        <v>244</v>
      </c>
      <c r="Z106" s="107" t="s">
        <v>245</v>
      </c>
      <c r="AA106" s="107" t="s">
        <v>216</v>
      </c>
      <c r="AB106" s="107" t="s">
        <v>246</v>
      </c>
      <c r="AC106" s="107" t="s">
        <v>216</v>
      </c>
      <c r="AD106" s="111" t="s">
        <v>624</v>
      </c>
      <c r="AE106" s="107" t="s">
        <v>216</v>
      </c>
    </row>
    <row r="107" spans="1:31" s="91" customFormat="1" ht="60.75" customHeight="1">
      <c r="A107" s="113"/>
      <c r="B107" s="113"/>
      <c r="C107" s="118"/>
      <c r="D107" s="118"/>
      <c r="E107" s="86" t="s">
        <v>208</v>
      </c>
      <c r="F107" s="107" t="s">
        <v>247</v>
      </c>
      <c r="G107" s="107" t="s">
        <v>248</v>
      </c>
      <c r="H107" s="107" t="s">
        <v>249</v>
      </c>
      <c r="I107" s="107" t="s">
        <v>250</v>
      </c>
      <c r="J107" s="107" t="s">
        <v>251</v>
      </c>
      <c r="K107" s="107" t="s">
        <v>252</v>
      </c>
      <c r="L107" s="107" t="s">
        <v>233</v>
      </c>
      <c r="M107" s="92">
        <v>2</v>
      </c>
      <c r="N107" s="92">
        <v>3</v>
      </c>
      <c r="O107" s="89">
        <f t="shared" si="60"/>
        <v>6</v>
      </c>
      <c r="P107" s="89" t="str">
        <f t="shared" si="61"/>
        <v>Medio</v>
      </c>
      <c r="Q107" s="92">
        <v>10</v>
      </c>
      <c r="R107" s="89">
        <f t="shared" si="62"/>
        <v>60</v>
      </c>
      <c r="S107" s="89" t="str">
        <f t="shared" ref="S107:S108" si="71">IF(R107="","",IF(ISTEXT(R107),"IV",IF(R107=20,"IV",IF(AND(R107&gt;=40,R107&lt;=120),"III",IF(AND(R107&gt;=150,R107&lt;=500),"II",IF(AND(R107&gt;=600,R107&lt;=4000),"I","Error"))))))</f>
        <v>III</v>
      </c>
      <c r="T107" s="89" t="str">
        <f>IF(S107="","",IF(OR(S107="IV",S107="III"),"Aceptable",IF(S107="II","No Aceptable o Aceptable con controles",IF(S107="I","No Aceptable","Error"))))</f>
        <v>Aceptable</v>
      </c>
      <c r="U107" s="113"/>
      <c r="V107" s="113"/>
      <c r="W107" s="113"/>
      <c r="X107" s="113"/>
      <c r="Y107" s="90" t="s">
        <v>253</v>
      </c>
      <c r="Z107" s="107" t="s">
        <v>254</v>
      </c>
      <c r="AA107" s="107" t="s">
        <v>216</v>
      </c>
      <c r="AB107" s="107" t="s">
        <v>216</v>
      </c>
      <c r="AC107" s="107" t="s">
        <v>255</v>
      </c>
      <c r="AD107" s="107" t="s">
        <v>256</v>
      </c>
      <c r="AE107" s="107" t="s">
        <v>216</v>
      </c>
    </row>
    <row r="108" spans="1:31" s="91" customFormat="1" ht="60.75" customHeight="1">
      <c r="A108" s="113"/>
      <c r="B108" s="113"/>
      <c r="C108" s="118"/>
      <c r="D108" s="118"/>
      <c r="E108" s="86" t="s">
        <v>208</v>
      </c>
      <c r="F108" s="107" t="s">
        <v>247</v>
      </c>
      <c r="G108" s="107" t="s">
        <v>257</v>
      </c>
      <c r="H108" s="107" t="s">
        <v>258</v>
      </c>
      <c r="I108" s="107" t="s">
        <v>259</v>
      </c>
      <c r="J108" s="107" t="s">
        <v>260</v>
      </c>
      <c r="K108" s="107" t="s">
        <v>252</v>
      </c>
      <c r="L108" s="107" t="s">
        <v>233</v>
      </c>
      <c r="M108" s="92">
        <v>2</v>
      </c>
      <c r="N108" s="92">
        <v>3</v>
      </c>
      <c r="O108" s="89">
        <f t="shared" si="60"/>
        <v>6</v>
      </c>
      <c r="P108" s="89" t="str">
        <f t="shared" si="61"/>
        <v>Medio</v>
      </c>
      <c r="Q108" s="92">
        <v>10</v>
      </c>
      <c r="R108" s="89">
        <f t="shared" si="62"/>
        <v>60</v>
      </c>
      <c r="S108" s="89" t="str">
        <f t="shared" si="71"/>
        <v>III</v>
      </c>
      <c r="T108" s="89" t="str">
        <f>IF(S108="","",IF(OR(S108="IV",S108="III"),"Aceptable",IF(S108="II","No Aceptable o Aceptable con controles",IF(S108="I","No Aceptable","Error"))))</f>
        <v>Aceptable</v>
      </c>
      <c r="U108" s="113"/>
      <c r="V108" s="113"/>
      <c r="W108" s="113"/>
      <c r="X108" s="113"/>
      <c r="Y108" s="90" t="s">
        <v>261</v>
      </c>
      <c r="Z108" s="107" t="s">
        <v>254</v>
      </c>
      <c r="AA108" s="107" t="s">
        <v>216</v>
      </c>
      <c r="AB108" s="107" t="s">
        <v>216</v>
      </c>
      <c r="AC108" s="107" t="s">
        <v>255</v>
      </c>
      <c r="AD108" s="111" t="s">
        <v>262</v>
      </c>
      <c r="AE108" s="107" t="s">
        <v>216</v>
      </c>
    </row>
    <row r="109" spans="1:31" s="91" customFormat="1" ht="60.75" customHeight="1">
      <c r="A109" s="113"/>
      <c r="B109" s="113"/>
      <c r="C109" s="118"/>
      <c r="D109" s="118"/>
      <c r="E109" s="86" t="s">
        <v>263</v>
      </c>
      <c r="F109" s="107" t="s">
        <v>151</v>
      </c>
      <c r="G109" s="107" t="s">
        <v>264</v>
      </c>
      <c r="H109" s="107" t="s">
        <v>265</v>
      </c>
      <c r="I109" s="107" t="s">
        <v>266</v>
      </c>
      <c r="J109" s="107" t="s">
        <v>267</v>
      </c>
      <c r="K109" s="107" t="s">
        <v>268</v>
      </c>
      <c r="L109" s="107" t="s">
        <v>269</v>
      </c>
      <c r="M109" s="107">
        <v>2</v>
      </c>
      <c r="N109" s="107">
        <v>2</v>
      </c>
      <c r="O109" s="107">
        <f t="shared" si="60"/>
        <v>4</v>
      </c>
      <c r="P109" s="89" t="str">
        <f t="shared" si="61"/>
        <v>Bajo</v>
      </c>
      <c r="Q109" s="92">
        <v>10</v>
      </c>
      <c r="R109" s="89">
        <f t="shared" si="62"/>
        <v>40</v>
      </c>
      <c r="S109" s="89" t="str">
        <f t="shared" si="3"/>
        <v>III</v>
      </c>
      <c r="T109" s="88" t="s">
        <v>142</v>
      </c>
      <c r="U109" s="113"/>
      <c r="V109" s="113"/>
      <c r="W109" s="113"/>
      <c r="X109" s="113"/>
      <c r="Y109" s="107" t="s">
        <v>270</v>
      </c>
      <c r="Z109" s="107" t="s">
        <v>271</v>
      </c>
      <c r="AA109" s="107" t="s">
        <v>272</v>
      </c>
      <c r="AB109" s="107" t="s">
        <v>272</v>
      </c>
      <c r="AC109" s="107" t="s">
        <v>272</v>
      </c>
      <c r="AD109" s="107" t="s">
        <v>273</v>
      </c>
      <c r="AE109" s="107" t="s">
        <v>217</v>
      </c>
    </row>
    <row r="110" spans="1:31" s="91" customFormat="1" ht="60.75" customHeight="1">
      <c r="A110" s="113"/>
      <c r="B110" s="113"/>
      <c r="C110" s="118"/>
      <c r="D110" s="118"/>
      <c r="E110" s="86" t="s">
        <v>208</v>
      </c>
      <c r="F110" s="107" t="s">
        <v>274</v>
      </c>
      <c r="G110" s="107" t="s">
        <v>275</v>
      </c>
      <c r="H110" s="107" t="s">
        <v>276</v>
      </c>
      <c r="I110" s="107" t="s">
        <v>277</v>
      </c>
      <c r="J110" s="107" t="s">
        <v>213</v>
      </c>
      <c r="K110" s="107" t="s">
        <v>213</v>
      </c>
      <c r="L110" s="107" t="s">
        <v>278</v>
      </c>
      <c r="M110" s="107">
        <v>2</v>
      </c>
      <c r="N110" s="107">
        <v>3</v>
      </c>
      <c r="O110" s="107">
        <f t="shared" si="60"/>
        <v>6</v>
      </c>
      <c r="P110" s="89" t="str">
        <f t="shared" si="61"/>
        <v>Medio</v>
      </c>
      <c r="Q110" s="87">
        <v>60</v>
      </c>
      <c r="R110" s="89">
        <f t="shared" si="62"/>
        <v>360</v>
      </c>
      <c r="S110" s="89" t="str">
        <f t="shared" si="3"/>
        <v>II</v>
      </c>
      <c r="T110" s="89" t="str">
        <f>IF(S110="","",IF(OR(S110="IV",S110="III"),"Aceptable",IF(S110="II","No Aceptable o Aceptable con controles",IF(S110="I","No Aceptable","Error"))))</f>
        <v>No Aceptable o Aceptable con controles</v>
      </c>
      <c r="U110" s="113"/>
      <c r="V110" s="113"/>
      <c r="W110" s="113"/>
      <c r="X110" s="113"/>
      <c r="Y110" s="93" t="s">
        <v>279</v>
      </c>
      <c r="Z110" s="94" t="s">
        <v>280</v>
      </c>
      <c r="AA110" s="95" t="s">
        <v>281</v>
      </c>
      <c r="AB110" s="95" t="s">
        <v>281</v>
      </c>
      <c r="AC110" s="107" t="s">
        <v>216</v>
      </c>
      <c r="AD110" s="111" t="s">
        <v>629</v>
      </c>
      <c r="AE110" s="95" t="s">
        <v>216</v>
      </c>
    </row>
    <row r="111" spans="1:31" s="91" customFormat="1" ht="60.75" customHeight="1">
      <c r="A111" s="113"/>
      <c r="B111" s="113"/>
      <c r="C111" s="118"/>
      <c r="D111" s="118"/>
      <c r="E111" s="86" t="s">
        <v>208</v>
      </c>
      <c r="F111" s="107" t="s">
        <v>274</v>
      </c>
      <c r="G111" s="107" t="s">
        <v>282</v>
      </c>
      <c r="H111" s="107" t="s">
        <v>283</v>
      </c>
      <c r="I111" s="107" t="s">
        <v>277</v>
      </c>
      <c r="J111" s="107" t="s">
        <v>284</v>
      </c>
      <c r="K111" s="107" t="s">
        <v>285</v>
      </c>
      <c r="L111" s="107" t="s">
        <v>286</v>
      </c>
      <c r="M111" s="107">
        <v>2</v>
      </c>
      <c r="N111" s="107">
        <v>2</v>
      </c>
      <c r="O111" s="107">
        <f t="shared" si="60"/>
        <v>4</v>
      </c>
      <c r="P111" s="89" t="str">
        <f t="shared" si="61"/>
        <v>Bajo</v>
      </c>
      <c r="Q111" s="87">
        <v>60</v>
      </c>
      <c r="R111" s="88">
        <f t="shared" si="62"/>
        <v>240</v>
      </c>
      <c r="S111" s="89" t="str">
        <f t="shared" si="3"/>
        <v>II</v>
      </c>
      <c r="T111" s="88" t="str">
        <f>IF(S111="","",IF(OR(S111="IV",S111="III"),"Aceptable",IF(S111="II","No Aceptable o Aceptable con controles",IF(S111="I","No Aceptable","Error"))))</f>
        <v>No Aceptable o Aceptable con controles</v>
      </c>
      <c r="U111" s="113"/>
      <c r="V111" s="113"/>
      <c r="W111" s="113"/>
      <c r="X111" s="113"/>
      <c r="Y111" s="90" t="s">
        <v>287</v>
      </c>
      <c r="Z111" s="107" t="s">
        <v>288</v>
      </c>
      <c r="AA111" s="107" t="s">
        <v>216</v>
      </c>
      <c r="AB111" s="107" t="s">
        <v>216</v>
      </c>
      <c r="AC111" s="107" t="s">
        <v>289</v>
      </c>
      <c r="AD111" s="107" t="s">
        <v>290</v>
      </c>
      <c r="AE111" s="107" t="s">
        <v>216</v>
      </c>
    </row>
    <row r="112" spans="1:31" s="91" customFormat="1" ht="60.75" customHeight="1">
      <c r="A112" s="113"/>
      <c r="B112" s="113"/>
      <c r="C112" s="118"/>
      <c r="D112" s="118"/>
      <c r="E112" s="86" t="s">
        <v>208</v>
      </c>
      <c r="F112" s="107" t="s">
        <v>274</v>
      </c>
      <c r="G112" s="107" t="s">
        <v>291</v>
      </c>
      <c r="H112" s="107" t="s">
        <v>292</v>
      </c>
      <c r="I112" s="107" t="s">
        <v>293</v>
      </c>
      <c r="J112" s="107" t="s">
        <v>294</v>
      </c>
      <c r="K112" s="107" t="s">
        <v>295</v>
      </c>
      <c r="L112" s="107" t="s">
        <v>296</v>
      </c>
      <c r="M112" s="107">
        <v>2</v>
      </c>
      <c r="N112" s="107">
        <v>4</v>
      </c>
      <c r="O112" s="107">
        <f t="shared" si="60"/>
        <v>8</v>
      </c>
      <c r="P112" s="89" t="str">
        <f t="shared" si="61"/>
        <v>Medio</v>
      </c>
      <c r="Q112" s="87">
        <v>10</v>
      </c>
      <c r="R112" s="89">
        <f t="shared" si="62"/>
        <v>80</v>
      </c>
      <c r="S112" s="89" t="str">
        <f t="shared" si="3"/>
        <v>III</v>
      </c>
      <c r="T112" s="88" t="s">
        <v>142</v>
      </c>
      <c r="U112" s="113"/>
      <c r="V112" s="113"/>
      <c r="W112" s="113"/>
      <c r="X112" s="113"/>
      <c r="Y112" s="90" t="s">
        <v>297</v>
      </c>
      <c r="Z112" s="107" t="s">
        <v>298</v>
      </c>
      <c r="AA112" s="107" t="s">
        <v>216</v>
      </c>
      <c r="AB112" s="107" t="s">
        <v>272</v>
      </c>
      <c r="AC112" s="107" t="s">
        <v>299</v>
      </c>
      <c r="AD112" s="111" t="s">
        <v>620</v>
      </c>
      <c r="AE112" s="107" t="s">
        <v>272</v>
      </c>
    </row>
    <row r="113" spans="1:31" s="91" customFormat="1" ht="60.75" customHeight="1">
      <c r="A113" s="113"/>
      <c r="B113" s="113"/>
      <c r="C113" s="118"/>
      <c r="D113" s="118"/>
      <c r="E113" s="86" t="s">
        <v>208</v>
      </c>
      <c r="F113" s="107" t="s">
        <v>274</v>
      </c>
      <c r="G113" s="107" t="s">
        <v>300</v>
      </c>
      <c r="H113" s="107" t="s">
        <v>630</v>
      </c>
      <c r="I113" s="107" t="s">
        <v>302</v>
      </c>
      <c r="J113" s="107" t="s">
        <v>213</v>
      </c>
      <c r="K113" s="107" t="s">
        <v>268</v>
      </c>
      <c r="L113" s="107" t="s">
        <v>278</v>
      </c>
      <c r="M113" s="107">
        <v>6</v>
      </c>
      <c r="N113" s="107">
        <v>3</v>
      </c>
      <c r="O113" s="107">
        <f t="shared" si="60"/>
        <v>18</v>
      </c>
      <c r="P113" s="89" t="str">
        <f t="shared" si="61"/>
        <v>Alto</v>
      </c>
      <c r="Q113" s="92">
        <v>10</v>
      </c>
      <c r="R113" s="89">
        <f t="shared" si="62"/>
        <v>180</v>
      </c>
      <c r="S113" s="89" t="str">
        <f t="shared" si="3"/>
        <v>II</v>
      </c>
      <c r="T113" s="89" t="str">
        <f>IF(S113="","",IF(OR(S113="IV",S113="III"),"Aceptable",IF(S113="II","No Aceptable o Aceptable con controles",IF(S113="I","No Aceptable","Error"))))</f>
        <v>No Aceptable o Aceptable con controles</v>
      </c>
      <c r="U113" s="113"/>
      <c r="V113" s="113"/>
      <c r="W113" s="113"/>
      <c r="X113" s="113"/>
      <c r="Y113" s="90" t="s">
        <v>303</v>
      </c>
      <c r="Z113" s="107" t="s">
        <v>304</v>
      </c>
      <c r="AA113" s="107" t="s">
        <v>216</v>
      </c>
      <c r="AB113" s="107" t="s">
        <v>216</v>
      </c>
      <c r="AC113" s="107" t="s">
        <v>625</v>
      </c>
      <c r="AD113" s="111" t="s">
        <v>626</v>
      </c>
      <c r="AE113" s="107" t="s">
        <v>217</v>
      </c>
    </row>
    <row r="114" spans="1:31" s="91" customFormat="1" ht="60.75" customHeight="1">
      <c r="A114" s="113" t="s">
        <v>204</v>
      </c>
      <c r="B114" s="113" t="s">
        <v>327</v>
      </c>
      <c r="C114" s="118" t="s">
        <v>328</v>
      </c>
      <c r="D114" s="118" t="s">
        <v>329</v>
      </c>
      <c r="E114" s="86" t="s">
        <v>208</v>
      </c>
      <c r="F114" s="107" t="s">
        <v>209</v>
      </c>
      <c r="G114" s="107" t="s">
        <v>210</v>
      </c>
      <c r="H114" s="107" t="s">
        <v>211</v>
      </c>
      <c r="I114" s="107" t="s">
        <v>212</v>
      </c>
      <c r="J114" s="107" t="s">
        <v>213</v>
      </c>
      <c r="K114" s="107" t="s">
        <v>213</v>
      </c>
      <c r="L114" s="107" t="s">
        <v>213</v>
      </c>
      <c r="M114" s="87">
        <v>2</v>
      </c>
      <c r="N114" s="87">
        <v>2</v>
      </c>
      <c r="O114" s="88">
        <f t="shared" si="60"/>
        <v>4</v>
      </c>
      <c r="P114" s="89" t="str">
        <f t="shared" si="61"/>
        <v>Bajo</v>
      </c>
      <c r="Q114" s="87">
        <v>10</v>
      </c>
      <c r="R114" s="88">
        <f t="shared" si="62"/>
        <v>40</v>
      </c>
      <c r="S114" s="89" t="str">
        <f t="shared" ref="S114" si="72">IF(R114="","",IF(ISTEXT(R114),"IV",IF(R114=20,"IV",IF(AND(R114&gt;=40,R114&lt;=120),"III",IF(AND(R114&gt;=150,R114&lt;=500),"II",IF(AND(R114&gt;=600,R114&lt;=4000),"I","Error"))))))</f>
        <v>III</v>
      </c>
      <c r="T114" s="88" t="s">
        <v>142</v>
      </c>
      <c r="U114" s="113"/>
      <c r="V114" s="113"/>
      <c r="W114" s="113"/>
      <c r="X114" s="113"/>
      <c r="Y114" s="90" t="s">
        <v>214</v>
      </c>
      <c r="Z114" s="107" t="s">
        <v>215</v>
      </c>
      <c r="AA114" s="107" t="s">
        <v>216</v>
      </c>
      <c r="AB114" s="107" t="s">
        <v>216</v>
      </c>
      <c r="AC114" s="107" t="s">
        <v>216</v>
      </c>
      <c r="AD114" s="111" t="s">
        <v>618</v>
      </c>
      <c r="AE114" s="107" t="s">
        <v>217</v>
      </c>
    </row>
    <row r="115" spans="1:31" s="91" customFormat="1" ht="60.75" customHeight="1">
      <c r="A115" s="113"/>
      <c r="B115" s="113"/>
      <c r="C115" s="118"/>
      <c r="D115" s="118"/>
      <c r="E115" s="86" t="s">
        <v>208</v>
      </c>
      <c r="F115" s="107" t="s">
        <v>152</v>
      </c>
      <c r="G115" s="107" t="s">
        <v>218</v>
      </c>
      <c r="H115" s="107" t="s">
        <v>219</v>
      </c>
      <c r="I115" s="107" t="s">
        <v>220</v>
      </c>
      <c r="J115" s="107" t="s">
        <v>213</v>
      </c>
      <c r="K115" s="107" t="s">
        <v>221</v>
      </c>
      <c r="L115" s="107" t="s">
        <v>222</v>
      </c>
      <c r="M115" s="107">
        <v>2</v>
      </c>
      <c r="N115" s="107">
        <v>3</v>
      </c>
      <c r="O115" s="107">
        <f t="shared" si="60"/>
        <v>6</v>
      </c>
      <c r="P115" s="89" t="str">
        <f t="shared" si="61"/>
        <v>Medio</v>
      </c>
      <c r="Q115" s="92">
        <v>25</v>
      </c>
      <c r="R115" s="88">
        <f t="shared" si="62"/>
        <v>150</v>
      </c>
      <c r="S115" s="89" t="str">
        <f t="shared" si="3"/>
        <v>II</v>
      </c>
      <c r="T115" s="88" t="str">
        <f>IF(S115="","",IF(OR(S115="IV",S115="III"),"Aceptable",IF(S115="II","No Aceptable o Aceptable con controles",IF(S115="I","No Aceptable","Error"))))</f>
        <v>No Aceptable o Aceptable con controles</v>
      </c>
      <c r="U115" s="113"/>
      <c r="V115" s="113"/>
      <c r="W115" s="113"/>
      <c r="X115" s="113"/>
      <c r="Y115" s="90" t="s">
        <v>223</v>
      </c>
      <c r="Z115" s="107" t="s">
        <v>224</v>
      </c>
      <c r="AA115" s="107" t="s">
        <v>216</v>
      </c>
      <c r="AB115" s="107" t="s">
        <v>216</v>
      </c>
      <c r="AC115" s="107" t="s">
        <v>216</v>
      </c>
      <c r="AD115" s="107" t="s">
        <v>225</v>
      </c>
      <c r="AE115" s="107" t="s">
        <v>216</v>
      </c>
    </row>
    <row r="116" spans="1:31" s="91" customFormat="1" ht="60.75" customHeight="1">
      <c r="A116" s="113"/>
      <c r="B116" s="113"/>
      <c r="C116" s="118"/>
      <c r="D116" s="118"/>
      <c r="E116" s="86" t="s">
        <v>208</v>
      </c>
      <c r="F116" s="107" t="s">
        <v>152</v>
      </c>
      <c r="G116" s="107" t="s">
        <v>226</v>
      </c>
      <c r="H116" s="107" t="s">
        <v>227</v>
      </c>
      <c r="I116" s="107" t="s">
        <v>228</v>
      </c>
      <c r="J116" s="107" t="s">
        <v>213</v>
      </c>
      <c r="K116" s="107" t="s">
        <v>221</v>
      </c>
      <c r="L116" s="107" t="s">
        <v>222</v>
      </c>
      <c r="M116" s="107">
        <v>6</v>
      </c>
      <c r="N116" s="107">
        <v>4</v>
      </c>
      <c r="O116" s="107">
        <f t="shared" si="60"/>
        <v>24</v>
      </c>
      <c r="P116" s="89" t="str">
        <f t="shared" si="61"/>
        <v>Muy Alto</v>
      </c>
      <c r="Q116" s="92">
        <v>25</v>
      </c>
      <c r="R116" s="88">
        <f t="shared" si="62"/>
        <v>600</v>
      </c>
      <c r="S116" s="89" t="str">
        <f t="shared" si="3"/>
        <v>I</v>
      </c>
      <c r="T116" s="88" t="str">
        <f>IF(S116="","",IF(OR(S116="IV",S116="III"),"Aceptable",IF(S116="II","No Aceptable o Aceptable con controles",IF(S116="I","No Aceptable","Error"))))</f>
        <v>No Aceptable</v>
      </c>
      <c r="U116" s="113"/>
      <c r="V116" s="113"/>
      <c r="W116" s="113"/>
      <c r="X116" s="113"/>
      <c r="Y116" s="90" t="s">
        <v>223</v>
      </c>
      <c r="Z116" s="107" t="s">
        <v>224</v>
      </c>
      <c r="AA116" s="107" t="s">
        <v>216</v>
      </c>
      <c r="AB116" s="107" t="s">
        <v>216</v>
      </c>
      <c r="AC116" s="107" t="s">
        <v>216</v>
      </c>
      <c r="AD116" s="107" t="s">
        <v>225</v>
      </c>
      <c r="AE116" s="107" t="s">
        <v>216</v>
      </c>
    </row>
    <row r="117" spans="1:31" s="91" customFormat="1" ht="60.75" customHeight="1">
      <c r="A117" s="113"/>
      <c r="B117" s="113"/>
      <c r="C117" s="118"/>
      <c r="D117" s="118"/>
      <c r="E117" s="86" t="s">
        <v>208</v>
      </c>
      <c r="F117" s="107" t="s">
        <v>150</v>
      </c>
      <c r="G117" s="107" t="s">
        <v>229</v>
      </c>
      <c r="H117" s="107" t="s">
        <v>230</v>
      </c>
      <c r="I117" s="107" t="s">
        <v>231</v>
      </c>
      <c r="J117" s="107" t="s">
        <v>213</v>
      </c>
      <c r="K117" s="107" t="s">
        <v>232</v>
      </c>
      <c r="L117" s="107" t="s">
        <v>233</v>
      </c>
      <c r="M117" s="92">
        <v>0</v>
      </c>
      <c r="N117" s="92">
        <v>2</v>
      </c>
      <c r="O117" s="89" t="str">
        <f t="shared" si="60"/>
        <v>N/A</v>
      </c>
      <c r="P117" s="89" t="str">
        <f t="shared" si="61"/>
        <v>N/A</v>
      </c>
      <c r="Q117" s="92">
        <v>25</v>
      </c>
      <c r="R117" s="89" t="str">
        <f t="shared" si="62"/>
        <v>N/A</v>
      </c>
      <c r="S117" s="89" t="str">
        <f t="shared" ref="S117" si="73">IF(R117="","",IF(ISTEXT(R117),"IV",IF(R117=20,"IV",IF(AND(R117&gt;=40,R117&lt;=120),"III",IF(AND(R117&gt;=150,R117&lt;=500),"II",IF(AND(R117&gt;=600,R117&lt;=4000),"I","Error"))))))</f>
        <v>IV</v>
      </c>
      <c r="T117" s="88" t="s">
        <v>142</v>
      </c>
      <c r="U117" s="113"/>
      <c r="V117" s="113"/>
      <c r="W117" s="113"/>
      <c r="X117" s="113"/>
      <c r="Y117" s="90" t="s">
        <v>234</v>
      </c>
      <c r="Z117" s="107" t="s">
        <v>235</v>
      </c>
      <c r="AA117" s="107" t="s">
        <v>216</v>
      </c>
      <c r="AB117" s="107" t="s">
        <v>216</v>
      </c>
      <c r="AC117" s="107" t="s">
        <v>236</v>
      </c>
      <c r="AD117" s="111" t="s">
        <v>622</v>
      </c>
      <c r="AE117" s="107" t="s">
        <v>216</v>
      </c>
    </row>
    <row r="118" spans="1:31" s="91" customFormat="1" ht="60.75" customHeight="1">
      <c r="A118" s="113"/>
      <c r="B118" s="113"/>
      <c r="C118" s="118"/>
      <c r="D118" s="118"/>
      <c r="E118" s="86" t="s">
        <v>208</v>
      </c>
      <c r="F118" s="107" t="s">
        <v>150</v>
      </c>
      <c r="G118" s="107" t="s">
        <v>237</v>
      </c>
      <c r="H118" s="107" t="s">
        <v>238</v>
      </c>
      <c r="I118" s="107" t="s">
        <v>239</v>
      </c>
      <c r="J118" s="107" t="s">
        <v>240</v>
      </c>
      <c r="K118" s="107" t="s">
        <v>232</v>
      </c>
      <c r="L118" s="107" t="s">
        <v>233</v>
      </c>
      <c r="M118" s="107">
        <v>2</v>
      </c>
      <c r="N118" s="107">
        <v>3</v>
      </c>
      <c r="O118" s="107">
        <f t="shared" si="60"/>
        <v>6</v>
      </c>
      <c r="P118" s="89" t="str">
        <f t="shared" si="61"/>
        <v>Medio</v>
      </c>
      <c r="Q118" s="92">
        <v>10</v>
      </c>
      <c r="R118" s="89">
        <f t="shared" si="62"/>
        <v>60</v>
      </c>
      <c r="S118" s="89" t="str">
        <f t="shared" si="3"/>
        <v>III</v>
      </c>
      <c r="T118" s="88" t="s">
        <v>142</v>
      </c>
      <c r="U118" s="113"/>
      <c r="V118" s="113"/>
      <c r="W118" s="113"/>
      <c r="X118" s="113"/>
      <c r="Y118" s="90" t="s">
        <v>234</v>
      </c>
      <c r="Z118" s="107" t="s">
        <v>241</v>
      </c>
      <c r="AA118" s="107" t="s">
        <v>216</v>
      </c>
      <c r="AB118" s="107" t="s">
        <v>216</v>
      </c>
      <c r="AC118" s="107" t="s">
        <v>236</v>
      </c>
      <c r="AD118" s="111" t="s">
        <v>623</v>
      </c>
      <c r="AE118" s="107" t="s">
        <v>216</v>
      </c>
    </row>
    <row r="119" spans="1:31" s="91" customFormat="1" ht="60.75" customHeight="1">
      <c r="A119" s="113"/>
      <c r="B119" s="113"/>
      <c r="C119" s="118"/>
      <c r="D119" s="118"/>
      <c r="E119" s="86" t="s">
        <v>208</v>
      </c>
      <c r="F119" s="107" t="s">
        <v>150</v>
      </c>
      <c r="G119" s="107" t="s">
        <v>237</v>
      </c>
      <c r="H119" s="107" t="s">
        <v>242</v>
      </c>
      <c r="I119" s="107" t="s">
        <v>243</v>
      </c>
      <c r="J119" s="107" t="s">
        <v>213</v>
      </c>
      <c r="K119" s="107" t="s">
        <v>232</v>
      </c>
      <c r="L119" s="107" t="s">
        <v>213</v>
      </c>
      <c r="M119" s="107">
        <v>2</v>
      </c>
      <c r="N119" s="107">
        <v>3</v>
      </c>
      <c r="O119" s="107">
        <f t="shared" si="60"/>
        <v>6</v>
      </c>
      <c r="P119" s="89" t="str">
        <f t="shared" si="61"/>
        <v>Medio</v>
      </c>
      <c r="Q119" s="87">
        <v>10</v>
      </c>
      <c r="R119" s="88">
        <f t="shared" si="62"/>
        <v>60</v>
      </c>
      <c r="S119" s="89" t="str">
        <f t="shared" si="3"/>
        <v>III</v>
      </c>
      <c r="T119" s="88" t="s">
        <v>142</v>
      </c>
      <c r="U119" s="113"/>
      <c r="V119" s="113"/>
      <c r="W119" s="113"/>
      <c r="X119" s="113"/>
      <c r="Y119" s="90" t="s">
        <v>244</v>
      </c>
      <c r="Z119" s="107" t="s">
        <v>245</v>
      </c>
      <c r="AA119" s="107" t="s">
        <v>216</v>
      </c>
      <c r="AB119" s="107" t="s">
        <v>246</v>
      </c>
      <c r="AC119" s="107" t="s">
        <v>216</v>
      </c>
      <c r="AD119" s="111" t="s">
        <v>624</v>
      </c>
      <c r="AE119" s="107" t="s">
        <v>216</v>
      </c>
    </row>
    <row r="120" spans="1:31" s="91" customFormat="1" ht="60.75" customHeight="1">
      <c r="A120" s="113"/>
      <c r="B120" s="113"/>
      <c r="C120" s="118"/>
      <c r="D120" s="118"/>
      <c r="E120" s="86" t="s">
        <v>208</v>
      </c>
      <c r="F120" s="107" t="s">
        <v>247</v>
      </c>
      <c r="G120" s="107" t="s">
        <v>248</v>
      </c>
      <c r="H120" s="107" t="s">
        <v>249</v>
      </c>
      <c r="I120" s="107" t="s">
        <v>250</v>
      </c>
      <c r="J120" s="107" t="s">
        <v>251</v>
      </c>
      <c r="K120" s="107" t="s">
        <v>252</v>
      </c>
      <c r="L120" s="107" t="s">
        <v>233</v>
      </c>
      <c r="M120" s="92">
        <v>2</v>
      </c>
      <c r="N120" s="92">
        <v>3</v>
      </c>
      <c r="O120" s="89">
        <f t="shared" si="60"/>
        <v>6</v>
      </c>
      <c r="P120" s="89" t="str">
        <f t="shared" si="61"/>
        <v>Medio</v>
      </c>
      <c r="Q120" s="92">
        <v>10</v>
      </c>
      <c r="R120" s="89">
        <f t="shared" si="62"/>
        <v>60</v>
      </c>
      <c r="S120" s="89" t="str">
        <f t="shared" ref="S120:S121" si="74">IF(R120="","",IF(ISTEXT(R120),"IV",IF(R120=20,"IV",IF(AND(R120&gt;=40,R120&lt;=120),"III",IF(AND(R120&gt;=150,R120&lt;=500),"II",IF(AND(R120&gt;=600,R120&lt;=4000),"I","Error"))))))</f>
        <v>III</v>
      </c>
      <c r="T120" s="89" t="str">
        <f>IF(S120="","",IF(OR(S120="IV",S120="III"),"Aceptable",IF(S120="II","No Aceptable o Aceptable con controles",IF(S120="I","No Aceptable","Error"))))</f>
        <v>Aceptable</v>
      </c>
      <c r="U120" s="113"/>
      <c r="V120" s="113"/>
      <c r="W120" s="113"/>
      <c r="X120" s="113"/>
      <c r="Y120" s="90" t="s">
        <v>253</v>
      </c>
      <c r="Z120" s="107" t="s">
        <v>254</v>
      </c>
      <c r="AA120" s="107" t="s">
        <v>216</v>
      </c>
      <c r="AB120" s="107" t="s">
        <v>216</v>
      </c>
      <c r="AC120" s="107" t="s">
        <v>255</v>
      </c>
      <c r="AD120" s="107" t="s">
        <v>256</v>
      </c>
      <c r="AE120" s="107" t="s">
        <v>216</v>
      </c>
    </row>
    <row r="121" spans="1:31" s="91" customFormat="1" ht="60.75" customHeight="1">
      <c r="A121" s="113"/>
      <c r="B121" s="113"/>
      <c r="C121" s="118"/>
      <c r="D121" s="118"/>
      <c r="E121" s="86" t="s">
        <v>208</v>
      </c>
      <c r="F121" s="107" t="s">
        <v>247</v>
      </c>
      <c r="G121" s="107" t="s">
        <v>257</v>
      </c>
      <c r="H121" s="107" t="s">
        <v>258</v>
      </c>
      <c r="I121" s="107" t="s">
        <v>259</v>
      </c>
      <c r="J121" s="107" t="s">
        <v>260</v>
      </c>
      <c r="K121" s="107" t="s">
        <v>252</v>
      </c>
      <c r="L121" s="107" t="s">
        <v>233</v>
      </c>
      <c r="M121" s="92">
        <v>2</v>
      </c>
      <c r="N121" s="92">
        <v>3</v>
      </c>
      <c r="O121" s="89">
        <f t="shared" si="60"/>
        <v>6</v>
      </c>
      <c r="P121" s="89" t="str">
        <f t="shared" si="61"/>
        <v>Medio</v>
      </c>
      <c r="Q121" s="92">
        <v>10</v>
      </c>
      <c r="R121" s="89">
        <f t="shared" si="62"/>
        <v>60</v>
      </c>
      <c r="S121" s="89" t="str">
        <f t="shared" si="74"/>
        <v>III</v>
      </c>
      <c r="T121" s="89" t="str">
        <f>IF(S121="","",IF(OR(S121="IV",S121="III"),"Aceptable",IF(S121="II","No Aceptable o Aceptable con controles",IF(S121="I","No Aceptable","Error"))))</f>
        <v>Aceptable</v>
      </c>
      <c r="U121" s="113"/>
      <c r="V121" s="113"/>
      <c r="W121" s="113"/>
      <c r="X121" s="113"/>
      <c r="Y121" s="90" t="s">
        <v>261</v>
      </c>
      <c r="Z121" s="107" t="s">
        <v>254</v>
      </c>
      <c r="AA121" s="107" t="s">
        <v>216</v>
      </c>
      <c r="AB121" s="107" t="s">
        <v>216</v>
      </c>
      <c r="AC121" s="107" t="s">
        <v>255</v>
      </c>
      <c r="AD121" s="111" t="s">
        <v>262</v>
      </c>
      <c r="AE121" s="107" t="s">
        <v>216</v>
      </c>
    </row>
    <row r="122" spans="1:31" s="91" customFormat="1" ht="60.75" customHeight="1">
      <c r="A122" s="113"/>
      <c r="B122" s="113"/>
      <c r="C122" s="118"/>
      <c r="D122" s="118"/>
      <c r="E122" s="86" t="s">
        <v>263</v>
      </c>
      <c r="F122" s="107" t="s">
        <v>151</v>
      </c>
      <c r="G122" s="107" t="s">
        <v>264</v>
      </c>
      <c r="H122" s="107" t="s">
        <v>265</v>
      </c>
      <c r="I122" s="107" t="s">
        <v>266</v>
      </c>
      <c r="J122" s="107" t="s">
        <v>267</v>
      </c>
      <c r="K122" s="107" t="s">
        <v>268</v>
      </c>
      <c r="L122" s="107" t="s">
        <v>269</v>
      </c>
      <c r="M122" s="107">
        <v>2</v>
      </c>
      <c r="N122" s="107">
        <v>2</v>
      </c>
      <c r="O122" s="107">
        <f t="shared" si="60"/>
        <v>4</v>
      </c>
      <c r="P122" s="89" t="str">
        <f t="shared" si="61"/>
        <v>Bajo</v>
      </c>
      <c r="Q122" s="92">
        <v>10</v>
      </c>
      <c r="R122" s="89">
        <f t="shared" si="62"/>
        <v>40</v>
      </c>
      <c r="S122" s="89" t="str">
        <f t="shared" si="3"/>
        <v>III</v>
      </c>
      <c r="T122" s="88" t="s">
        <v>142</v>
      </c>
      <c r="U122" s="113"/>
      <c r="V122" s="113"/>
      <c r="W122" s="113"/>
      <c r="X122" s="113"/>
      <c r="Y122" s="107" t="s">
        <v>270</v>
      </c>
      <c r="Z122" s="107" t="s">
        <v>271</v>
      </c>
      <c r="AA122" s="107" t="s">
        <v>272</v>
      </c>
      <c r="AB122" s="107" t="s">
        <v>272</v>
      </c>
      <c r="AC122" s="107" t="s">
        <v>272</v>
      </c>
      <c r="AD122" s="107" t="s">
        <v>273</v>
      </c>
      <c r="AE122" s="107" t="s">
        <v>217</v>
      </c>
    </row>
    <row r="123" spans="1:31" s="91" customFormat="1" ht="60.75" customHeight="1">
      <c r="A123" s="113"/>
      <c r="B123" s="113"/>
      <c r="C123" s="118"/>
      <c r="D123" s="118"/>
      <c r="E123" s="86" t="s">
        <v>208</v>
      </c>
      <c r="F123" s="107" t="s">
        <v>274</v>
      </c>
      <c r="G123" s="107" t="s">
        <v>275</v>
      </c>
      <c r="H123" s="107" t="s">
        <v>276</v>
      </c>
      <c r="I123" s="107" t="s">
        <v>277</v>
      </c>
      <c r="J123" s="107" t="s">
        <v>213</v>
      </c>
      <c r="K123" s="107" t="s">
        <v>213</v>
      </c>
      <c r="L123" s="107" t="s">
        <v>278</v>
      </c>
      <c r="M123" s="107">
        <v>2</v>
      </c>
      <c r="N123" s="107">
        <v>3</v>
      </c>
      <c r="O123" s="107">
        <f t="shared" si="60"/>
        <v>6</v>
      </c>
      <c r="P123" s="89" t="str">
        <f t="shared" si="61"/>
        <v>Medio</v>
      </c>
      <c r="Q123" s="87">
        <v>60</v>
      </c>
      <c r="R123" s="89">
        <f t="shared" si="62"/>
        <v>360</v>
      </c>
      <c r="S123" s="89" t="str">
        <f t="shared" si="3"/>
        <v>II</v>
      </c>
      <c r="T123" s="89" t="str">
        <f>IF(S123="","",IF(OR(S123="IV",S123="III"),"Aceptable",IF(S123="II","No Aceptable o Aceptable con controles",IF(S123="I","No Aceptable","Error"))))</f>
        <v>No Aceptable o Aceptable con controles</v>
      </c>
      <c r="U123" s="113"/>
      <c r="V123" s="113"/>
      <c r="W123" s="113"/>
      <c r="X123" s="113"/>
      <c r="Y123" s="93" t="s">
        <v>279</v>
      </c>
      <c r="Z123" s="94" t="s">
        <v>280</v>
      </c>
      <c r="AA123" s="95" t="s">
        <v>281</v>
      </c>
      <c r="AB123" s="95" t="s">
        <v>281</v>
      </c>
      <c r="AC123" s="107" t="s">
        <v>216</v>
      </c>
      <c r="AD123" s="111" t="s">
        <v>629</v>
      </c>
      <c r="AE123" s="95" t="s">
        <v>216</v>
      </c>
    </row>
    <row r="124" spans="1:31" s="91" customFormat="1" ht="60.75" customHeight="1">
      <c r="A124" s="113"/>
      <c r="B124" s="113"/>
      <c r="C124" s="118"/>
      <c r="D124" s="118"/>
      <c r="E124" s="86" t="s">
        <v>208</v>
      </c>
      <c r="F124" s="107" t="s">
        <v>274</v>
      </c>
      <c r="G124" s="107" t="s">
        <v>282</v>
      </c>
      <c r="H124" s="107" t="s">
        <v>283</v>
      </c>
      <c r="I124" s="107" t="s">
        <v>277</v>
      </c>
      <c r="J124" s="107" t="s">
        <v>284</v>
      </c>
      <c r="K124" s="107" t="s">
        <v>285</v>
      </c>
      <c r="L124" s="107" t="s">
        <v>286</v>
      </c>
      <c r="M124" s="107">
        <v>2</v>
      </c>
      <c r="N124" s="107">
        <v>2</v>
      </c>
      <c r="O124" s="107">
        <f t="shared" si="60"/>
        <v>4</v>
      </c>
      <c r="P124" s="89" t="str">
        <f t="shared" si="61"/>
        <v>Bajo</v>
      </c>
      <c r="Q124" s="87">
        <v>60</v>
      </c>
      <c r="R124" s="88">
        <f t="shared" si="62"/>
        <v>240</v>
      </c>
      <c r="S124" s="89" t="str">
        <f t="shared" si="3"/>
        <v>II</v>
      </c>
      <c r="T124" s="88" t="str">
        <f>IF(S124="","",IF(OR(S124="IV",S124="III"),"Aceptable",IF(S124="II","No Aceptable o Aceptable con controles",IF(S124="I","No Aceptable","Error"))))</f>
        <v>No Aceptable o Aceptable con controles</v>
      </c>
      <c r="U124" s="113"/>
      <c r="V124" s="113"/>
      <c r="W124" s="113"/>
      <c r="X124" s="113"/>
      <c r="Y124" s="90" t="s">
        <v>287</v>
      </c>
      <c r="Z124" s="107" t="s">
        <v>288</v>
      </c>
      <c r="AA124" s="107" t="s">
        <v>216</v>
      </c>
      <c r="AB124" s="107" t="s">
        <v>216</v>
      </c>
      <c r="AC124" s="107" t="s">
        <v>289</v>
      </c>
      <c r="AD124" s="107" t="s">
        <v>290</v>
      </c>
      <c r="AE124" s="107" t="s">
        <v>216</v>
      </c>
    </row>
    <row r="125" spans="1:31" s="91" customFormat="1" ht="60.75" customHeight="1">
      <c r="A125" s="113"/>
      <c r="B125" s="113"/>
      <c r="C125" s="118"/>
      <c r="D125" s="118"/>
      <c r="E125" s="86" t="s">
        <v>208</v>
      </c>
      <c r="F125" s="107" t="s">
        <v>274</v>
      </c>
      <c r="G125" s="107" t="s">
        <v>291</v>
      </c>
      <c r="H125" s="107" t="s">
        <v>292</v>
      </c>
      <c r="I125" s="107" t="s">
        <v>293</v>
      </c>
      <c r="J125" s="107" t="s">
        <v>294</v>
      </c>
      <c r="K125" s="107" t="s">
        <v>295</v>
      </c>
      <c r="L125" s="107" t="s">
        <v>296</v>
      </c>
      <c r="M125" s="107">
        <v>2</v>
      </c>
      <c r="N125" s="107">
        <v>4</v>
      </c>
      <c r="O125" s="107">
        <f t="shared" si="60"/>
        <v>8</v>
      </c>
      <c r="P125" s="89" t="str">
        <f t="shared" si="61"/>
        <v>Medio</v>
      </c>
      <c r="Q125" s="87">
        <v>10</v>
      </c>
      <c r="R125" s="89">
        <f t="shared" si="62"/>
        <v>80</v>
      </c>
      <c r="S125" s="89" t="str">
        <f t="shared" si="3"/>
        <v>III</v>
      </c>
      <c r="T125" s="88" t="s">
        <v>142</v>
      </c>
      <c r="U125" s="113"/>
      <c r="V125" s="113"/>
      <c r="W125" s="113"/>
      <c r="X125" s="113"/>
      <c r="Y125" s="90" t="s">
        <v>297</v>
      </c>
      <c r="Z125" s="107" t="s">
        <v>298</v>
      </c>
      <c r="AA125" s="107" t="s">
        <v>216</v>
      </c>
      <c r="AB125" s="107" t="s">
        <v>272</v>
      </c>
      <c r="AC125" s="107" t="s">
        <v>299</v>
      </c>
      <c r="AD125" s="111" t="s">
        <v>620</v>
      </c>
      <c r="AE125" s="107" t="s">
        <v>272</v>
      </c>
    </row>
    <row r="126" spans="1:31" s="91" customFormat="1" ht="60.75" customHeight="1">
      <c r="A126" s="113"/>
      <c r="B126" s="113"/>
      <c r="C126" s="118"/>
      <c r="D126" s="118"/>
      <c r="E126" s="86" t="s">
        <v>208</v>
      </c>
      <c r="F126" s="107" t="s">
        <v>274</v>
      </c>
      <c r="G126" s="107" t="s">
        <v>300</v>
      </c>
      <c r="H126" s="107" t="s">
        <v>301</v>
      </c>
      <c r="I126" s="107" t="s">
        <v>302</v>
      </c>
      <c r="J126" s="107" t="s">
        <v>213</v>
      </c>
      <c r="K126" s="107" t="s">
        <v>268</v>
      </c>
      <c r="L126" s="107" t="s">
        <v>278</v>
      </c>
      <c r="M126" s="107">
        <v>6</v>
      </c>
      <c r="N126" s="107">
        <v>3</v>
      </c>
      <c r="O126" s="107">
        <f t="shared" si="60"/>
        <v>18</v>
      </c>
      <c r="P126" s="89" t="str">
        <f t="shared" si="61"/>
        <v>Alto</v>
      </c>
      <c r="Q126" s="92">
        <v>10</v>
      </c>
      <c r="R126" s="89">
        <f t="shared" si="62"/>
        <v>180</v>
      </c>
      <c r="S126" s="89" t="str">
        <f t="shared" si="3"/>
        <v>II</v>
      </c>
      <c r="T126" s="89" t="str">
        <f>IF(S126="","",IF(OR(S126="IV",S126="III"),"Aceptable",IF(S126="II","No Aceptable o Aceptable con controles",IF(S126="I","No Aceptable","Error"))))</f>
        <v>No Aceptable o Aceptable con controles</v>
      </c>
      <c r="U126" s="113"/>
      <c r="V126" s="113"/>
      <c r="W126" s="113"/>
      <c r="X126" s="113"/>
      <c r="Y126" s="90" t="s">
        <v>303</v>
      </c>
      <c r="Z126" s="107" t="s">
        <v>304</v>
      </c>
      <c r="AA126" s="107" t="s">
        <v>216</v>
      </c>
      <c r="AB126" s="107" t="s">
        <v>216</v>
      </c>
      <c r="AC126" s="107" t="s">
        <v>305</v>
      </c>
      <c r="AD126" s="111" t="s">
        <v>626</v>
      </c>
      <c r="AE126" s="107" t="s">
        <v>217</v>
      </c>
    </row>
    <row r="127" spans="1:31" s="91" customFormat="1" ht="60.75" customHeight="1">
      <c r="A127" s="113" t="s">
        <v>204</v>
      </c>
      <c r="B127" s="113" t="s">
        <v>330</v>
      </c>
      <c r="C127" s="118" t="s">
        <v>331</v>
      </c>
      <c r="D127" s="118" t="s">
        <v>332</v>
      </c>
      <c r="E127" s="86" t="s">
        <v>208</v>
      </c>
      <c r="F127" s="107" t="s">
        <v>209</v>
      </c>
      <c r="G127" s="107" t="s">
        <v>210</v>
      </c>
      <c r="H127" s="107" t="s">
        <v>211</v>
      </c>
      <c r="I127" s="107" t="s">
        <v>212</v>
      </c>
      <c r="J127" s="107" t="s">
        <v>213</v>
      </c>
      <c r="K127" s="107" t="s">
        <v>213</v>
      </c>
      <c r="L127" s="107" t="s">
        <v>213</v>
      </c>
      <c r="M127" s="87">
        <v>2</v>
      </c>
      <c r="N127" s="87">
        <v>2</v>
      </c>
      <c r="O127" s="88">
        <f t="shared" si="60"/>
        <v>4</v>
      </c>
      <c r="P127" s="89" t="str">
        <f t="shared" si="61"/>
        <v>Bajo</v>
      </c>
      <c r="Q127" s="87">
        <v>10</v>
      </c>
      <c r="R127" s="88">
        <f t="shared" si="62"/>
        <v>40</v>
      </c>
      <c r="S127" s="89" t="str">
        <f t="shared" ref="S127" si="75">IF(R127="","",IF(ISTEXT(R127),"IV",IF(R127=20,"IV",IF(AND(R127&gt;=40,R127&lt;=120),"III",IF(AND(R127&gt;=150,R127&lt;=500),"II",IF(AND(R127&gt;=600,R127&lt;=4000),"I","Error"))))))</f>
        <v>III</v>
      </c>
      <c r="T127" s="88" t="s">
        <v>142</v>
      </c>
      <c r="U127" s="113"/>
      <c r="V127" s="113"/>
      <c r="W127" s="113"/>
      <c r="X127" s="113"/>
      <c r="Y127" s="90" t="s">
        <v>214</v>
      </c>
      <c r="Z127" s="107" t="s">
        <v>215</v>
      </c>
      <c r="AA127" s="107" t="s">
        <v>216</v>
      </c>
      <c r="AB127" s="107" t="s">
        <v>216</v>
      </c>
      <c r="AC127" s="107" t="s">
        <v>216</v>
      </c>
      <c r="AD127" s="111" t="s">
        <v>618</v>
      </c>
      <c r="AE127" s="107" t="s">
        <v>217</v>
      </c>
    </row>
    <row r="128" spans="1:31" s="91" customFormat="1" ht="60.75" customHeight="1">
      <c r="A128" s="113"/>
      <c r="B128" s="113"/>
      <c r="C128" s="118"/>
      <c r="D128" s="118"/>
      <c r="E128" s="86" t="s">
        <v>208</v>
      </c>
      <c r="F128" s="107" t="s">
        <v>152</v>
      </c>
      <c r="G128" s="107" t="s">
        <v>218</v>
      </c>
      <c r="H128" s="107" t="s">
        <v>219</v>
      </c>
      <c r="I128" s="107" t="s">
        <v>220</v>
      </c>
      <c r="J128" s="107" t="s">
        <v>213</v>
      </c>
      <c r="K128" s="107" t="s">
        <v>221</v>
      </c>
      <c r="L128" s="107" t="s">
        <v>222</v>
      </c>
      <c r="M128" s="107">
        <v>2</v>
      </c>
      <c r="N128" s="107">
        <v>3</v>
      </c>
      <c r="O128" s="107">
        <f t="shared" si="60"/>
        <v>6</v>
      </c>
      <c r="P128" s="89" t="str">
        <f t="shared" si="61"/>
        <v>Medio</v>
      </c>
      <c r="Q128" s="92">
        <v>25</v>
      </c>
      <c r="R128" s="88">
        <f t="shared" si="62"/>
        <v>150</v>
      </c>
      <c r="S128" s="89" t="str">
        <f t="shared" si="3"/>
        <v>II</v>
      </c>
      <c r="T128" s="88" t="str">
        <f>IF(S128="","",IF(OR(S128="IV",S128="III"),"Aceptable",IF(S128="II","No Aceptable o Aceptable con controles",IF(S128="I","No Aceptable","Error"))))</f>
        <v>No Aceptable o Aceptable con controles</v>
      </c>
      <c r="U128" s="113"/>
      <c r="V128" s="113"/>
      <c r="W128" s="113"/>
      <c r="X128" s="113"/>
      <c r="Y128" s="90" t="s">
        <v>223</v>
      </c>
      <c r="Z128" s="107" t="s">
        <v>224</v>
      </c>
      <c r="AA128" s="107" t="s">
        <v>216</v>
      </c>
      <c r="AB128" s="107" t="s">
        <v>216</v>
      </c>
      <c r="AC128" s="107" t="s">
        <v>216</v>
      </c>
      <c r="AD128" s="107" t="s">
        <v>225</v>
      </c>
      <c r="AE128" s="107" t="s">
        <v>216</v>
      </c>
    </row>
    <row r="129" spans="1:31" s="91" customFormat="1" ht="60.75" customHeight="1">
      <c r="A129" s="113"/>
      <c r="B129" s="113"/>
      <c r="C129" s="118"/>
      <c r="D129" s="118"/>
      <c r="E129" s="86" t="s">
        <v>208</v>
      </c>
      <c r="F129" s="107" t="s">
        <v>152</v>
      </c>
      <c r="G129" s="107" t="s">
        <v>226</v>
      </c>
      <c r="H129" s="107" t="s">
        <v>227</v>
      </c>
      <c r="I129" s="107" t="s">
        <v>228</v>
      </c>
      <c r="J129" s="107" t="s">
        <v>213</v>
      </c>
      <c r="K129" s="107" t="s">
        <v>221</v>
      </c>
      <c r="L129" s="107" t="s">
        <v>222</v>
      </c>
      <c r="M129" s="107">
        <v>6</v>
      </c>
      <c r="N129" s="107">
        <v>4</v>
      </c>
      <c r="O129" s="107">
        <f t="shared" si="60"/>
        <v>24</v>
      </c>
      <c r="P129" s="89" t="str">
        <f t="shared" si="61"/>
        <v>Muy Alto</v>
      </c>
      <c r="Q129" s="92">
        <v>25</v>
      </c>
      <c r="R129" s="88">
        <f t="shared" si="62"/>
        <v>600</v>
      </c>
      <c r="S129" s="89" t="str">
        <f t="shared" si="3"/>
        <v>I</v>
      </c>
      <c r="T129" s="88" t="str">
        <f>IF(S129="","",IF(OR(S129="IV",S129="III"),"Aceptable",IF(S129="II","No Aceptable o Aceptable con controles",IF(S129="I","No Aceptable","Error"))))</f>
        <v>No Aceptable</v>
      </c>
      <c r="U129" s="113"/>
      <c r="V129" s="113"/>
      <c r="W129" s="113"/>
      <c r="X129" s="113"/>
      <c r="Y129" s="90" t="s">
        <v>223</v>
      </c>
      <c r="Z129" s="107" t="s">
        <v>224</v>
      </c>
      <c r="AA129" s="107" t="s">
        <v>216</v>
      </c>
      <c r="AB129" s="107" t="s">
        <v>216</v>
      </c>
      <c r="AC129" s="107" t="s">
        <v>216</v>
      </c>
      <c r="AD129" s="107" t="s">
        <v>225</v>
      </c>
      <c r="AE129" s="107" t="s">
        <v>216</v>
      </c>
    </row>
    <row r="130" spans="1:31" s="91" customFormat="1" ht="60.75" customHeight="1">
      <c r="A130" s="113"/>
      <c r="B130" s="113"/>
      <c r="C130" s="118"/>
      <c r="D130" s="118"/>
      <c r="E130" s="86" t="s">
        <v>208</v>
      </c>
      <c r="F130" s="107" t="s">
        <v>150</v>
      </c>
      <c r="G130" s="107" t="s">
        <v>229</v>
      </c>
      <c r="H130" s="107" t="s">
        <v>230</v>
      </c>
      <c r="I130" s="107" t="s">
        <v>231</v>
      </c>
      <c r="J130" s="107" t="s">
        <v>213</v>
      </c>
      <c r="K130" s="107" t="s">
        <v>232</v>
      </c>
      <c r="L130" s="107" t="s">
        <v>233</v>
      </c>
      <c r="M130" s="92">
        <v>0</v>
      </c>
      <c r="N130" s="92">
        <v>2</v>
      </c>
      <c r="O130" s="89" t="str">
        <f t="shared" si="60"/>
        <v>N/A</v>
      </c>
      <c r="P130" s="89" t="str">
        <f t="shared" si="61"/>
        <v>N/A</v>
      </c>
      <c r="Q130" s="92">
        <v>25</v>
      </c>
      <c r="R130" s="89" t="str">
        <f t="shared" si="62"/>
        <v>N/A</v>
      </c>
      <c r="S130" s="89" t="str">
        <f t="shared" ref="S130" si="76">IF(R130="","",IF(ISTEXT(R130),"IV",IF(R130=20,"IV",IF(AND(R130&gt;=40,R130&lt;=120),"III",IF(AND(R130&gt;=150,R130&lt;=500),"II",IF(AND(R130&gt;=600,R130&lt;=4000),"I","Error"))))))</f>
        <v>IV</v>
      </c>
      <c r="T130" s="88" t="s">
        <v>142</v>
      </c>
      <c r="U130" s="113"/>
      <c r="V130" s="113"/>
      <c r="W130" s="113"/>
      <c r="X130" s="113"/>
      <c r="Y130" s="90" t="s">
        <v>234</v>
      </c>
      <c r="Z130" s="107" t="s">
        <v>235</v>
      </c>
      <c r="AA130" s="107" t="s">
        <v>216</v>
      </c>
      <c r="AB130" s="107" t="s">
        <v>216</v>
      </c>
      <c r="AC130" s="107" t="s">
        <v>236</v>
      </c>
      <c r="AD130" s="111" t="s">
        <v>622</v>
      </c>
      <c r="AE130" s="107" t="s">
        <v>216</v>
      </c>
    </row>
    <row r="131" spans="1:31" s="91" customFormat="1" ht="60.75" customHeight="1">
      <c r="A131" s="113"/>
      <c r="B131" s="113"/>
      <c r="C131" s="118"/>
      <c r="D131" s="118"/>
      <c r="E131" s="86" t="s">
        <v>208</v>
      </c>
      <c r="F131" s="107" t="s">
        <v>150</v>
      </c>
      <c r="G131" s="107" t="s">
        <v>237</v>
      </c>
      <c r="H131" s="107" t="s">
        <v>238</v>
      </c>
      <c r="I131" s="107" t="s">
        <v>239</v>
      </c>
      <c r="J131" s="107" t="s">
        <v>240</v>
      </c>
      <c r="K131" s="107" t="s">
        <v>232</v>
      </c>
      <c r="L131" s="107" t="s">
        <v>233</v>
      </c>
      <c r="M131" s="107">
        <v>2</v>
      </c>
      <c r="N131" s="107">
        <v>3</v>
      </c>
      <c r="O131" s="107">
        <f t="shared" si="60"/>
        <v>6</v>
      </c>
      <c r="P131" s="89" t="str">
        <f t="shared" si="61"/>
        <v>Medio</v>
      </c>
      <c r="Q131" s="92">
        <v>10</v>
      </c>
      <c r="R131" s="89">
        <f t="shared" si="62"/>
        <v>60</v>
      </c>
      <c r="S131" s="89" t="str">
        <f t="shared" si="3"/>
        <v>III</v>
      </c>
      <c r="T131" s="88" t="s">
        <v>142</v>
      </c>
      <c r="U131" s="113"/>
      <c r="V131" s="113"/>
      <c r="W131" s="113"/>
      <c r="X131" s="113"/>
      <c r="Y131" s="90" t="s">
        <v>234</v>
      </c>
      <c r="Z131" s="107" t="s">
        <v>241</v>
      </c>
      <c r="AA131" s="107" t="s">
        <v>216</v>
      </c>
      <c r="AB131" s="107" t="s">
        <v>216</v>
      </c>
      <c r="AC131" s="107" t="s">
        <v>236</v>
      </c>
      <c r="AD131" s="111" t="s">
        <v>623</v>
      </c>
      <c r="AE131" s="107" t="s">
        <v>216</v>
      </c>
    </row>
    <row r="132" spans="1:31" s="91" customFormat="1" ht="60.75" customHeight="1">
      <c r="A132" s="113"/>
      <c r="B132" s="113"/>
      <c r="C132" s="118"/>
      <c r="D132" s="118"/>
      <c r="E132" s="86" t="s">
        <v>208</v>
      </c>
      <c r="F132" s="107" t="s">
        <v>150</v>
      </c>
      <c r="G132" s="107" t="s">
        <v>237</v>
      </c>
      <c r="H132" s="107" t="s">
        <v>242</v>
      </c>
      <c r="I132" s="107" t="s">
        <v>243</v>
      </c>
      <c r="J132" s="107" t="s">
        <v>213</v>
      </c>
      <c r="K132" s="107" t="s">
        <v>232</v>
      </c>
      <c r="L132" s="107" t="s">
        <v>213</v>
      </c>
      <c r="M132" s="107">
        <v>2</v>
      </c>
      <c r="N132" s="107">
        <v>3</v>
      </c>
      <c r="O132" s="107">
        <f t="shared" si="60"/>
        <v>6</v>
      </c>
      <c r="P132" s="89" t="str">
        <f t="shared" si="61"/>
        <v>Medio</v>
      </c>
      <c r="Q132" s="87">
        <v>10</v>
      </c>
      <c r="R132" s="88">
        <f t="shared" si="62"/>
        <v>60</v>
      </c>
      <c r="S132" s="89" t="str">
        <f t="shared" si="3"/>
        <v>III</v>
      </c>
      <c r="T132" s="88" t="s">
        <v>142</v>
      </c>
      <c r="U132" s="113"/>
      <c r="V132" s="113"/>
      <c r="W132" s="113"/>
      <c r="X132" s="113"/>
      <c r="Y132" s="90" t="s">
        <v>244</v>
      </c>
      <c r="Z132" s="107" t="s">
        <v>245</v>
      </c>
      <c r="AA132" s="107" t="s">
        <v>216</v>
      </c>
      <c r="AB132" s="107" t="s">
        <v>246</v>
      </c>
      <c r="AC132" s="107" t="s">
        <v>216</v>
      </c>
      <c r="AD132" s="111" t="s">
        <v>624</v>
      </c>
      <c r="AE132" s="107" t="s">
        <v>216</v>
      </c>
    </row>
    <row r="133" spans="1:31" s="91" customFormat="1" ht="60.75" customHeight="1">
      <c r="A133" s="113"/>
      <c r="B133" s="113"/>
      <c r="C133" s="118"/>
      <c r="D133" s="118"/>
      <c r="E133" s="86" t="s">
        <v>208</v>
      </c>
      <c r="F133" s="107" t="s">
        <v>247</v>
      </c>
      <c r="G133" s="107" t="s">
        <v>248</v>
      </c>
      <c r="H133" s="107" t="s">
        <v>249</v>
      </c>
      <c r="I133" s="107" t="s">
        <v>250</v>
      </c>
      <c r="J133" s="107" t="s">
        <v>251</v>
      </c>
      <c r="K133" s="107" t="s">
        <v>252</v>
      </c>
      <c r="L133" s="107" t="s">
        <v>233</v>
      </c>
      <c r="M133" s="92">
        <v>2</v>
      </c>
      <c r="N133" s="92">
        <v>3</v>
      </c>
      <c r="O133" s="89">
        <f t="shared" si="60"/>
        <v>6</v>
      </c>
      <c r="P133" s="89" t="str">
        <f t="shared" si="61"/>
        <v>Medio</v>
      </c>
      <c r="Q133" s="92">
        <v>10</v>
      </c>
      <c r="R133" s="89">
        <f t="shared" si="62"/>
        <v>60</v>
      </c>
      <c r="S133" s="89" t="str">
        <f t="shared" ref="S133:S134" si="77">IF(R133="","",IF(ISTEXT(R133),"IV",IF(R133=20,"IV",IF(AND(R133&gt;=40,R133&lt;=120),"III",IF(AND(R133&gt;=150,R133&lt;=500),"II",IF(AND(R133&gt;=600,R133&lt;=4000),"I","Error"))))))</f>
        <v>III</v>
      </c>
      <c r="T133" s="89" t="str">
        <f>IF(S133="","",IF(OR(S133="IV",S133="III"),"Aceptable",IF(S133="II","No Aceptable o Aceptable con controles",IF(S133="I","No Aceptable","Error"))))</f>
        <v>Aceptable</v>
      </c>
      <c r="U133" s="113"/>
      <c r="V133" s="113"/>
      <c r="W133" s="113"/>
      <c r="X133" s="113"/>
      <c r="Y133" s="90" t="s">
        <v>253</v>
      </c>
      <c r="Z133" s="107" t="s">
        <v>254</v>
      </c>
      <c r="AA133" s="107" t="s">
        <v>216</v>
      </c>
      <c r="AB133" s="107" t="s">
        <v>216</v>
      </c>
      <c r="AC133" s="107" t="s">
        <v>255</v>
      </c>
      <c r="AD133" s="107" t="s">
        <v>256</v>
      </c>
      <c r="AE133" s="107" t="s">
        <v>216</v>
      </c>
    </row>
    <row r="134" spans="1:31" s="91" customFormat="1" ht="60.75" customHeight="1">
      <c r="A134" s="113"/>
      <c r="B134" s="113"/>
      <c r="C134" s="118"/>
      <c r="D134" s="118"/>
      <c r="E134" s="86" t="s">
        <v>208</v>
      </c>
      <c r="F134" s="107" t="s">
        <v>247</v>
      </c>
      <c r="G134" s="107" t="s">
        <v>257</v>
      </c>
      <c r="H134" s="107" t="s">
        <v>258</v>
      </c>
      <c r="I134" s="107" t="s">
        <v>259</v>
      </c>
      <c r="J134" s="107" t="s">
        <v>260</v>
      </c>
      <c r="K134" s="107" t="s">
        <v>252</v>
      </c>
      <c r="L134" s="107" t="s">
        <v>233</v>
      </c>
      <c r="M134" s="92">
        <v>2</v>
      </c>
      <c r="N134" s="92">
        <v>3</v>
      </c>
      <c r="O134" s="89">
        <f t="shared" si="60"/>
        <v>6</v>
      </c>
      <c r="P134" s="89" t="str">
        <f t="shared" si="61"/>
        <v>Medio</v>
      </c>
      <c r="Q134" s="92">
        <v>10</v>
      </c>
      <c r="R134" s="89">
        <f t="shared" si="62"/>
        <v>60</v>
      </c>
      <c r="S134" s="89" t="str">
        <f t="shared" si="77"/>
        <v>III</v>
      </c>
      <c r="T134" s="89" t="str">
        <f>IF(S134="","",IF(OR(S134="IV",S134="III"),"Aceptable",IF(S134="II","No Aceptable o Aceptable con controles",IF(S134="I","No Aceptable","Error"))))</f>
        <v>Aceptable</v>
      </c>
      <c r="U134" s="113"/>
      <c r="V134" s="113"/>
      <c r="W134" s="113"/>
      <c r="X134" s="113"/>
      <c r="Y134" s="90" t="s">
        <v>261</v>
      </c>
      <c r="Z134" s="107" t="s">
        <v>254</v>
      </c>
      <c r="AA134" s="107" t="s">
        <v>216</v>
      </c>
      <c r="AB134" s="107" t="s">
        <v>216</v>
      </c>
      <c r="AC134" s="107" t="s">
        <v>255</v>
      </c>
      <c r="AD134" s="111" t="s">
        <v>262</v>
      </c>
      <c r="AE134" s="107" t="s">
        <v>216</v>
      </c>
    </row>
    <row r="135" spans="1:31" s="91" customFormat="1" ht="60.75" customHeight="1">
      <c r="A135" s="113"/>
      <c r="B135" s="113"/>
      <c r="C135" s="118"/>
      <c r="D135" s="118"/>
      <c r="E135" s="86" t="s">
        <v>263</v>
      </c>
      <c r="F135" s="107" t="s">
        <v>151</v>
      </c>
      <c r="G135" s="107" t="s">
        <v>264</v>
      </c>
      <c r="H135" s="107" t="s">
        <v>265</v>
      </c>
      <c r="I135" s="107" t="s">
        <v>266</v>
      </c>
      <c r="J135" s="107" t="s">
        <v>267</v>
      </c>
      <c r="K135" s="107" t="s">
        <v>268</v>
      </c>
      <c r="L135" s="107" t="s">
        <v>269</v>
      </c>
      <c r="M135" s="107">
        <v>2</v>
      </c>
      <c r="N135" s="107">
        <v>2</v>
      </c>
      <c r="O135" s="107">
        <f t="shared" si="60"/>
        <v>4</v>
      </c>
      <c r="P135" s="89" t="str">
        <f t="shared" si="61"/>
        <v>Bajo</v>
      </c>
      <c r="Q135" s="92">
        <v>10</v>
      </c>
      <c r="R135" s="89">
        <f t="shared" si="62"/>
        <v>40</v>
      </c>
      <c r="S135" s="89" t="str">
        <f t="shared" si="3"/>
        <v>III</v>
      </c>
      <c r="T135" s="88" t="s">
        <v>142</v>
      </c>
      <c r="U135" s="113"/>
      <c r="V135" s="113"/>
      <c r="W135" s="113"/>
      <c r="X135" s="113"/>
      <c r="Y135" s="107" t="s">
        <v>270</v>
      </c>
      <c r="Z135" s="107" t="s">
        <v>271</v>
      </c>
      <c r="AA135" s="107" t="s">
        <v>272</v>
      </c>
      <c r="AB135" s="107" t="s">
        <v>272</v>
      </c>
      <c r="AC135" s="107" t="s">
        <v>272</v>
      </c>
      <c r="AD135" s="107" t="s">
        <v>273</v>
      </c>
      <c r="AE135" s="107" t="s">
        <v>217</v>
      </c>
    </row>
    <row r="136" spans="1:31" s="91" customFormat="1" ht="60.75" customHeight="1">
      <c r="A136" s="113"/>
      <c r="B136" s="113"/>
      <c r="C136" s="118"/>
      <c r="D136" s="118"/>
      <c r="E136" s="86" t="s">
        <v>208</v>
      </c>
      <c r="F136" s="107" t="s">
        <v>274</v>
      </c>
      <c r="G136" s="107" t="s">
        <v>275</v>
      </c>
      <c r="H136" s="107" t="s">
        <v>276</v>
      </c>
      <c r="I136" s="107" t="s">
        <v>277</v>
      </c>
      <c r="J136" s="107" t="s">
        <v>213</v>
      </c>
      <c r="K136" s="107" t="s">
        <v>213</v>
      </c>
      <c r="L136" s="107" t="s">
        <v>278</v>
      </c>
      <c r="M136" s="107">
        <v>2</v>
      </c>
      <c r="N136" s="107">
        <v>3</v>
      </c>
      <c r="O136" s="107">
        <f t="shared" si="60"/>
        <v>6</v>
      </c>
      <c r="P136" s="89" t="str">
        <f t="shared" si="61"/>
        <v>Medio</v>
      </c>
      <c r="Q136" s="87">
        <v>60</v>
      </c>
      <c r="R136" s="89">
        <f t="shared" si="62"/>
        <v>360</v>
      </c>
      <c r="S136" s="89" t="str">
        <f t="shared" si="3"/>
        <v>II</v>
      </c>
      <c r="T136" s="89" t="str">
        <f>IF(S136="","",IF(OR(S136="IV",S136="III"),"Aceptable",IF(S136="II","No Aceptable o Aceptable con controles",IF(S136="I","No Aceptable","Error"))))</f>
        <v>No Aceptable o Aceptable con controles</v>
      </c>
      <c r="U136" s="113"/>
      <c r="V136" s="113"/>
      <c r="W136" s="113"/>
      <c r="X136" s="113"/>
      <c r="Y136" s="93" t="s">
        <v>279</v>
      </c>
      <c r="Z136" s="94" t="s">
        <v>280</v>
      </c>
      <c r="AA136" s="95" t="s">
        <v>281</v>
      </c>
      <c r="AB136" s="95" t="s">
        <v>281</v>
      </c>
      <c r="AC136" s="107" t="s">
        <v>216</v>
      </c>
      <c r="AD136" s="111" t="s">
        <v>629</v>
      </c>
      <c r="AE136" s="95" t="s">
        <v>216</v>
      </c>
    </row>
    <row r="137" spans="1:31" s="91" customFormat="1" ht="60.75" customHeight="1">
      <c r="A137" s="113"/>
      <c r="B137" s="113"/>
      <c r="C137" s="118"/>
      <c r="D137" s="118"/>
      <c r="E137" s="86" t="s">
        <v>208</v>
      </c>
      <c r="F137" s="107" t="s">
        <v>274</v>
      </c>
      <c r="G137" s="107" t="s">
        <v>282</v>
      </c>
      <c r="H137" s="107" t="s">
        <v>283</v>
      </c>
      <c r="I137" s="107" t="s">
        <v>277</v>
      </c>
      <c r="J137" s="107" t="s">
        <v>284</v>
      </c>
      <c r="K137" s="107" t="s">
        <v>285</v>
      </c>
      <c r="L137" s="107" t="s">
        <v>286</v>
      </c>
      <c r="M137" s="107">
        <v>2</v>
      </c>
      <c r="N137" s="107">
        <v>2</v>
      </c>
      <c r="O137" s="107">
        <f t="shared" si="60"/>
        <v>4</v>
      </c>
      <c r="P137" s="89" t="str">
        <f t="shared" si="61"/>
        <v>Bajo</v>
      </c>
      <c r="Q137" s="87">
        <v>60</v>
      </c>
      <c r="R137" s="88">
        <f t="shared" si="62"/>
        <v>240</v>
      </c>
      <c r="S137" s="89" t="str">
        <f t="shared" si="3"/>
        <v>II</v>
      </c>
      <c r="T137" s="88" t="str">
        <f>IF(S137="","",IF(OR(S137="IV",S137="III"),"Aceptable",IF(S137="II","No Aceptable o Aceptable con controles",IF(S137="I","No Aceptable","Error"))))</f>
        <v>No Aceptable o Aceptable con controles</v>
      </c>
      <c r="U137" s="113"/>
      <c r="V137" s="113"/>
      <c r="W137" s="113"/>
      <c r="X137" s="113"/>
      <c r="Y137" s="90" t="s">
        <v>287</v>
      </c>
      <c r="Z137" s="107" t="s">
        <v>288</v>
      </c>
      <c r="AA137" s="107" t="s">
        <v>216</v>
      </c>
      <c r="AB137" s="107" t="s">
        <v>216</v>
      </c>
      <c r="AC137" s="107" t="s">
        <v>289</v>
      </c>
      <c r="AD137" s="107" t="s">
        <v>290</v>
      </c>
      <c r="AE137" s="107" t="s">
        <v>216</v>
      </c>
    </row>
    <row r="138" spans="1:31" s="91" customFormat="1" ht="60.75" customHeight="1">
      <c r="A138" s="113"/>
      <c r="B138" s="113"/>
      <c r="C138" s="118"/>
      <c r="D138" s="118"/>
      <c r="E138" s="86" t="s">
        <v>208</v>
      </c>
      <c r="F138" s="107" t="s">
        <v>274</v>
      </c>
      <c r="G138" s="107" t="s">
        <v>291</v>
      </c>
      <c r="H138" s="107" t="s">
        <v>292</v>
      </c>
      <c r="I138" s="107" t="s">
        <v>293</v>
      </c>
      <c r="J138" s="107" t="s">
        <v>294</v>
      </c>
      <c r="K138" s="107" t="s">
        <v>295</v>
      </c>
      <c r="L138" s="107" t="s">
        <v>296</v>
      </c>
      <c r="M138" s="107">
        <v>2</v>
      </c>
      <c r="N138" s="107">
        <v>4</v>
      </c>
      <c r="O138" s="107">
        <f t="shared" ref="O138:O201" si="78">IF(OR(M138="",N138=""),"",IF((M138*N138=0),"N/A",M138*N138))</f>
        <v>8</v>
      </c>
      <c r="P138" s="89" t="str">
        <f t="shared" ref="P138:P201" si="79">IF(O138="","",IF(ISTEXT(O138),"N/A",IF(OR(O138=2,O138=4),"Bajo",IF(OR(O138=6,O138=8),"Medio",IF(OR(O138=10,O138=12,O138=18,O138=20),"Alto",IF(OR(O138=24,O138=30,O138=40),"Muy Alto","Error"))))))</f>
        <v>Medio</v>
      </c>
      <c r="Q138" s="87">
        <v>10</v>
      </c>
      <c r="R138" s="89">
        <f t="shared" ref="R138:R201" si="80">IF(OR(Q138="",O138=""),"",IF(ISTEXT(O138),"N/A",O138*Q138))</f>
        <v>80</v>
      </c>
      <c r="S138" s="89" t="str">
        <f t="shared" si="3"/>
        <v>III</v>
      </c>
      <c r="T138" s="88" t="s">
        <v>142</v>
      </c>
      <c r="U138" s="113"/>
      <c r="V138" s="113"/>
      <c r="W138" s="113"/>
      <c r="X138" s="113"/>
      <c r="Y138" s="90" t="s">
        <v>297</v>
      </c>
      <c r="Z138" s="107" t="s">
        <v>298</v>
      </c>
      <c r="AA138" s="107" t="s">
        <v>216</v>
      </c>
      <c r="AB138" s="107" t="s">
        <v>272</v>
      </c>
      <c r="AC138" s="107" t="s">
        <v>299</v>
      </c>
      <c r="AD138" s="111" t="s">
        <v>620</v>
      </c>
      <c r="AE138" s="107" t="s">
        <v>272</v>
      </c>
    </row>
    <row r="139" spans="1:31" s="91" customFormat="1" ht="60.75" customHeight="1">
      <c r="A139" s="113"/>
      <c r="B139" s="113"/>
      <c r="C139" s="118"/>
      <c r="D139" s="118"/>
      <c r="E139" s="86" t="s">
        <v>208</v>
      </c>
      <c r="F139" s="107" t="s">
        <v>274</v>
      </c>
      <c r="G139" s="107" t="s">
        <v>300</v>
      </c>
      <c r="H139" s="107" t="s">
        <v>301</v>
      </c>
      <c r="I139" s="107" t="s">
        <v>302</v>
      </c>
      <c r="J139" s="107" t="s">
        <v>213</v>
      </c>
      <c r="K139" s="107" t="s">
        <v>268</v>
      </c>
      <c r="L139" s="107" t="s">
        <v>278</v>
      </c>
      <c r="M139" s="107">
        <v>6</v>
      </c>
      <c r="N139" s="107">
        <v>3</v>
      </c>
      <c r="O139" s="107">
        <f t="shared" si="78"/>
        <v>18</v>
      </c>
      <c r="P139" s="89" t="str">
        <f t="shared" si="79"/>
        <v>Alto</v>
      </c>
      <c r="Q139" s="92">
        <v>10</v>
      </c>
      <c r="R139" s="89">
        <f t="shared" si="80"/>
        <v>180</v>
      </c>
      <c r="S139" s="89" t="str">
        <f t="shared" si="3"/>
        <v>II</v>
      </c>
      <c r="T139" s="89" t="str">
        <f>IF(S139="","",IF(OR(S139="IV",S139="III"),"Aceptable",IF(S139="II","No Aceptable o Aceptable con controles",IF(S139="I","No Aceptable","Error"))))</f>
        <v>No Aceptable o Aceptable con controles</v>
      </c>
      <c r="U139" s="113"/>
      <c r="V139" s="113"/>
      <c r="W139" s="113"/>
      <c r="X139" s="113"/>
      <c r="Y139" s="90" t="s">
        <v>303</v>
      </c>
      <c r="Z139" s="107" t="s">
        <v>304</v>
      </c>
      <c r="AA139" s="107" t="s">
        <v>216</v>
      </c>
      <c r="AB139" s="107" t="s">
        <v>216</v>
      </c>
      <c r="AC139" s="107" t="s">
        <v>305</v>
      </c>
      <c r="AD139" s="111" t="s">
        <v>626</v>
      </c>
      <c r="AE139" s="107" t="s">
        <v>217</v>
      </c>
    </row>
    <row r="140" spans="1:31" s="91" customFormat="1" ht="60.75" customHeight="1">
      <c r="A140" s="113" t="s">
        <v>204</v>
      </c>
      <c r="B140" s="113" t="s">
        <v>333</v>
      </c>
      <c r="C140" s="118" t="s">
        <v>334</v>
      </c>
      <c r="D140" s="118" t="s">
        <v>335</v>
      </c>
      <c r="E140" s="86" t="s">
        <v>208</v>
      </c>
      <c r="F140" s="107" t="s">
        <v>209</v>
      </c>
      <c r="G140" s="107" t="s">
        <v>210</v>
      </c>
      <c r="H140" s="107" t="s">
        <v>211</v>
      </c>
      <c r="I140" s="107" t="s">
        <v>212</v>
      </c>
      <c r="J140" s="107" t="s">
        <v>213</v>
      </c>
      <c r="K140" s="107" t="s">
        <v>213</v>
      </c>
      <c r="L140" s="107" t="s">
        <v>213</v>
      </c>
      <c r="M140" s="87">
        <v>2</v>
      </c>
      <c r="N140" s="87">
        <v>2</v>
      </c>
      <c r="O140" s="88">
        <f t="shared" si="78"/>
        <v>4</v>
      </c>
      <c r="P140" s="89" t="str">
        <f t="shared" si="79"/>
        <v>Bajo</v>
      </c>
      <c r="Q140" s="87">
        <v>10</v>
      </c>
      <c r="R140" s="88">
        <f t="shared" si="80"/>
        <v>40</v>
      </c>
      <c r="S140" s="89" t="str">
        <f t="shared" ref="S140" si="81">IF(R140="","",IF(ISTEXT(R140),"IV",IF(R140=20,"IV",IF(AND(R140&gt;=40,R140&lt;=120),"III",IF(AND(R140&gt;=150,R140&lt;=500),"II",IF(AND(R140&gt;=600,R140&lt;=4000),"I","Error"))))))</f>
        <v>III</v>
      </c>
      <c r="T140" s="88" t="s">
        <v>142</v>
      </c>
      <c r="U140" s="113"/>
      <c r="V140" s="113"/>
      <c r="W140" s="113"/>
      <c r="X140" s="113"/>
      <c r="Y140" s="90" t="s">
        <v>214</v>
      </c>
      <c r="Z140" s="107" t="s">
        <v>215</v>
      </c>
      <c r="AA140" s="107" t="s">
        <v>216</v>
      </c>
      <c r="AB140" s="107" t="s">
        <v>216</v>
      </c>
      <c r="AC140" s="107" t="s">
        <v>216</v>
      </c>
      <c r="AD140" s="111" t="s">
        <v>618</v>
      </c>
      <c r="AE140" s="107" t="s">
        <v>217</v>
      </c>
    </row>
    <row r="141" spans="1:31" s="91" customFormat="1" ht="60.75" customHeight="1">
      <c r="A141" s="113"/>
      <c r="B141" s="113"/>
      <c r="C141" s="118"/>
      <c r="D141" s="118"/>
      <c r="E141" s="86" t="s">
        <v>208</v>
      </c>
      <c r="F141" s="107" t="s">
        <v>152</v>
      </c>
      <c r="G141" s="107" t="s">
        <v>218</v>
      </c>
      <c r="H141" s="107" t="s">
        <v>219</v>
      </c>
      <c r="I141" s="107" t="s">
        <v>220</v>
      </c>
      <c r="J141" s="107" t="s">
        <v>213</v>
      </c>
      <c r="K141" s="107" t="s">
        <v>221</v>
      </c>
      <c r="L141" s="107" t="s">
        <v>222</v>
      </c>
      <c r="M141" s="107">
        <v>2</v>
      </c>
      <c r="N141" s="107">
        <v>3</v>
      </c>
      <c r="O141" s="107">
        <f t="shared" si="78"/>
        <v>6</v>
      </c>
      <c r="P141" s="89" t="str">
        <f t="shared" si="79"/>
        <v>Medio</v>
      </c>
      <c r="Q141" s="92">
        <v>25</v>
      </c>
      <c r="R141" s="88">
        <f t="shared" si="80"/>
        <v>150</v>
      </c>
      <c r="S141" s="89" t="str">
        <f t="shared" si="3"/>
        <v>II</v>
      </c>
      <c r="T141" s="88" t="str">
        <f>IF(S141="","",IF(OR(S141="IV",S141="III"),"Aceptable",IF(S141="II","No Aceptable o Aceptable con controles",IF(S141="I","No Aceptable","Error"))))</f>
        <v>No Aceptable o Aceptable con controles</v>
      </c>
      <c r="U141" s="113"/>
      <c r="V141" s="113"/>
      <c r="W141" s="113"/>
      <c r="X141" s="113"/>
      <c r="Y141" s="90" t="s">
        <v>223</v>
      </c>
      <c r="Z141" s="107" t="s">
        <v>224</v>
      </c>
      <c r="AA141" s="107" t="s">
        <v>216</v>
      </c>
      <c r="AB141" s="107" t="s">
        <v>216</v>
      </c>
      <c r="AC141" s="107" t="s">
        <v>216</v>
      </c>
      <c r="AD141" s="107" t="s">
        <v>225</v>
      </c>
      <c r="AE141" s="107" t="s">
        <v>216</v>
      </c>
    </row>
    <row r="142" spans="1:31" s="91" customFormat="1" ht="60.75" customHeight="1">
      <c r="A142" s="113"/>
      <c r="B142" s="113"/>
      <c r="C142" s="118"/>
      <c r="D142" s="118"/>
      <c r="E142" s="86" t="s">
        <v>208</v>
      </c>
      <c r="F142" s="107" t="s">
        <v>152</v>
      </c>
      <c r="G142" s="107" t="s">
        <v>226</v>
      </c>
      <c r="H142" s="107" t="s">
        <v>227</v>
      </c>
      <c r="I142" s="107" t="s">
        <v>228</v>
      </c>
      <c r="J142" s="107" t="s">
        <v>213</v>
      </c>
      <c r="K142" s="107" t="s">
        <v>221</v>
      </c>
      <c r="L142" s="107" t="s">
        <v>222</v>
      </c>
      <c r="M142" s="107">
        <v>6</v>
      </c>
      <c r="N142" s="107">
        <v>4</v>
      </c>
      <c r="O142" s="107">
        <f t="shared" si="78"/>
        <v>24</v>
      </c>
      <c r="P142" s="89" t="str">
        <f t="shared" si="79"/>
        <v>Muy Alto</v>
      </c>
      <c r="Q142" s="92">
        <v>25</v>
      </c>
      <c r="R142" s="88">
        <f t="shared" si="80"/>
        <v>600</v>
      </c>
      <c r="S142" s="89" t="str">
        <f t="shared" si="3"/>
        <v>I</v>
      </c>
      <c r="T142" s="88" t="str">
        <f>IF(S142="","",IF(OR(S142="IV",S142="III"),"Aceptable",IF(S142="II","No Aceptable o Aceptable con controles",IF(S142="I","No Aceptable","Error"))))</f>
        <v>No Aceptable</v>
      </c>
      <c r="U142" s="113"/>
      <c r="V142" s="113"/>
      <c r="W142" s="113"/>
      <c r="X142" s="113"/>
      <c r="Y142" s="90" t="s">
        <v>223</v>
      </c>
      <c r="Z142" s="107" t="s">
        <v>224</v>
      </c>
      <c r="AA142" s="107" t="s">
        <v>216</v>
      </c>
      <c r="AB142" s="107" t="s">
        <v>216</v>
      </c>
      <c r="AC142" s="107" t="s">
        <v>216</v>
      </c>
      <c r="AD142" s="107" t="s">
        <v>225</v>
      </c>
      <c r="AE142" s="107" t="s">
        <v>216</v>
      </c>
    </row>
    <row r="143" spans="1:31" s="91" customFormat="1" ht="60.75" customHeight="1">
      <c r="A143" s="113"/>
      <c r="B143" s="113"/>
      <c r="C143" s="118"/>
      <c r="D143" s="118"/>
      <c r="E143" s="86" t="s">
        <v>208</v>
      </c>
      <c r="F143" s="107" t="s">
        <v>150</v>
      </c>
      <c r="G143" s="107" t="s">
        <v>229</v>
      </c>
      <c r="H143" s="107" t="s">
        <v>230</v>
      </c>
      <c r="I143" s="107" t="s">
        <v>231</v>
      </c>
      <c r="J143" s="107" t="s">
        <v>213</v>
      </c>
      <c r="K143" s="107" t="s">
        <v>232</v>
      </c>
      <c r="L143" s="107" t="s">
        <v>233</v>
      </c>
      <c r="M143" s="92">
        <v>0</v>
      </c>
      <c r="N143" s="92">
        <v>2</v>
      </c>
      <c r="O143" s="89" t="str">
        <f t="shared" si="78"/>
        <v>N/A</v>
      </c>
      <c r="P143" s="89" t="str">
        <f t="shared" si="79"/>
        <v>N/A</v>
      </c>
      <c r="Q143" s="92">
        <v>25</v>
      </c>
      <c r="R143" s="89" t="str">
        <f t="shared" si="80"/>
        <v>N/A</v>
      </c>
      <c r="S143" s="89" t="str">
        <f t="shared" ref="S143" si="82">IF(R143="","",IF(ISTEXT(R143),"IV",IF(R143=20,"IV",IF(AND(R143&gt;=40,R143&lt;=120),"III",IF(AND(R143&gt;=150,R143&lt;=500),"II",IF(AND(R143&gt;=600,R143&lt;=4000),"I","Error"))))))</f>
        <v>IV</v>
      </c>
      <c r="T143" s="88" t="s">
        <v>142</v>
      </c>
      <c r="U143" s="113"/>
      <c r="V143" s="113"/>
      <c r="W143" s="113"/>
      <c r="X143" s="113"/>
      <c r="Y143" s="90" t="s">
        <v>234</v>
      </c>
      <c r="Z143" s="107" t="s">
        <v>235</v>
      </c>
      <c r="AA143" s="107" t="s">
        <v>216</v>
      </c>
      <c r="AB143" s="107" t="s">
        <v>216</v>
      </c>
      <c r="AC143" s="107" t="s">
        <v>236</v>
      </c>
      <c r="AD143" s="111" t="s">
        <v>622</v>
      </c>
      <c r="AE143" s="107" t="s">
        <v>216</v>
      </c>
    </row>
    <row r="144" spans="1:31" s="91" customFormat="1" ht="60.75" customHeight="1">
      <c r="A144" s="113"/>
      <c r="B144" s="113"/>
      <c r="C144" s="118"/>
      <c r="D144" s="118"/>
      <c r="E144" s="86" t="s">
        <v>208</v>
      </c>
      <c r="F144" s="107" t="s">
        <v>150</v>
      </c>
      <c r="G144" s="107" t="s">
        <v>237</v>
      </c>
      <c r="H144" s="107" t="s">
        <v>238</v>
      </c>
      <c r="I144" s="107" t="s">
        <v>239</v>
      </c>
      <c r="J144" s="107" t="s">
        <v>240</v>
      </c>
      <c r="K144" s="107" t="s">
        <v>232</v>
      </c>
      <c r="L144" s="107" t="s">
        <v>233</v>
      </c>
      <c r="M144" s="107">
        <v>2</v>
      </c>
      <c r="N144" s="107">
        <v>3</v>
      </c>
      <c r="O144" s="107">
        <f t="shared" si="78"/>
        <v>6</v>
      </c>
      <c r="P144" s="89" t="str">
        <f t="shared" si="79"/>
        <v>Medio</v>
      </c>
      <c r="Q144" s="92">
        <v>10</v>
      </c>
      <c r="R144" s="89">
        <f t="shared" si="80"/>
        <v>60</v>
      </c>
      <c r="S144" s="89" t="str">
        <f t="shared" si="3"/>
        <v>III</v>
      </c>
      <c r="T144" s="88" t="s">
        <v>142</v>
      </c>
      <c r="U144" s="113"/>
      <c r="V144" s="113"/>
      <c r="W144" s="113"/>
      <c r="X144" s="113"/>
      <c r="Y144" s="90" t="s">
        <v>234</v>
      </c>
      <c r="Z144" s="107" t="s">
        <v>241</v>
      </c>
      <c r="AA144" s="107" t="s">
        <v>216</v>
      </c>
      <c r="AB144" s="107" t="s">
        <v>216</v>
      </c>
      <c r="AC144" s="107" t="s">
        <v>236</v>
      </c>
      <c r="AD144" s="111" t="s">
        <v>623</v>
      </c>
      <c r="AE144" s="107" t="s">
        <v>216</v>
      </c>
    </row>
    <row r="145" spans="1:31" s="91" customFormat="1" ht="60.75" customHeight="1">
      <c r="A145" s="113"/>
      <c r="B145" s="113"/>
      <c r="C145" s="118"/>
      <c r="D145" s="118"/>
      <c r="E145" s="86" t="s">
        <v>208</v>
      </c>
      <c r="F145" s="107" t="s">
        <v>150</v>
      </c>
      <c r="G145" s="107" t="s">
        <v>237</v>
      </c>
      <c r="H145" s="107" t="s">
        <v>242</v>
      </c>
      <c r="I145" s="107" t="s">
        <v>243</v>
      </c>
      <c r="J145" s="107" t="s">
        <v>213</v>
      </c>
      <c r="K145" s="107" t="s">
        <v>232</v>
      </c>
      <c r="L145" s="107" t="s">
        <v>213</v>
      </c>
      <c r="M145" s="107">
        <v>2</v>
      </c>
      <c r="N145" s="107">
        <v>3</v>
      </c>
      <c r="O145" s="107">
        <f t="shared" si="78"/>
        <v>6</v>
      </c>
      <c r="P145" s="89" t="str">
        <f t="shared" si="79"/>
        <v>Medio</v>
      </c>
      <c r="Q145" s="87">
        <v>10</v>
      </c>
      <c r="R145" s="88">
        <f t="shared" si="80"/>
        <v>60</v>
      </c>
      <c r="S145" s="89" t="str">
        <f t="shared" si="3"/>
        <v>III</v>
      </c>
      <c r="T145" s="88" t="s">
        <v>142</v>
      </c>
      <c r="U145" s="113"/>
      <c r="V145" s="113"/>
      <c r="W145" s="113"/>
      <c r="X145" s="113"/>
      <c r="Y145" s="90" t="s">
        <v>244</v>
      </c>
      <c r="Z145" s="107" t="s">
        <v>245</v>
      </c>
      <c r="AA145" s="107" t="s">
        <v>216</v>
      </c>
      <c r="AB145" s="107" t="s">
        <v>246</v>
      </c>
      <c r="AC145" s="107" t="s">
        <v>216</v>
      </c>
      <c r="AD145" s="111" t="s">
        <v>624</v>
      </c>
      <c r="AE145" s="107" t="s">
        <v>216</v>
      </c>
    </row>
    <row r="146" spans="1:31" s="91" customFormat="1" ht="60.75" customHeight="1">
      <c r="A146" s="113"/>
      <c r="B146" s="113"/>
      <c r="C146" s="118"/>
      <c r="D146" s="118"/>
      <c r="E146" s="86" t="s">
        <v>208</v>
      </c>
      <c r="F146" s="107" t="s">
        <v>247</v>
      </c>
      <c r="G146" s="107" t="s">
        <v>248</v>
      </c>
      <c r="H146" s="107" t="s">
        <v>249</v>
      </c>
      <c r="I146" s="107" t="s">
        <v>250</v>
      </c>
      <c r="J146" s="107" t="s">
        <v>251</v>
      </c>
      <c r="K146" s="107" t="s">
        <v>252</v>
      </c>
      <c r="L146" s="107" t="s">
        <v>233</v>
      </c>
      <c r="M146" s="92">
        <v>2</v>
      </c>
      <c r="N146" s="92">
        <v>3</v>
      </c>
      <c r="O146" s="89">
        <f t="shared" si="78"/>
        <v>6</v>
      </c>
      <c r="P146" s="89" t="str">
        <f t="shared" si="79"/>
        <v>Medio</v>
      </c>
      <c r="Q146" s="92">
        <v>10</v>
      </c>
      <c r="R146" s="89">
        <f t="shared" si="80"/>
        <v>60</v>
      </c>
      <c r="S146" s="89" t="str">
        <f t="shared" ref="S146:S147" si="83">IF(R146="","",IF(ISTEXT(R146),"IV",IF(R146=20,"IV",IF(AND(R146&gt;=40,R146&lt;=120),"III",IF(AND(R146&gt;=150,R146&lt;=500),"II",IF(AND(R146&gt;=600,R146&lt;=4000),"I","Error"))))))</f>
        <v>III</v>
      </c>
      <c r="T146" s="89" t="str">
        <f>IF(S146="","",IF(OR(S146="IV",S146="III"),"Aceptable",IF(S146="II","No Aceptable o Aceptable con controles",IF(S146="I","No Aceptable","Error"))))</f>
        <v>Aceptable</v>
      </c>
      <c r="U146" s="113"/>
      <c r="V146" s="113"/>
      <c r="W146" s="113"/>
      <c r="X146" s="113"/>
      <c r="Y146" s="90" t="s">
        <v>253</v>
      </c>
      <c r="Z146" s="107" t="s">
        <v>254</v>
      </c>
      <c r="AA146" s="107" t="s">
        <v>216</v>
      </c>
      <c r="AB146" s="107" t="s">
        <v>216</v>
      </c>
      <c r="AC146" s="107" t="s">
        <v>255</v>
      </c>
      <c r="AD146" s="107" t="s">
        <v>256</v>
      </c>
      <c r="AE146" s="107" t="s">
        <v>216</v>
      </c>
    </row>
    <row r="147" spans="1:31" s="91" customFormat="1" ht="60.75" customHeight="1">
      <c r="A147" s="113"/>
      <c r="B147" s="113"/>
      <c r="C147" s="118"/>
      <c r="D147" s="118"/>
      <c r="E147" s="86" t="s">
        <v>208</v>
      </c>
      <c r="F147" s="107" t="s">
        <v>247</v>
      </c>
      <c r="G147" s="107" t="s">
        <v>257</v>
      </c>
      <c r="H147" s="107" t="s">
        <v>258</v>
      </c>
      <c r="I147" s="107" t="s">
        <v>259</v>
      </c>
      <c r="J147" s="107" t="s">
        <v>260</v>
      </c>
      <c r="K147" s="107" t="s">
        <v>252</v>
      </c>
      <c r="L147" s="107" t="s">
        <v>233</v>
      </c>
      <c r="M147" s="92">
        <v>2</v>
      </c>
      <c r="N147" s="92">
        <v>3</v>
      </c>
      <c r="O147" s="89">
        <f t="shared" si="78"/>
        <v>6</v>
      </c>
      <c r="P147" s="89" t="str">
        <f t="shared" si="79"/>
        <v>Medio</v>
      </c>
      <c r="Q147" s="92">
        <v>10</v>
      </c>
      <c r="R147" s="89">
        <f t="shared" si="80"/>
        <v>60</v>
      </c>
      <c r="S147" s="89" t="str">
        <f t="shared" si="83"/>
        <v>III</v>
      </c>
      <c r="T147" s="89" t="str">
        <f>IF(S147="","",IF(OR(S147="IV",S147="III"),"Aceptable",IF(S147="II","No Aceptable o Aceptable con controles",IF(S147="I","No Aceptable","Error"))))</f>
        <v>Aceptable</v>
      </c>
      <c r="U147" s="113"/>
      <c r="V147" s="113"/>
      <c r="W147" s="113"/>
      <c r="X147" s="113"/>
      <c r="Y147" s="90" t="s">
        <v>261</v>
      </c>
      <c r="Z147" s="107" t="s">
        <v>254</v>
      </c>
      <c r="AA147" s="107" t="s">
        <v>216</v>
      </c>
      <c r="AB147" s="107" t="s">
        <v>216</v>
      </c>
      <c r="AC147" s="107" t="s">
        <v>255</v>
      </c>
      <c r="AD147" s="111" t="s">
        <v>262</v>
      </c>
      <c r="AE147" s="107" t="s">
        <v>216</v>
      </c>
    </row>
    <row r="148" spans="1:31" s="91" customFormat="1" ht="60.75" customHeight="1">
      <c r="A148" s="113"/>
      <c r="B148" s="113"/>
      <c r="C148" s="118"/>
      <c r="D148" s="118"/>
      <c r="E148" s="86" t="s">
        <v>263</v>
      </c>
      <c r="F148" s="107" t="s">
        <v>151</v>
      </c>
      <c r="G148" s="107" t="s">
        <v>264</v>
      </c>
      <c r="H148" s="107" t="s">
        <v>265</v>
      </c>
      <c r="I148" s="107" t="s">
        <v>266</v>
      </c>
      <c r="J148" s="107" t="s">
        <v>267</v>
      </c>
      <c r="K148" s="107" t="s">
        <v>268</v>
      </c>
      <c r="L148" s="107" t="s">
        <v>269</v>
      </c>
      <c r="M148" s="107">
        <v>2</v>
      </c>
      <c r="N148" s="107">
        <v>2</v>
      </c>
      <c r="O148" s="107">
        <f t="shared" si="78"/>
        <v>4</v>
      </c>
      <c r="P148" s="89" t="str">
        <f t="shared" si="79"/>
        <v>Bajo</v>
      </c>
      <c r="Q148" s="92">
        <v>10</v>
      </c>
      <c r="R148" s="89">
        <f t="shared" si="80"/>
        <v>40</v>
      </c>
      <c r="S148" s="89" t="str">
        <f t="shared" si="3"/>
        <v>III</v>
      </c>
      <c r="T148" s="88" t="s">
        <v>142</v>
      </c>
      <c r="U148" s="113"/>
      <c r="V148" s="113"/>
      <c r="W148" s="113"/>
      <c r="X148" s="113"/>
      <c r="Y148" s="107" t="s">
        <v>270</v>
      </c>
      <c r="Z148" s="107" t="s">
        <v>271</v>
      </c>
      <c r="AA148" s="107" t="s">
        <v>272</v>
      </c>
      <c r="AB148" s="107" t="s">
        <v>272</v>
      </c>
      <c r="AC148" s="107" t="s">
        <v>272</v>
      </c>
      <c r="AD148" s="107" t="s">
        <v>273</v>
      </c>
      <c r="AE148" s="107" t="s">
        <v>217</v>
      </c>
    </row>
    <row r="149" spans="1:31" s="91" customFormat="1" ht="60.75" customHeight="1">
      <c r="A149" s="113"/>
      <c r="B149" s="113"/>
      <c r="C149" s="118"/>
      <c r="D149" s="118"/>
      <c r="E149" s="86" t="s">
        <v>208</v>
      </c>
      <c r="F149" s="107" t="s">
        <v>274</v>
      </c>
      <c r="G149" s="107" t="s">
        <v>275</v>
      </c>
      <c r="H149" s="107" t="s">
        <v>276</v>
      </c>
      <c r="I149" s="107" t="s">
        <v>277</v>
      </c>
      <c r="J149" s="107" t="s">
        <v>213</v>
      </c>
      <c r="K149" s="107" t="s">
        <v>213</v>
      </c>
      <c r="L149" s="107" t="s">
        <v>278</v>
      </c>
      <c r="M149" s="107">
        <v>2</v>
      </c>
      <c r="N149" s="107">
        <v>3</v>
      </c>
      <c r="O149" s="107">
        <f t="shared" si="78"/>
        <v>6</v>
      </c>
      <c r="P149" s="89" t="str">
        <f t="shared" si="79"/>
        <v>Medio</v>
      </c>
      <c r="Q149" s="87">
        <v>60</v>
      </c>
      <c r="R149" s="89">
        <f t="shared" si="80"/>
        <v>360</v>
      </c>
      <c r="S149" s="89" t="str">
        <f t="shared" si="3"/>
        <v>II</v>
      </c>
      <c r="T149" s="89" t="str">
        <f>IF(S149="","",IF(OR(S149="IV",S149="III"),"Aceptable",IF(S149="II","No Aceptable o Aceptable con controles",IF(S149="I","No Aceptable","Error"))))</f>
        <v>No Aceptable o Aceptable con controles</v>
      </c>
      <c r="U149" s="113"/>
      <c r="V149" s="113"/>
      <c r="W149" s="113"/>
      <c r="X149" s="113"/>
      <c r="Y149" s="93" t="s">
        <v>279</v>
      </c>
      <c r="Z149" s="94" t="s">
        <v>280</v>
      </c>
      <c r="AA149" s="95" t="s">
        <v>281</v>
      </c>
      <c r="AB149" s="95" t="s">
        <v>281</v>
      </c>
      <c r="AC149" s="107" t="s">
        <v>216</v>
      </c>
      <c r="AD149" s="111" t="s">
        <v>629</v>
      </c>
      <c r="AE149" s="95" t="s">
        <v>216</v>
      </c>
    </row>
    <row r="150" spans="1:31" s="91" customFormat="1" ht="60.75" customHeight="1">
      <c r="A150" s="113"/>
      <c r="B150" s="113"/>
      <c r="C150" s="118"/>
      <c r="D150" s="118"/>
      <c r="E150" s="86" t="s">
        <v>208</v>
      </c>
      <c r="F150" s="107" t="s">
        <v>274</v>
      </c>
      <c r="G150" s="107" t="s">
        <v>282</v>
      </c>
      <c r="H150" s="107" t="s">
        <v>283</v>
      </c>
      <c r="I150" s="107" t="s">
        <v>277</v>
      </c>
      <c r="J150" s="107" t="s">
        <v>284</v>
      </c>
      <c r="K150" s="107" t="s">
        <v>285</v>
      </c>
      <c r="L150" s="107" t="s">
        <v>286</v>
      </c>
      <c r="M150" s="107">
        <v>2</v>
      </c>
      <c r="N150" s="107">
        <v>2</v>
      </c>
      <c r="O150" s="107">
        <f t="shared" si="78"/>
        <v>4</v>
      </c>
      <c r="P150" s="89" t="str">
        <f t="shared" si="79"/>
        <v>Bajo</v>
      </c>
      <c r="Q150" s="87">
        <v>60</v>
      </c>
      <c r="R150" s="88">
        <f t="shared" si="80"/>
        <v>240</v>
      </c>
      <c r="S150" s="89" t="str">
        <f t="shared" si="3"/>
        <v>II</v>
      </c>
      <c r="T150" s="88" t="str">
        <f>IF(S150="","",IF(OR(S150="IV",S150="III"),"Aceptable",IF(S150="II","No Aceptable o Aceptable con controles",IF(S150="I","No Aceptable","Error"))))</f>
        <v>No Aceptable o Aceptable con controles</v>
      </c>
      <c r="U150" s="113"/>
      <c r="V150" s="113"/>
      <c r="W150" s="113"/>
      <c r="X150" s="113"/>
      <c r="Y150" s="90" t="s">
        <v>287</v>
      </c>
      <c r="Z150" s="107" t="s">
        <v>288</v>
      </c>
      <c r="AA150" s="107" t="s">
        <v>216</v>
      </c>
      <c r="AB150" s="107" t="s">
        <v>216</v>
      </c>
      <c r="AC150" s="107" t="s">
        <v>289</v>
      </c>
      <c r="AD150" s="107" t="s">
        <v>290</v>
      </c>
      <c r="AE150" s="107" t="s">
        <v>216</v>
      </c>
    </row>
    <row r="151" spans="1:31" s="91" customFormat="1" ht="60.75" customHeight="1">
      <c r="A151" s="113"/>
      <c r="B151" s="113"/>
      <c r="C151" s="118"/>
      <c r="D151" s="118"/>
      <c r="E151" s="86" t="s">
        <v>208</v>
      </c>
      <c r="F151" s="107" t="s">
        <v>274</v>
      </c>
      <c r="G151" s="107" t="s">
        <v>291</v>
      </c>
      <c r="H151" s="107" t="s">
        <v>292</v>
      </c>
      <c r="I151" s="107" t="s">
        <v>293</v>
      </c>
      <c r="J151" s="107" t="s">
        <v>294</v>
      </c>
      <c r="K151" s="107" t="s">
        <v>295</v>
      </c>
      <c r="L151" s="107" t="s">
        <v>296</v>
      </c>
      <c r="M151" s="107">
        <v>2</v>
      </c>
      <c r="N151" s="107">
        <v>4</v>
      </c>
      <c r="O151" s="107">
        <f t="shared" si="78"/>
        <v>8</v>
      </c>
      <c r="P151" s="89" t="str">
        <f t="shared" si="79"/>
        <v>Medio</v>
      </c>
      <c r="Q151" s="87">
        <v>10</v>
      </c>
      <c r="R151" s="89">
        <f t="shared" si="80"/>
        <v>80</v>
      </c>
      <c r="S151" s="89" t="str">
        <f t="shared" si="3"/>
        <v>III</v>
      </c>
      <c r="T151" s="88" t="s">
        <v>142</v>
      </c>
      <c r="U151" s="113"/>
      <c r="V151" s="113"/>
      <c r="W151" s="113"/>
      <c r="X151" s="113"/>
      <c r="Y151" s="90" t="s">
        <v>297</v>
      </c>
      <c r="Z151" s="107" t="s">
        <v>298</v>
      </c>
      <c r="AA151" s="107" t="s">
        <v>216</v>
      </c>
      <c r="AB151" s="107" t="s">
        <v>272</v>
      </c>
      <c r="AC151" s="107" t="s">
        <v>299</v>
      </c>
      <c r="AD151" s="111" t="s">
        <v>620</v>
      </c>
      <c r="AE151" s="107" t="s">
        <v>272</v>
      </c>
    </row>
    <row r="152" spans="1:31" s="91" customFormat="1" ht="60.75" customHeight="1">
      <c r="A152" s="113"/>
      <c r="B152" s="113"/>
      <c r="C152" s="118"/>
      <c r="D152" s="118"/>
      <c r="E152" s="86" t="s">
        <v>208</v>
      </c>
      <c r="F152" s="107" t="s">
        <v>274</v>
      </c>
      <c r="G152" s="107" t="s">
        <v>300</v>
      </c>
      <c r="H152" s="107" t="s">
        <v>301</v>
      </c>
      <c r="I152" s="107" t="s">
        <v>302</v>
      </c>
      <c r="J152" s="107" t="s">
        <v>213</v>
      </c>
      <c r="K152" s="107" t="s">
        <v>268</v>
      </c>
      <c r="L152" s="107" t="s">
        <v>278</v>
      </c>
      <c r="M152" s="107">
        <v>6</v>
      </c>
      <c r="N152" s="107">
        <v>3</v>
      </c>
      <c r="O152" s="107">
        <f t="shared" si="78"/>
        <v>18</v>
      </c>
      <c r="P152" s="89" t="str">
        <f t="shared" si="79"/>
        <v>Alto</v>
      </c>
      <c r="Q152" s="92">
        <v>10</v>
      </c>
      <c r="R152" s="89">
        <f t="shared" si="80"/>
        <v>180</v>
      </c>
      <c r="S152" s="89" t="str">
        <f t="shared" si="3"/>
        <v>II</v>
      </c>
      <c r="T152" s="89" t="str">
        <f>IF(S152="","",IF(OR(S152="IV",S152="III"),"Aceptable",IF(S152="II","No Aceptable o Aceptable con controles",IF(S152="I","No Aceptable","Error"))))</f>
        <v>No Aceptable o Aceptable con controles</v>
      </c>
      <c r="U152" s="113"/>
      <c r="V152" s="113"/>
      <c r="W152" s="113"/>
      <c r="X152" s="113"/>
      <c r="Y152" s="90" t="s">
        <v>303</v>
      </c>
      <c r="Z152" s="107" t="s">
        <v>304</v>
      </c>
      <c r="AA152" s="107" t="s">
        <v>216</v>
      </c>
      <c r="AB152" s="107" t="s">
        <v>216</v>
      </c>
      <c r="AC152" s="107" t="s">
        <v>305</v>
      </c>
      <c r="AD152" s="111" t="s">
        <v>626</v>
      </c>
      <c r="AE152" s="107" t="s">
        <v>217</v>
      </c>
    </row>
    <row r="153" spans="1:31" s="91" customFormat="1" ht="60.75" customHeight="1">
      <c r="A153" s="113" t="s">
        <v>204</v>
      </c>
      <c r="B153" s="113" t="s">
        <v>336</v>
      </c>
      <c r="C153" s="118" t="s">
        <v>337</v>
      </c>
      <c r="D153" s="118" t="s">
        <v>338</v>
      </c>
      <c r="E153" s="86" t="s">
        <v>208</v>
      </c>
      <c r="F153" s="107" t="s">
        <v>209</v>
      </c>
      <c r="G153" s="107" t="s">
        <v>210</v>
      </c>
      <c r="H153" s="107" t="s">
        <v>211</v>
      </c>
      <c r="I153" s="107" t="s">
        <v>212</v>
      </c>
      <c r="J153" s="107" t="s">
        <v>213</v>
      </c>
      <c r="K153" s="107" t="s">
        <v>213</v>
      </c>
      <c r="L153" s="107" t="s">
        <v>213</v>
      </c>
      <c r="M153" s="87">
        <v>2</v>
      </c>
      <c r="N153" s="87">
        <v>2</v>
      </c>
      <c r="O153" s="88">
        <f t="shared" si="78"/>
        <v>4</v>
      </c>
      <c r="P153" s="89" t="str">
        <f t="shared" si="79"/>
        <v>Bajo</v>
      </c>
      <c r="Q153" s="87">
        <v>10</v>
      </c>
      <c r="R153" s="88">
        <f t="shared" si="80"/>
        <v>40</v>
      </c>
      <c r="S153" s="89" t="str">
        <f t="shared" ref="S153" si="84">IF(R153="","",IF(ISTEXT(R153),"IV",IF(R153=20,"IV",IF(AND(R153&gt;=40,R153&lt;=120),"III",IF(AND(R153&gt;=150,R153&lt;=500),"II",IF(AND(R153&gt;=600,R153&lt;=4000),"I","Error"))))))</f>
        <v>III</v>
      </c>
      <c r="T153" s="88" t="s">
        <v>142</v>
      </c>
      <c r="U153" s="113"/>
      <c r="V153" s="113"/>
      <c r="W153" s="113"/>
      <c r="X153" s="113"/>
      <c r="Y153" s="90" t="s">
        <v>214</v>
      </c>
      <c r="Z153" s="107" t="s">
        <v>215</v>
      </c>
      <c r="AA153" s="107" t="s">
        <v>216</v>
      </c>
      <c r="AB153" s="107" t="s">
        <v>216</v>
      </c>
      <c r="AC153" s="107" t="s">
        <v>216</v>
      </c>
      <c r="AD153" s="111" t="s">
        <v>618</v>
      </c>
      <c r="AE153" s="107" t="s">
        <v>217</v>
      </c>
    </row>
    <row r="154" spans="1:31" s="91" customFormat="1" ht="60.75" customHeight="1">
      <c r="A154" s="113"/>
      <c r="B154" s="113"/>
      <c r="C154" s="118"/>
      <c r="D154" s="118"/>
      <c r="E154" s="86" t="s">
        <v>208</v>
      </c>
      <c r="F154" s="107" t="s">
        <v>152</v>
      </c>
      <c r="G154" s="107" t="s">
        <v>218</v>
      </c>
      <c r="H154" s="107" t="s">
        <v>219</v>
      </c>
      <c r="I154" s="107" t="s">
        <v>220</v>
      </c>
      <c r="J154" s="107" t="s">
        <v>213</v>
      </c>
      <c r="K154" s="107" t="s">
        <v>221</v>
      </c>
      <c r="L154" s="107" t="s">
        <v>222</v>
      </c>
      <c r="M154" s="107">
        <v>2</v>
      </c>
      <c r="N154" s="107">
        <v>3</v>
      </c>
      <c r="O154" s="107">
        <f t="shared" si="78"/>
        <v>6</v>
      </c>
      <c r="P154" s="89" t="str">
        <f t="shared" si="79"/>
        <v>Medio</v>
      </c>
      <c r="Q154" s="92">
        <v>25</v>
      </c>
      <c r="R154" s="88">
        <f t="shared" si="80"/>
        <v>150</v>
      </c>
      <c r="S154" s="89" t="str">
        <f t="shared" si="3"/>
        <v>II</v>
      </c>
      <c r="T154" s="88" t="str">
        <f>IF(S154="","",IF(OR(S154="IV",S154="III"),"Aceptable",IF(S154="II","No Aceptable o Aceptable con controles",IF(S154="I","No Aceptable","Error"))))</f>
        <v>No Aceptable o Aceptable con controles</v>
      </c>
      <c r="U154" s="113"/>
      <c r="V154" s="113"/>
      <c r="W154" s="113"/>
      <c r="X154" s="113"/>
      <c r="Y154" s="90" t="s">
        <v>223</v>
      </c>
      <c r="Z154" s="107" t="s">
        <v>224</v>
      </c>
      <c r="AA154" s="107" t="s">
        <v>216</v>
      </c>
      <c r="AB154" s="107" t="s">
        <v>216</v>
      </c>
      <c r="AC154" s="107" t="s">
        <v>216</v>
      </c>
      <c r="AD154" s="107" t="s">
        <v>225</v>
      </c>
      <c r="AE154" s="107" t="s">
        <v>216</v>
      </c>
    </row>
    <row r="155" spans="1:31" s="91" customFormat="1" ht="60.75" customHeight="1">
      <c r="A155" s="113"/>
      <c r="B155" s="113"/>
      <c r="C155" s="118"/>
      <c r="D155" s="118"/>
      <c r="E155" s="86" t="s">
        <v>208</v>
      </c>
      <c r="F155" s="107" t="s">
        <v>152</v>
      </c>
      <c r="G155" s="107" t="s">
        <v>226</v>
      </c>
      <c r="H155" s="107" t="s">
        <v>227</v>
      </c>
      <c r="I155" s="107" t="s">
        <v>228</v>
      </c>
      <c r="J155" s="107" t="s">
        <v>213</v>
      </c>
      <c r="K155" s="107" t="s">
        <v>221</v>
      </c>
      <c r="L155" s="107" t="s">
        <v>222</v>
      </c>
      <c r="M155" s="107">
        <v>6</v>
      </c>
      <c r="N155" s="107">
        <v>4</v>
      </c>
      <c r="O155" s="107">
        <f t="shared" si="78"/>
        <v>24</v>
      </c>
      <c r="P155" s="89" t="str">
        <f t="shared" si="79"/>
        <v>Muy Alto</v>
      </c>
      <c r="Q155" s="92">
        <v>25</v>
      </c>
      <c r="R155" s="88">
        <f t="shared" si="80"/>
        <v>600</v>
      </c>
      <c r="S155" s="89" t="str">
        <f t="shared" si="3"/>
        <v>I</v>
      </c>
      <c r="T155" s="88" t="str">
        <f>IF(S155="","",IF(OR(S155="IV",S155="III"),"Aceptable",IF(S155="II","No Aceptable o Aceptable con controles",IF(S155="I","No Aceptable","Error"))))</f>
        <v>No Aceptable</v>
      </c>
      <c r="U155" s="113"/>
      <c r="V155" s="113"/>
      <c r="W155" s="113"/>
      <c r="X155" s="113"/>
      <c r="Y155" s="90" t="s">
        <v>223</v>
      </c>
      <c r="Z155" s="107" t="s">
        <v>224</v>
      </c>
      <c r="AA155" s="107" t="s">
        <v>216</v>
      </c>
      <c r="AB155" s="107" t="s">
        <v>216</v>
      </c>
      <c r="AC155" s="107" t="s">
        <v>216</v>
      </c>
      <c r="AD155" s="107" t="s">
        <v>225</v>
      </c>
      <c r="AE155" s="107" t="s">
        <v>216</v>
      </c>
    </row>
    <row r="156" spans="1:31" s="91" customFormat="1" ht="60.75" customHeight="1">
      <c r="A156" s="113"/>
      <c r="B156" s="113"/>
      <c r="C156" s="118"/>
      <c r="D156" s="118"/>
      <c r="E156" s="86" t="s">
        <v>208</v>
      </c>
      <c r="F156" s="107" t="s">
        <v>150</v>
      </c>
      <c r="G156" s="107" t="s">
        <v>229</v>
      </c>
      <c r="H156" s="107" t="s">
        <v>230</v>
      </c>
      <c r="I156" s="107" t="s">
        <v>231</v>
      </c>
      <c r="J156" s="107" t="s">
        <v>213</v>
      </c>
      <c r="K156" s="107" t="s">
        <v>232</v>
      </c>
      <c r="L156" s="107" t="s">
        <v>233</v>
      </c>
      <c r="M156" s="92">
        <v>0</v>
      </c>
      <c r="N156" s="92">
        <v>2</v>
      </c>
      <c r="O156" s="89" t="str">
        <f t="shared" si="78"/>
        <v>N/A</v>
      </c>
      <c r="P156" s="89" t="str">
        <f t="shared" si="79"/>
        <v>N/A</v>
      </c>
      <c r="Q156" s="92">
        <v>25</v>
      </c>
      <c r="R156" s="89" t="str">
        <f t="shared" si="80"/>
        <v>N/A</v>
      </c>
      <c r="S156" s="89" t="str">
        <f t="shared" ref="S156" si="85">IF(R156="","",IF(ISTEXT(R156),"IV",IF(R156=20,"IV",IF(AND(R156&gt;=40,R156&lt;=120),"III",IF(AND(R156&gt;=150,R156&lt;=500),"II",IF(AND(R156&gt;=600,R156&lt;=4000),"I","Error"))))))</f>
        <v>IV</v>
      </c>
      <c r="T156" s="88" t="s">
        <v>142</v>
      </c>
      <c r="U156" s="113"/>
      <c r="V156" s="113"/>
      <c r="W156" s="113"/>
      <c r="X156" s="113"/>
      <c r="Y156" s="90" t="s">
        <v>234</v>
      </c>
      <c r="Z156" s="107" t="s">
        <v>235</v>
      </c>
      <c r="AA156" s="107" t="s">
        <v>216</v>
      </c>
      <c r="AB156" s="107" t="s">
        <v>216</v>
      </c>
      <c r="AC156" s="107" t="s">
        <v>236</v>
      </c>
      <c r="AD156" s="111" t="s">
        <v>622</v>
      </c>
      <c r="AE156" s="107" t="s">
        <v>216</v>
      </c>
    </row>
    <row r="157" spans="1:31" s="91" customFormat="1" ht="60.75" customHeight="1">
      <c r="A157" s="113"/>
      <c r="B157" s="113"/>
      <c r="C157" s="118"/>
      <c r="D157" s="118"/>
      <c r="E157" s="86" t="s">
        <v>208</v>
      </c>
      <c r="F157" s="107" t="s">
        <v>150</v>
      </c>
      <c r="G157" s="107" t="s">
        <v>237</v>
      </c>
      <c r="H157" s="107" t="s">
        <v>238</v>
      </c>
      <c r="I157" s="107" t="s">
        <v>239</v>
      </c>
      <c r="J157" s="107" t="s">
        <v>240</v>
      </c>
      <c r="K157" s="107" t="s">
        <v>232</v>
      </c>
      <c r="L157" s="107" t="s">
        <v>233</v>
      </c>
      <c r="M157" s="107">
        <v>2</v>
      </c>
      <c r="N157" s="107">
        <v>3</v>
      </c>
      <c r="O157" s="107">
        <f t="shared" si="78"/>
        <v>6</v>
      </c>
      <c r="P157" s="89" t="str">
        <f t="shared" si="79"/>
        <v>Medio</v>
      </c>
      <c r="Q157" s="92">
        <v>10</v>
      </c>
      <c r="R157" s="89">
        <f t="shared" si="80"/>
        <v>60</v>
      </c>
      <c r="S157" s="89" t="str">
        <f t="shared" si="3"/>
        <v>III</v>
      </c>
      <c r="T157" s="88" t="s">
        <v>142</v>
      </c>
      <c r="U157" s="113"/>
      <c r="V157" s="113"/>
      <c r="W157" s="113"/>
      <c r="X157" s="113"/>
      <c r="Y157" s="90" t="s">
        <v>234</v>
      </c>
      <c r="Z157" s="107" t="s">
        <v>241</v>
      </c>
      <c r="AA157" s="107" t="s">
        <v>216</v>
      </c>
      <c r="AB157" s="107" t="s">
        <v>216</v>
      </c>
      <c r="AC157" s="107" t="s">
        <v>236</v>
      </c>
      <c r="AD157" s="111" t="s">
        <v>623</v>
      </c>
      <c r="AE157" s="107" t="s">
        <v>216</v>
      </c>
    </row>
    <row r="158" spans="1:31" s="91" customFormat="1" ht="60.75" customHeight="1">
      <c r="A158" s="113"/>
      <c r="B158" s="113"/>
      <c r="C158" s="118"/>
      <c r="D158" s="118"/>
      <c r="E158" s="86" t="s">
        <v>208</v>
      </c>
      <c r="F158" s="107" t="s">
        <v>150</v>
      </c>
      <c r="G158" s="107" t="s">
        <v>237</v>
      </c>
      <c r="H158" s="107" t="s">
        <v>242</v>
      </c>
      <c r="I158" s="107" t="s">
        <v>243</v>
      </c>
      <c r="J158" s="107" t="s">
        <v>213</v>
      </c>
      <c r="K158" s="107" t="s">
        <v>232</v>
      </c>
      <c r="L158" s="107" t="s">
        <v>213</v>
      </c>
      <c r="M158" s="107">
        <v>2</v>
      </c>
      <c r="N158" s="107">
        <v>3</v>
      </c>
      <c r="O158" s="107">
        <f t="shared" si="78"/>
        <v>6</v>
      </c>
      <c r="P158" s="89" t="str">
        <f t="shared" si="79"/>
        <v>Medio</v>
      </c>
      <c r="Q158" s="87">
        <v>10</v>
      </c>
      <c r="R158" s="88">
        <f t="shared" si="80"/>
        <v>60</v>
      </c>
      <c r="S158" s="89" t="str">
        <f t="shared" si="3"/>
        <v>III</v>
      </c>
      <c r="T158" s="88" t="s">
        <v>142</v>
      </c>
      <c r="U158" s="113"/>
      <c r="V158" s="113"/>
      <c r="W158" s="113"/>
      <c r="X158" s="113"/>
      <c r="Y158" s="90" t="s">
        <v>244</v>
      </c>
      <c r="Z158" s="107" t="s">
        <v>245</v>
      </c>
      <c r="AA158" s="107" t="s">
        <v>216</v>
      </c>
      <c r="AB158" s="107" t="s">
        <v>246</v>
      </c>
      <c r="AC158" s="107" t="s">
        <v>216</v>
      </c>
      <c r="AD158" s="111" t="s">
        <v>624</v>
      </c>
      <c r="AE158" s="107" t="s">
        <v>216</v>
      </c>
    </row>
    <row r="159" spans="1:31" s="91" customFormat="1" ht="60.75" customHeight="1">
      <c r="A159" s="113"/>
      <c r="B159" s="113"/>
      <c r="C159" s="118"/>
      <c r="D159" s="118"/>
      <c r="E159" s="86" t="s">
        <v>208</v>
      </c>
      <c r="F159" s="107" t="s">
        <v>247</v>
      </c>
      <c r="G159" s="107" t="s">
        <v>248</v>
      </c>
      <c r="H159" s="107" t="s">
        <v>249</v>
      </c>
      <c r="I159" s="107" t="s">
        <v>250</v>
      </c>
      <c r="J159" s="107" t="s">
        <v>251</v>
      </c>
      <c r="K159" s="107" t="s">
        <v>252</v>
      </c>
      <c r="L159" s="107" t="s">
        <v>233</v>
      </c>
      <c r="M159" s="92">
        <v>2</v>
      </c>
      <c r="N159" s="92">
        <v>3</v>
      </c>
      <c r="O159" s="89">
        <f t="shared" si="78"/>
        <v>6</v>
      </c>
      <c r="P159" s="89" t="str">
        <f t="shared" si="79"/>
        <v>Medio</v>
      </c>
      <c r="Q159" s="92">
        <v>10</v>
      </c>
      <c r="R159" s="89">
        <f t="shared" si="80"/>
        <v>60</v>
      </c>
      <c r="S159" s="89" t="str">
        <f t="shared" ref="S159:S160" si="86">IF(R159="","",IF(ISTEXT(R159),"IV",IF(R159=20,"IV",IF(AND(R159&gt;=40,R159&lt;=120),"III",IF(AND(R159&gt;=150,R159&lt;=500),"II",IF(AND(R159&gt;=600,R159&lt;=4000),"I","Error"))))))</f>
        <v>III</v>
      </c>
      <c r="T159" s="89" t="str">
        <f>IF(S159="","",IF(OR(S159="IV",S159="III"),"Aceptable",IF(S159="II","No Aceptable o Aceptable con controles",IF(S159="I","No Aceptable","Error"))))</f>
        <v>Aceptable</v>
      </c>
      <c r="U159" s="113"/>
      <c r="V159" s="113"/>
      <c r="W159" s="113"/>
      <c r="X159" s="113"/>
      <c r="Y159" s="90" t="s">
        <v>253</v>
      </c>
      <c r="Z159" s="107" t="s">
        <v>254</v>
      </c>
      <c r="AA159" s="107" t="s">
        <v>216</v>
      </c>
      <c r="AB159" s="107" t="s">
        <v>216</v>
      </c>
      <c r="AC159" s="107" t="s">
        <v>255</v>
      </c>
      <c r="AD159" s="107" t="s">
        <v>256</v>
      </c>
      <c r="AE159" s="107" t="s">
        <v>216</v>
      </c>
    </row>
    <row r="160" spans="1:31" s="91" customFormat="1" ht="60.75" customHeight="1">
      <c r="A160" s="113"/>
      <c r="B160" s="113"/>
      <c r="C160" s="118"/>
      <c r="D160" s="118"/>
      <c r="E160" s="86" t="s">
        <v>208</v>
      </c>
      <c r="F160" s="107" t="s">
        <v>247</v>
      </c>
      <c r="G160" s="107" t="s">
        <v>257</v>
      </c>
      <c r="H160" s="107" t="s">
        <v>258</v>
      </c>
      <c r="I160" s="107" t="s">
        <v>259</v>
      </c>
      <c r="J160" s="107" t="s">
        <v>260</v>
      </c>
      <c r="K160" s="107" t="s">
        <v>252</v>
      </c>
      <c r="L160" s="107" t="s">
        <v>233</v>
      </c>
      <c r="M160" s="92">
        <v>2</v>
      </c>
      <c r="N160" s="92">
        <v>3</v>
      </c>
      <c r="O160" s="89">
        <f t="shared" si="78"/>
        <v>6</v>
      </c>
      <c r="P160" s="89" t="str">
        <f t="shared" si="79"/>
        <v>Medio</v>
      </c>
      <c r="Q160" s="92">
        <v>10</v>
      </c>
      <c r="R160" s="89">
        <f t="shared" si="80"/>
        <v>60</v>
      </c>
      <c r="S160" s="89" t="str">
        <f t="shared" si="86"/>
        <v>III</v>
      </c>
      <c r="T160" s="89" t="str">
        <f>IF(S160="","",IF(OR(S160="IV",S160="III"),"Aceptable",IF(S160="II","No Aceptable o Aceptable con controles",IF(S160="I","No Aceptable","Error"))))</f>
        <v>Aceptable</v>
      </c>
      <c r="U160" s="113"/>
      <c r="V160" s="113"/>
      <c r="W160" s="113"/>
      <c r="X160" s="113"/>
      <c r="Y160" s="90" t="s">
        <v>261</v>
      </c>
      <c r="Z160" s="107" t="s">
        <v>254</v>
      </c>
      <c r="AA160" s="107" t="s">
        <v>216</v>
      </c>
      <c r="AB160" s="107" t="s">
        <v>216</v>
      </c>
      <c r="AC160" s="107" t="s">
        <v>255</v>
      </c>
      <c r="AD160" s="111" t="s">
        <v>262</v>
      </c>
      <c r="AE160" s="107" t="s">
        <v>216</v>
      </c>
    </row>
    <row r="161" spans="1:31" s="91" customFormat="1" ht="60.75" customHeight="1">
      <c r="A161" s="113"/>
      <c r="B161" s="113"/>
      <c r="C161" s="118"/>
      <c r="D161" s="118"/>
      <c r="E161" s="86" t="s">
        <v>263</v>
      </c>
      <c r="F161" s="107" t="s">
        <v>151</v>
      </c>
      <c r="G161" s="107" t="s">
        <v>264</v>
      </c>
      <c r="H161" s="107" t="s">
        <v>265</v>
      </c>
      <c r="I161" s="107" t="s">
        <v>266</v>
      </c>
      <c r="J161" s="107" t="s">
        <v>267</v>
      </c>
      <c r="K161" s="107" t="s">
        <v>268</v>
      </c>
      <c r="L161" s="107" t="s">
        <v>269</v>
      </c>
      <c r="M161" s="107">
        <v>2</v>
      </c>
      <c r="N161" s="107">
        <v>2</v>
      </c>
      <c r="O161" s="107">
        <f t="shared" si="78"/>
        <v>4</v>
      </c>
      <c r="P161" s="89" t="str">
        <f t="shared" si="79"/>
        <v>Bajo</v>
      </c>
      <c r="Q161" s="92">
        <v>10</v>
      </c>
      <c r="R161" s="89">
        <f t="shared" si="80"/>
        <v>40</v>
      </c>
      <c r="S161" s="89" t="str">
        <f t="shared" si="3"/>
        <v>III</v>
      </c>
      <c r="T161" s="88" t="s">
        <v>142</v>
      </c>
      <c r="U161" s="113"/>
      <c r="V161" s="113"/>
      <c r="W161" s="113"/>
      <c r="X161" s="113"/>
      <c r="Y161" s="107" t="s">
        <v>270</v>
      </c>
      <c r="Z161" s="107" t="s">
        <v>271</v>
      </c>
      <c r="AA161" s="107" t="s">
        <v>272</v>
      </c>
      <c r="AB161" s="107" t="s">
        <v>272</v>
      </c>
      <c r="AC161" s="107" t="s">
        <v>272</v>
      </c>
      <c r="AD161" s="107" t="s">
        <v>273</v>
      </c>
      <c r="AE161" s="107" t="s">
        <v>217</v>
      </c>
    </row>
    <row r="162" spans="1:31" s="91" customFormat="1" ht="60.75" customHeight="1">
      <c r="A162" s="113"/>
      <c r="B162" s="113"/>
      <c r="C162" s="118"/>
      <c r="D162" s="118"/>
      <c r="E162" s="86" t="s">
        <v>208</v>
      </c>
      <c r="F162" s="107" t="s">
        <v>274</v>
      </c>
      <c r="G162" s="107" t="s">
        <v>275</v>
      </c>
      <c r="H162" s="107" t="s">
        <v>276</v>
      </c>
      <c r="I162" s="107" t="s">
        <v>277</v>
      </c>
      <c r="J162" s="107" t="s">
        <v>213</v>
      </c>
      <c r="K162" s="107" t="s">
        <v>213</v>
      </c>
      <c r="L162" s="107" t="s">
        <v>278</v>
      </c>
      <c r="M162" s="107">
        <v>2</v>
      </c>
      <c r="N162" s="107">
        <v>3</v>
      </c>
      <c r="O162" s="107">
        <f t="shared" si="78"/>
        <v>6</v>
      </c>
      <c r="P162" s="89" t="str">
        <f t="shared" si="79"/>
        <v>Medio</v>
      </c>
      <c r="Q162" s="87">
        <v>60</v>
      </c>
      <c r="R162" s="89">
        <f t="shared" si="80"/>
        <v>360</v>
      </c>
      <c r="S162" s="89" t="str">
        <f t="shared" si="3"/>
        <v>II</v>
      </c>
      <c r="T162" s="89" t="str">
        <f>IF(S162="","",IF(OR(S162="IV",S162="III"),"Aceptable",IF(S162="II","No Aceptable o Aceptable con controles",IF(S162="I","No Aceptable","Error"))))</f>
        <v>No Aceptable o Aceptable con controles</v>
      </c>
      <c r="U162" s="113"/>
      <c r="V162" s="113"/>
      <c r="W162" s="113"/>
      <c r="X162" s="113"/>
      <c r="Y162" s="93" t="s">
        <v>279</v>
      </c>
      <c r="Z162" s="94" t="s">
        <v>280</v>
      </c>
      <c r="AA162" s="95" t="s">
        <v>281</v>
      </c>
      <c r="AB162" s="95" t="s">
        <v>281</v>
      </c>
      <c r="AC162" s="107" t="s">
        <v>216</v>
      </c>
      <c r="AD162" s="111" t="s">
        <v>629</v>
      </c>
      <c r="AE162" s="95" t="s">
        <v>216</v>
      </c>
    </row>
    <row r="163" spans="1:31" s="91" customFormat="1" ht="60.75" customHeight="1">
      <c r="A163" s="113"/>
      <c r="B163" s="113"/>
      <c r="C163" s="118"/>
      <c r="D163" s="118"/>
      <c r="E163" s="86" t="s">
        <v>208</v>
      </c>
      <c r="F163" s="107" t="s">
        <v>274</v>
      </c>
      <c r="G163" s="107" t="s">
        <v>282</v>
      </c>
      <c r="H163" s="107" t="s">
        <v>283</v>
      </c>
      <c r="I163" s="107" t="s">
        <v>277</v>
      </c>
      <c r="J163" s="107" t="s">
        <v>284</v>
      </c>
      <c r="K163" s="107" t="s">
        <v>285</v>
      </c>
      <c r="L163" s="107" t="s">
        <v>286</v>
      </c>
      <c r="M163" s="107">
        <v>2</v>
      </c>
      <c r="N163" s="107">
        <v>2</v>
      </c>
      <c r="O163" s="107">
        <f t="shared" si="78"/>
        <v>4</v>
      </c>
      <c r="P163" s="89" t="str">
        <f t="shared" si="79"/>
        <v>Bajo</v>
      </c>
      <c r="Q163" s="87">
        <v>60</v>
      </c>
      <c r="R163" s="88">
        <f t="shared" si="80"/>
        <v>240</v>
      </c>
      <c r="S163" s="89" t="str">
        <f t="shared" si="3"/>
        <v>II</v>
      </c>
      <c r="T163" s="88" t="str">
        <f>IF(S163="","",IF(OR(S163="IV",S163="III"),"Aceptable",IF(S163="II","No Aceptable o Aceptable con controles",IF(S163="I","No Aceptable","Error"))))</f>
        <v>No Aceptable o Aceptable con controles</v>
      </c>
      <c r="U163" s="113"/>
      <c r="V163" s="113"/>
      <c r="W163" s="113"/>
      <c r="X163" s="113"/>
      <c r="Y163" s="90" t="s">
        <v>287</v>
      </c>
      <c r="Z163" s="107" t="s">
        <v>288</v>
      </c>
      <c r="AA163" s="107" t="s">
        <v>216</v>
      </c>
      <c r="AB163" s="107" t="s">
        <v>216</v>
      </c>
      <c r="AC163" s="107" t="s">
        <v>289</v>
      </c>
      <c r="AD163" s="107" t="s">
        <v>290</v>
      </c>
      <c r="AE163" s="107" t="s">
        <v>216</v>
      </c>
    </row>
    <row r="164" spans="1:31" s="91" customFormat="1" ht="60.75" customHeight="1">
      <c r="A164" s="113"/>
      <c r="B164" s="113"/>
      <c r="C164" s="118"/>
      <c r="D164" s="118"/>
      <c r="E164" s="86" t="s">
        <v>208</v>
      </c>
      <c r="F164" s="107" t="s">
        <v>274</v>
      </c>
      <c r="G164" s="107" t="s">
        <v>291</v>
      </c>
      <c r="H164" s="107" t="s">
        <v>292</v>
      </c>
      <c r="I164" s="107" t="s">
        <v>293</v>
      </c>
      <c r="J164" s="107" t="s">
        <v>294</v>
      </c>
      <c r="K164" s="107" t="s">
        <v>295</v>
      </c>
      <c r="L164" s="107" t="s">
        <v>296</v>
      </c>
      <c r="M164" s="107">
        <v>2</v>
      </c>
      <c r="N164" s="107">
        <v>4</v>
      </c>
      <c r="O164" s="107">
        <f t="shared" si="78"/>
        <v>8</v>
      </c>
      <c r="P164" s="89" t="str">
        <f t="shared" si="79"/>
        <v>Medio</v>
      </c>
      <c r="Q164" s="87">
        <v>10</v>
      </c>
      <c r="R164" s="89">
        <f t="shared" si="80"/>
        <v>80</v>
      </c>
      <c r="S164" s="89" t="str">
        <f t="shared" si="3"/>
        <v>III</v>
      </c>
      <c r="T164" s="88" t="s">
        <v>142</v>
      </c>
      <c r="U164" s="113"/>
      <c r="V164" s="113"/>
      <c r="W164" s="113"/>
      <c r="X164" s="113"/>
      <c r="Y164" s="90" t="s">
        <v>297</v>
      </c>
      <c r="Z164" s="107" t="s">
        <v>298</v>
      </c>
      <c r="AA164" s="107" t="s">
        <v>216</v>
      </c>
      <c r="AB164" s="107" t="s">
        <v>272</v>
      </c>
      <c r="AC164" s="107" t="s">
        <v>299</v>
      </c>
      <c r="AD164" s="111" t="s">
        <v>620</v>
      </c>
      <c r="AE164" s="107" t="s">
        <v>272</v>
      </c>
    </row>
    <row r="165" spans="1:31" s="91" customFormat="1" ht="60.75" customHeight="1">
      <c r="A165" s="113"/>
      <c r="B165" s="113"/>
      <c r="C165" s="118"/>
      <c r="D165" s="118"/>
      <c r="E165" s="86" t="s">
        <v>208</v>
      </c>
      <c r="F165" s="107" t="s">
        <v>274</v>
      </c>
      <c r="G165" s="107" t="s">
        <v>300</v>
      </c>
      <c r="H165" s="107" t="s">
        <v>301</v>
      </c>
      <c r="I165" s="107" t="s">
        <v>302</v>
      </c>
      <c r="J165" s="107" t="s">
        <v>213</v>
      </c>
      <c r="K165" s="107" t="s">
        <v>268</v>
      </c>
      <c r="L165" s="107" t="s">
        <v>278</v>
      </c>
      <c r="M165" s="107">
        <v>6</v>
      </c>
      <c r="N165" s="107">
        <v>3</v>
      </c>
      <c r="O165" s="107">
        <f t="shared" si="78"/>
        <v>18</v>
      </c>
      <c r="P165" s="89" t="str">
        <f t="shared" si="79"/>
        <v>Alto</v>
      </c>
      <c r="Q165" s="92">
        <v>10</v>
      </c>
      <c r="R165" s="89">
        <f t="shared" si="80"/>
        <v>180</v>
      </c>
      <c r="S165" s="89" t="str">
        <f t="shared" si="3"/>
        <v>II</v>
      </c>
      <c r="T165" s="89" t="str">
        <f>IF(S165="","",IF(OR(S165="IV",S165="III"),"Aceptable",IF(S165="II","No Aceptable o Aceptable con controles",IF(S165="I","No Aceptable","Error"))))</f>
        <v>No Aceptable o Aceptable con controles</v>
      </c>
      <c r="U165" s="113"/>
      <c r="V165" s="113"/>
      <c r="W165" s="113"/>
      <c r="X165" s="113"/>
      <c r="Y165" s="90" t="s">
        <v>303</v>
      </c>
      <c r="Z165" s="107" t="s">
        <v>304</v>
      </c>
      <c r="AA165" s="107" t="s">
        <v>216</v>
      </c>
      <c r="AB165" s="107" t="s">
        <v>216</v>
      </c>
      <c r="AC165" s="107" t="s">
        <v>305</v>
      </c>
      <c r="AD165" s="111" t="s">
        <v>626</v>
      </c>
      <c r="AE165" s="107" t="s">
        <v>217</v>
      </c>
    </row>
    <row r="166" spans="1:31" s="91" customFormat="1" ht="60.75" customHeight="1">
      <c r="A166" s="113" t="s">
        <v>204</v>
      </c>
      <c r="B166" s="113" t="s">
        <v>339</v>
      </c>
      <c r="C166" s="118" t="s">
        <v>340</v>
      </c>
      <c r="D166" s="118" t="s">
        <v>341</v>
      </c>
      <c r="E166" s="86" t="s">
        <v>208</v>
      </c>
      <c r="F166" s="107" t="s">
        <v>209</v>
      </c>
      <c r="G166" s="107" t="s">
        <v>210</v>
      </c>
      <c r="H166" s="107" t="s">
        <v>211</v>
      </c>
      <c r="I166" s="107" t="s">
        <v>212</v>
      </c>
      <c r="J166" s="107" t="s">
        <v>213</v>
      </c>
      <c r="K166" s="107" t="s">
        <v>213</v>
      </c>
      <c r="L166" s="107" t="s">
        <v>213</v>
      </c>
      <c r="M166" s="87">
        <v>2</v>
      </c>
      <c r="N166" s="87">
        <v>2</v>
      </c>
      <c r="O166" s="88">
        <f t="shared" si="78"/>
        <v>4</v>
      </c>
      <c r="P166" s="89" t="str">
        <f t="shared" si="79"/>
        <v>Bajo</v>
      </c>
      <c r="Q166" s="87">
        <v>10</v>
      </c>
      <c r="R166" s="88">
        <f t="shared" si="80"/>
        <v>40</v>
      </c>
      <c r="S166" s="89" t="str">
        <f t="shared" ref="S166" si="87">IF(R166="","",IF(ISTEXT(R166),"IV",IF(R166=20,"IV",IF(AND(R166&gt;=40,R166&lt;=120),"III",IF(AND(R166&gt;=150,R166&lt;=500),"II",IF(AND(R166&gt;=600,R166&lt;=4000),"I","Error"))))))</f>
        <v>III</v>
      </c>
      <c r="T166" s="88" t="s">
        <v>142</v>
      </c>
      <c r="U166" s="113"/>
      <c r="V166" s="113"/>
      <c r="W166" s="113"/>
      <c r="X166" s="113"/>
      <c r="Y166" s="90" t="s">
        <v>214</v>
      </c>
      <c r="Z166" s="107" t="s">
        <v>215</v>
      </c>
      <c r="AA166" s="107" t="s">
        <v>216</v>
      </c>
      <c r="AB166" s="107" t="s">
        <v>216</v>
      </c>
      <c r="AC166" s="107" t="s">
        <v>216</v>
      </c>
      <c r="AD166" s="111" t="s">
        <v>618</v>
      </c>
      <c r="AE166" s="107" t="s">
        <v>217</v>
      </c>
    </row>
    <row r="167" spans="1:31" s="91" customFormat="1" ht="60.75" customHeight="1">
      <c r="A167" s="113"/>
      <c r="B167" s="113"/>
      <c r="C167" s="118"/>
      <c r="D167" s="118"/>
      <c r="E167" s="86" t="s">
        <v>208</v>
      </c>
      <c r="F167" s="107" t="s">
        <v>152</v>
      </c>
      <c r="G167" s="107" t="s">
        <v>218</v>
      </c>
      <c r="H167" s="107" t="s">
        <v>219</v>
      </c>
      <c r="I167" s="107" t="s">
        <v>220</v>
      </c>
      <c r="J167" s="107" t="s">
        <v>213</v>
      </c>
      <c r="K167" s="107" t="s">
        <v>221</v>
      </c>
      <c r="L167" s="107" t="s">
        <v>222</v>
      </c>
      <c r="M167" s="107">
        <v>2</v>
      </c>
      <c r="N167" s="107">
        <v>3</v>
      </c>
      <c r="O167" s="107">
        <f t="shared" si="78"/>
        <v>6</v>
      </c>
      <c r="P167" s="89" t="str">
        <f t="shared" si="79"/>
        <v>Medio</v>
      </c>
      <c r="Q167" s="92">
        <v>25</v>
      </c>
      <c r="R167" s="88">
        <f t="shared" si="80"/>
        <v>150</v>
      </c>
      <c r="S167" s="89" t="str">
        <f t="shared" si="3"/>
        <v>II</v>
      </c>
      <c r="T167" s="88" t="str">
        <f>IF(S167="","",IF(OR(S167="IV",S167="III"),"Aceptable",IF(S167="II","No Aceptable o Aceptable con controles",IF(S167="I","No Aceptable","Error"))))</f>
        <v>No Aceptable o Aceptable con controles</v>
      </c>
      <c r="U167" s="113"/>
      <c r="V167" s="113"/>
      <c r="W167" s="113"/>
      <c r="X167" s="113"/>
      <c r="Y167" s="90" t="s">
        <v>223</v>
      </c>
      <c r="Z167" s="107" t="s">
        <v>224</v>
      </c>
      <c r="AA167" s="107" t="s">
        <v>216</v>
      </c>
      <c r="AB167" s="107" t="s">
        <v>216</v>
      </c>
      <c r="AC167" s="107" t="s">
        <v>216</v>
      </c>
      <c r="AD167" s="107" t="s">
        <v>225</v>
      </c>
      <c r="AE167" s="107" t="s">
        <v>216</v>
      </c>
    </row>
    <row r="168" spans="1:31" s="91" customFormat="1" ht="60.75" customHeight="1">
      <c r="A168" s="113"/>
      <c r="B168" s="113"/>
      <c r="C168" s="118"/>
      <c r="D168" s="118"/>
      <c r="E168" s="86" t="s">
        <v>208</v>
      </c>
      <c r="F168" s="107" t="s">
        <v>152</v>
      </c>
      <c r="G168" s="107" t="s">
        <v>226</v>
      </c>
      <c r="H168" s="107" t="s">
        <v>227</v>
      </c>
      <c r="I168" s="107" t="s">
        <v>228</v>
      </c>
      <c r="J168" s="107" t="s">
        <v>213</v>
      </c>
      <c r="K168" s="107" t="s">
        <v>221</v>
      </c>
      <c r="L168" s="107" t="s">
        <v>222</v>
      </c>
      <c r="M168" s="107">
        <v>6</v>
      </c>
      <c r="N168" s="107">
        <v>4</v>
      </c>
      <c r="O168" s="107">
        <f t="shared" si="78"/>
        <v>24</v>
      </c>
      <c r="P168" s="89" t="str">
        <f t="shared" si="79"/>
        <v>Muy Alto</v>
      </c>
      <c r="Q168" s="92">
        <v>25</v>
      </c>
      <c r="R168" s="88">
        <f t="shared" si="80"/>
        <v>600</v>
      </c>
      <c r="S168" s="89" t="str">
        <f t="shared" si="3"/>
        <v>I</v>
      </c>
      <c r="T168" s="88" t="str">
        <f>IF(S168="","",IF(OR(S168="IV",S168="III"),"Aceptable",IF(S168="II","No Aceptable o Aceptable con controles",IF(S168="I","No Aceptable","Error"))))</f>
        <v>No Aceptable</v>
      </c>
      <c r="U168" s="113"/>
      <c r="V168" s="113"/>
      <c r="W168" s="113"/>
      <c r="X168" s="113"/>
      <c r="Y168" s="90" t="s">
        <v>223</v>
      </c>
      <c r="Z168" s="107" t="s">
        <v>224</v>
      </c>
      <c r="AA168" s="107" t="s">
        <v>216</v>
      </c>
      <c r="AB168" s="107" t="s">
        <v>216</v>
      </c>
      <c r="AC168" s="107" t="s">
        <v>216</v>
      </c>
      <c r="AD168" s="107" t="s">
        <v>225</v>
      </c>
      <c r="AE168" s="107" t="s">
        <v>216</v>
      </c>
    </row>
    <row r="169" spans="1:31" s="91" customFormat="1" ht="60.75" customHeight="1">
      <c r="A169" s="113"/>
      <c r="B169" s="113"/>
      <c r="C169" s="118"/>
      <c r="D169" s="118"/>
      <c r="E169" s="86" t="s">
        <v>208</v>
      </c>
      <c r="F169" s="107" t="s">
        <v>150</v>
      </c>
      <c r="G169" s="107" t="s">
        <v>229</v>
      </c>
      <c r="H169" s="107" t="s">
        <v>230</v>
      </c>
      <c r="I169" s="107" t="s">
        <v>231</v>
      </c>
      <c r="J169" s="107" t="s">
        <v>213</v>
      </c>
      <c r="K169" s="107" t="s">
        <v>232</v>
      </c>
      <c r="L169" s="107" t="s">
        <v>233</v>
      </c>
      <c r="M169" s="92">
        <v>0</v>
      </c>
      <c r="N169" s="92">
        <v>2</v>
      </c>
      <c r="O169" s="89" t="str">
        <f t="shared" si="78"/>
        <v>N/A</v>
      </c>
      <c r="P169" s="89" t="str">
        <f t="shared" si="79"/>
        <v>N/A</v>
      </c>
      <c r="Q169" s="92">
        <v>25</v>
      </c>
      <c r="R169" s="89" t="str">
        <f t="shared" si="80"/>
        <v>N/A</v>
      </c>
      <c r="S169" s="89" t="str">
        <f t="shared" ref="S169" si="88">IF(R169="","",IF(ISTEXT(R169),"IV",IF(R169=20,"IV",IF(AND(R169&gt;=40,R169&lt;=120),"III",IF(AND(R169&gt;=150,R169&lt;=500),"II",IF(AND(R169&gt;=600,R169&lt;=4000),"I","Error"))))))</f>
        <v>IV</v>
      </c>
      <c r="T169" s="88" t="s">
        <v>142</v>
      </c>
      <c r="U169" s="113"/>
      <c r="V169" s="113"/>
      <c r="W169" s="113"/>
      <c r="X169" s="113"/>
      <c r="Y169" s="90" t="s">
        <v>234</v>
      </c>
      <c r="Z169" s="107" t="s">
        <v>235</v>
      </c>
      <c r="AA169" s="107" t="s">
        <v>216</v>
      </c>
      <c r="AB169" s="107" t="s">
        <v>216</v>
      </c>
      <c r="AC169" s="107" t="s">
        <v>236</v>
      </c>
      <c r="AD169" s="111" t="s">
        <v>622</v>
      </c>
      <c r="AE169" s="107" t="s">
        <v>216</v>
      </c>
    </row>
    <row r="170" spans="1:31" s="91" customFormat="1" ht="60.75" customHeight="1">
      <c r="A170" s="113"/>
      <c r="B170" s="113"/>
      <c r="C170" s="118"/>
      <c r="D170" s="118"/>
      <c r="E170" s="86" t="s">
        <v>208</v>
      </c>
      <c r="F170" s="107" t="s">
        <v>150</v>
      </c>
      <c r="G170" s="107" t="s">
        <v>237</v>
      </c>
      <c r="H170" s="107" t="s">
        <v>238</v>
      </c>
      <c r="I170" s="107" t="s">
        <v>239</v>
      </c>
      <c r="J170" s="107" t="s">
        <v>240</v>
      </c>
      <c r="K170" s="107" t="s">
        <v>232</v>
      </c>
      <c r="L170" s="107" t="s">
        <v>233</v>
      </c>
      <c r="M170" s="107">
        <v>2</v>
      </c>
      <c r="N170" s="107">
        <v>3</v>
      </c>
      <c r="O170" s="107">
        <f t="shared" si="78"/>
        <v>6</v>
      </c>
      <c r="P170" s="89" t="str">
        <f t="shared" si="79"/>
        <v>Medio</v>
      </c>
      <c r="Q170" s="92">
        <v>10</v>
      </c>
      <c r="R170" s="89">
        <f t="shared" si="80"/>
        <v>60</v>
      </c>
      <c r="S170" s="89" t="str">
        <f t="shared" si="3"/>
        <v>III</v>
      </c>
      <c r="T170" s="88" t="s">
        <v>142</v>
      </c>
      <c r="U170" s="113"/>
      <c r="V170" s="113"/>
      <c r="W170" s="113"/>
      <c r="X170" s="113"/>
      <c r="Y170" s="90" t="s">
        <v>234</v>
      </c>
      <c r="Z170" s="107" t="s">
        <v>241</v>
      </c>
      <c r="AA170" s="107" t="s">
        <v>216</v>
      </c>
      <c r="AB170" s="107" t="s">
        <v>216</v>
      </c>
      <c r="AC170" s="107" t="s">
        <v>236</v>
      </c>
      <c r="AD170" s="111" t="s">
        <v>623</v>
      </c>
      <c r="AE170" s="107" t="s">
        <v>216</v>
      </c>
    </row>
    <row r="171" spans="1:31" s="91" customFormat="1" ht="60.75" customHeight="1">
      <c r="A171" s="113"/>
      <c r="B171" s="113"/>
      <c r="C171" s="118"/>
      <c r="D171" s="118"/>
      <c r="E171" s="86" t="s">
        <v>208</v>
      </c>
      <c r="F171" s="107" t="s">
        <v>150</v>
      </c>
      <c r="G171" s="107" t="s">
        <v>237</v>
      </c>
      <c r="H171" s="107" t="s">
        <v>242</v>
      </c>
      <c r="I171" s="107" t="s">
        <v>243</v>
      </c>
      <c r="J171" s="107" t="s">
        <v>213</v>
      </c>
      <c r="K171" s="107" t="s">
        <v>232</v>
      </c>
      <c r="L171" s="107" t="s">
        <v>213</v>
      </c>
      <c r="M171" s="107">
        <v>2</v>
      </c>
      <c r="N171" s="107">
        <v>3</v>
      </c>
      <c r="O171" s="107">
        <f t="shared" si="78"/>
        <v>6</v>
      </c>
      <c r="P171" s="89" t="str">
        <f t="shared" si="79"/>
        <v>Medio</v>
      </c>
      <c r="Q171" s="87">
        <v>10</v>
      </c>
      <c r="R171" s="88">
        <f t="shared" si="80"/>
        <v>60</v>
      </c>
      <c r="S171" s="89" t="str">
        <f t="shared" si="3"/>
        <v>III</v>
      </c>
      <c r="T171" s="88" t="s">
        <v>142</v>
      </c>
      <c r="U171" s="113"/>
      <c r="V171" s="113"/>
      <c r="W171" s="113"/>
      <c r="X171" s="113"/>
      <c r="Y171" s="90" t="s">
        <v>244</v>
      </c>
      <c r="Z171" s="107" t="s">
        <v>245</v>
      </c>
      <c r="AA171" s="107" t="s">
        <v>216</v>
      </c>
      <c r="AB171" s="107" t="s">
        <v>246</v>
      </c>
      <c r="AC171" s="107" t="s">
        <v>216</v>
      </c>
      <c r="AD171" s="111" t="s">
        <v>624</v>
      </c>
      <c r="AE171" s="107" t="s">
        <v>216</v>
      </c>
    </row>
    <row r="172" spans="1:31" s="91" customFormat="1" ht="60.75" customHeight="1">
      <c r="A172" s="113"/>
      <c r="B172" s="113"/>
      <c r="C172" s="118"/>
      <c r="D172" s="118"/>
      <c r="E172" s="86" t="s">
        <v>208</v>
      </c>
      <c r="F172" s="107" t="s">
        <v>247</v>
      </c>
      <c r="G172" s="107" t="s">
        <v>248</v>
      </c>
      <c r="H172" s="107" t="s">
        <v>249</v>
      </c>
      <c r="I172" s="107" t="s">
        <v>250</v>
      </c>
      <c r="J172" s="107" t="s">
        <v>251</v>
      </c>
      <c r="K172" s="107" t="s">
        <v>252</v>
      </c>
      <c r="L172" s="107" t="s">
        <v>233</v>
      </c>
      <c r="M172" s="92">
        <v>2</v>
      </c>
      <c r="N172" s="92">
        <v>3</v>
      </c>
      <c r="O172" s="89">
        <f t="shared" si="78"/>
        <v>6</v>
      </c>
      <c r="P172" s="89" t="str">
        <f t="shared" si="79"/>
        <v>Medio</v>
      </c>
      <c r="Q172" s="92">
        <v>10</v>
      </c>
      <c r="R172" s="89">
        <f t="shared" si="80"/>
        <v>60</v>
      </c>
      <c r="S172" s="89" t="str">
        <f t="shared" ref="S172:S173" si="89">IF(R172="","",IF(ISTEXT(R172),"IV",IF(R172=20,"IV",IF(AND(R172&gt;=40,R172&lt;=120),"III",IF(AND(R172&gt;=150,R172&lt;=500),"II",IF(AND(R172&gt;=600,R172&lt;=4000),"I","Error"))))))</f>
        <v>III</v>
      </c>
      <c r="T172" s="89" t="str">
        <f>IF(S172="","",IF(OR(S172="IV",S172="III"),"Aceptable",IF(S172="II","No Aceptable o Aceptable con controles",IF(S172="I","No Aceptable","Error"))))</f>
        <v>Aceptable</v>
      </c>
      <c r="U172" s="113"/>
      <c r="V172" s="113"/>
      <c r="W172" s="113"/>
      <c r="X172" s="113"/>
      <c r="Y172" s="90" t="s">
        <v>253</v>
      </c>
      <c r="Z172" s="107" t="s">
        <v>254</v>
      </c>
      <c r="AA172" s="107" t="s">
        <v>216</v>
      </c>
      <c r="AB172" s="107" t="s">
        <v>216</v>
      </c>
      <c r="AC172" s="107" t="s">
        <v>255</v>
      </c>
      <c r="AD172" s="107" t="s">
        <v>256</v>
      </c>
      <c r="AE172" s="107" t="s">
        <v>216</v>
      </c>
    </row>
    <row r="173" spans="1:31" s="91" customFormat="1" ht="60.75" customHeight="1">
      <c r="A173" s="113"/>
      <c r="B173" s="113"/>
      <c r="C173" s="118"/>
      <c r="D173" s="118"/>
      <c r="E173" s="86" t="s">
        <v>208</v>
      </c>
      <c r="F173" s="107" t="s">
        <v>247</v>
      </c>
      <c r="G173" s="107" t="s">
        <v>257</v>
      </c>
      <c r="H173" s="107" t="s">
        <v>258</v>
      </c>
      <c r="I173" s="107" t="s">
        <v>259</v>
      </c>
      <c r="J173" s="107" t="s">
        <v>260</v>
      </c>
      <c r="K173" s="107" t="s">
        <v>252</v>
      </c>
      <c r="L173" s="107" t="s">
        <v>233</v>
      </c>
      <c r="M173" s="92">
        <v>2</v>
      </c>
      <c r="N173" s="92">
        <v>3</v>
      </c>
      <c r="O173" s="89">
        <f t="shared" si="78"/>
        <v>6</v>
      </c>
      <c r="P173" s="89" t="str">
        <f t="shared" si="79"/>
        <v>Medio</v>
      </c>
      <c r="Q173" s="92">
        <v>10</v>
      </c>
      <c r="R173" s="89">
        <f t="shared" si="80"/>
        <v>60</v>
      </c>
      <c r="S173" s="89" t="str">
        <f t="shared" si="89"/>
        <v>III</v>
      </c>
      <c r="T173" s="89" t="str">
        <f>IF(S173="","",IF(OR(S173="IV",S173="III"),"Aceptable",IF(S173="II","No Aceptable o Aceptable con controles",IF(S173="I","No Aceptable","Error"))))</f>
        <v>Aceptable</v>
      </c>
      <c r="U173" s="113"/>
      <c r="V173" s="113"/>
      <c r="W173" s="113"/>
      <c r="X173" s="113"/>
      <c r="Y173" s="90" t="s">
        <v>261</v>
      </c>
      <c r="Z173" s="107" t="s">
        <v>254</v>
      </c>
      <c r="AA173" s="107" t="s">
        <v>216</v>
      </c>
      <c r="AB173" s="107" t="s">
        <v>216</v>
      </c>
      <c r="AC173" s="107" t="s">
        <v>255</v>
      </c>
      <c r="AD173" s="111" t="s">
        <v>262</v>
      </c>
      <c r="AE173" s="107" t="s">
        <v>216</v>
      </c>
    </row>
    <row r="174" spans="1:31" s="91" customFormat="1" ht="60.75" customHeight="1">
      <c r="A174" s="113"/>
      <c r="B174" s="113"/>
      <c r="C174" s="118"/>
      <c r="D174" s="118"/>
      <c r="E174" s="86" t="s">
        <v>263</v>
      </c>
      <c r="F174" s="107" t="s">
        <v>151</v>
      </c>
      <c r="G174" s="107" t="s">
        <v>264</v>
      </c>
      <c r="H174" s="107" t="s">
        <v>265</v>
      </c>
      <c r="I174" s="107" t="s">
        <v>266</v>
      </c>
      <c r="J174" s="107" t="s">
        <v>267</v>
      </c>
      <c r="K174" s="107" t="s">
        <v>268</v>
      </c>
      <c r="L174" s="107" t="s">
        <v>269</v>
      </c>
      <c r="M174" s="107">
        <v>2</v>
      </c>
      <c r="N174" s="107">
        <v>2</v>
      </c>
      <c r="O174" s="107">
        <f t="shared" si="78"/>
        <v>4</v>
      </c>
      <c r="P174" s="89" t="str">
        <f t="shared" si="79"/>
        <v>Bajo</v>
      </c>
      <c r="Q174" s="92">
        <v>10</v>
      </c>
      <c r="R174" s="89">
        <f t="shared" si="80"/>
        <v>40</v>
      </c>
      <c r="S174" s="89" t="str">
        <f t="shared" si="3"/>
        <v>III</v>
      </c>
      <c r="T174" s="88" t="s">
        <v>142</v>
      </c>
      <c r="U174" s="113"/>
      <c r="V174" s="113"/>
      <c r="W174" s="113"/>
      <c r="X174" s="113"/>
      <c r="Y174" s="107" t="s">
        <v>270</v>
      </c>
      <c r="Z174" s="107" t="s">
        <v>271</v>
      </c>
      <c r="AA174" s="107" t="s">
        <v>272</v>
      </c>
      <c r="AB174" s="107" t="s">
        <v>272</v>
      </c>
      <c r="AC174" s="107" t="s">
        <v>272</v>
      </c>
      <c r="AD174" s="107" t="s">
        <v>273</v>
      </c>
      <c r="AE174" s="107" t="s">
        <v>217</v>
      </c>
    </row>
    <row r="175" spans="1:31" s="91" customFormat="1" ht="60.75" customHeight="1">
      <c r="A175" s="113"/>
      <c r="B175" s="113"/>
      <c r="C175" s="118"/>
      <c r="D175" s="118"/>
      <c r="E175" s="86" t="s">
        <v>208</v>
      </c>
      <c r="F175" s="107" t="s">
        <v>274</v>
      </c>
      <c r="G175" s="107" t="s">
        <v>275</v>
      </c>
      <c r="H175" s="107" t="s">
        <v>276</v>
      </c>
      <c r="I175" s="107" t="s">
        <v>277</v>
      </c>
      <c r="J175" s="107" t="s">
        <v>213</v>
      </c>
      <c r="K175" s="107" t="s">
        <v>213</v>
      </c>
      <c r="L175" s="107" t="s">
        <v>278</v>
      </c>
      <c r="M175" s="107">
        <v>2</v>
      </c>
      <c r="N175" s="107">
        <v>3</v>
      </c>
      <c r="O175" s="107">
        <f t="shared" si="78"/>
        <v>6</v>
      </c>
      <c r="P175" s="89" t="str">
        <f t="shared" si="79"/>
        <v>Medio</v>
      </c>
      <c r="Q175" s="87">
        <v>60</v>
      </c>
      <c r="R175" s="89">
        <f t="shared" si="80"/>
        <v>360</v>
      </c>
      <c r="S175" s="89" t="str">
        <f t="shared" si="3"/>
        <v>II</v>
      </c>
      <c r="T175" s="89" t="str">
        <f>IF(S175="","",IF(OR(S175="IV",S175="III"),"Aceptable",IF(S175="II","No Aceptable o Aceptable con controles",IF(S175="I","No Aceptable","Error"))))</f>
        <v>No Aceptable o Aceptable con controles</v>
      </c>
      <c r="U175" s="113"/>
      <c r="V175" s="113"/>
      <c r="W175" s="113"/>
      <c r="X175" s="113"/>
      <c r="Y175" s="93" t="s">
        <v>279</v>
      </c>
      <c r="Z175" s="94" t="s">
        <v>280</v>
      </c>
      <c r="AA175" s="95" t="s">
        <v>281</v>
      </c>
      <c r="AB175" s="95" t="s">
        <v>281</v>
      </c>
      <c r="AC175" s="107" t="s">
        <v>216</v>
      </c>
      <c r="AD175" s="111" t="s">
        <v>629</v>
      </c>
      <c r="AE175" s="95" t="s">
        <v>216</v>
      </c>
    </row>
    <row r="176" spans="1:31" s="91" customFormat="1" ht="60.75" customHeight="1">
      <c r="A176" s="113"/>
      <c r="B176" s="113"/>
      <c r="C176" s="118"/>
      <c r="D176" s="118"/>
      <c r="E176" s="86" t="s">
        <v>208</v>
      </c>
      <c r="F176" s="107" t="s">
        <v>274</v>
      </c>
      <c r="G176" s="107" t="s">
        <v>282</v>
      </c>
      <c r="H176" s="107" t="s">
        <v>283</v>
      </c>
      <c r="I176" s="107" t="s">
        <v>277</v>
      </c>
      <c r="J176" s="107" t="s">
        <v>284</v>
      </c>
      <c r="K176" s="107" t="s">
        <v>285</v>
      </c>
      <c r="L176" s="107" t="s">
        <v>286</v>
      </c>
      <c r="M176" s="107">
        <v>2</v>
      </c>
      <c r="N176" s="107">
        <v>2</v>
      </c>
      <c r="O176" s="107">
        <f t="shared" si="78"/>
        <v>4</v>
      </c>
      <c r="P176" s="89" t="str">
        <f t="shared" si="79"/>
        <v>Bajo</v>
      </c>
      <c r="Q176" s="87">
        <v>60</v>
      </c>
      <c r="R176" s="88">
        <f t="shared" si="80"/>
        <v>240</v>
      </c>
      <c r="S176" s="89" t="str">
        <f t="shared" si="3"/>
        <v>II</v>
      </c>
      <c r="T176" s="88" t="str">
        <f>IF(S176="","",IF(OR(S176="IV",S176="III"),"Aceptable",IF(S176="II","No Aceptable o Aceptable con controles",IF(S176="I","No Aceptable","Error"))))</f>
        <v>No Aceptable o Aceptable con controles</v>
      </c>
      <c r="U176" s="113"/>
      <c r="V176" s="113"/>
      <c r="W176" s="113"/>
      <c r="X176" s="113"/>
      <c r="Y176" s="90" t="s">
        <v>287</v>
      </c>
      <c r="Z176" s="107" t="s">
        <v>288</v>
      </c>
      <c r="AA176" s="107" t="s">
        <v>216</v>
      </c>
      <c r="AB176" s="107" t="s">
        <v>216</v>
      </c>
      <c r="AC176" s="107" t="s">
        <v>289</v>
      </c>
      <c r="AD176" s="107" t="s">
        <v>290</v>
      </c>
      <c r="AE176" s="107" t="s">
        <v>216</v>
      </c>
    </row>
    <row r="177" spans="1:31" s="91" customFormat="1" ht="60.75" customHeight="1">
      <c r="A177" s="113"/>
      <c r="B177" s="113"/>
      <c r="C177" s="118"/>
      <c r="D177" s="118"/>
      <c r="E177" s="86" t="s">
        <v>208</v>
      </c>
      <c r="F177" s="107" t="s">
        <v>274</v>
      </c>
      <c r="G177" s="107" t="s">
        <v>291</v>
      </c>
      <c r="H177" s="107" t="s">
        <v>292</v>
      </c>
      <c r="I177" s="107" t="s">
        <v>293</v>
      </c>
      <c r="J177" s="107" t="s">
        <v>294</v>
      </c>
      <c r="K177" s="107" t="s">
        <v>295</v>
      </c>
      <c r="L177" s="107" t="s">
        <v>296</v>
      </c>
      <c r="M177" s="107">
        <v>2</v>
      </c>
      <c r="N177" s="107">
        <v>4</v>
      </c>
      <c r="O177" s="107">
        <f t="shared" si="78"/>
        <v>8</v>
      </c>
      <c r="P177" s="89" t="str">
        <f t="shared" si="79"/>
        <v>Medio</v>
      </c>
      <c r="Q177" s="87">
        <v>10</v>
      </c>
      <c r="R177" s="89">
        <f t="shared" si="80"/>
        <v>80</v>
      </c>
      <c r="S177" s="89" t="str">
        <f t="shared" si="3"/>
        <v>III</v>
      </c>
      <c r="T177" s="88" t="s">
        <v>142</v>
      </c>
      <c r="U177" s="113"/>
      <c r="V177" s="113"/>
      <c r="W177" s="113"/>
      <c r="X177" s="113"/>
      <c r="Y177" s="90" t="s">
        <v>297</v>
      </c>
      <c r="Z177" s="107" t="s">
        <v>298</v>
      </c>
      <c r="AA177" s="107" t="s">
        <v>216</v>
      </c>
      <c r="AB177" s="107" t="s">
        <v>272</v>
      </c>
      <c r="AC177" s="107" t="s">
        <v>299</v>
      </c>
      <c r="AD177" s="111" t="s">
        <v>620</v>
      </c>
      <c r="AE177" s="107" t="s">
        <v>272</v>
      </c>
    </row>
    <row r="178" spans="1:31" s="91" customFormat="1" ht="60.75" customHeight="1">
      <c r="A178" s="113"/>
      <c r="B178" s="113"/>
      <c r="C178" s="118"/>
      <c r="D178" s="118"/>
      <c r="E178" s="86" t="s">
        <v>208</v>
      </c>
      <c r="F178" s="107" t="s">
        <v>274</v>
      </c>
      <c r="G178" s="107" t="s">
        <v>300</v>
      </c>
      <c r="H178" s="107" t="s">
        <v>301</v>
      </c>
      <c r="I178" s="107" t="s">
        <v>302</v>
      </c>
      <c r="J178" s="107" t="s">
        <v>213</v>
      </c>
      <c r="K178" s="107" t="s">
        <v>268</v>
      </c>
      <c r="L178" s="107" t="s">
        <v>278</v>
      </c>
      <c r="M178" s="107">
        <v>6</v>
      </c>
      <c r="N178" s="107">
        <v>3</v>
      </c>
      <c r="O178" s="107">
        <f t="shared" si="78"/>
        <v>18</v>
      </c>
      <c r="P178" s="89" t="str">
        <f t="shared" si="79"/>
        <v>Alto</v>
      </c>
      <c r="Q178" s="92">
        <v>10</v>
      </c>
      <c r="R178" s="89">
        <f t="shared" si="80"/>
        <v>180</v>
      </c>
      <c r="S178" s="89" t="str">
        <f t="shared" si="3"/>
        <v>II</v>
      </c>
      <c r="T178" s="89" t="str">
        <f>IF(S178="","",IF(OR(S178="IV",S178="III"),"Aceptable",IF(S178="II","No Aceptable o Aceptable con controles",IF(S178="I","No Aceptable","Error"))))</f>
        <v>No Aceptable o Aceptable con controles</v>
      </c>
      <c r="U178" s="113"/>
      <c r="V178" s="113"/>
      <c r="W178" s="113"/>
      <c r="X178" s="113"/>
      <c r="Y178" s="90" t="s">
        <v>303</v>
      </c>
      <c r="Z178" s="107" t="s">
        <v>304</v>
      </c>
      <c r="AA178" s="107" t="s">
        <v>216</v>
      </c>
      <c r="AB178" s="107" t="s">
        <v>216</v>
      </c>
      <c r="AC178" s="107" t="s">
        <v>305</v>
      </c>
      <c r="AD178" s="111" t="s">
        <v>626</v>
      </c>
      <c r="AE178" s="107" t="s">
        <v>217</v>
      </c>
    </row>
    <row r="179" spans="1:31" s="91" customFormat="1" ht="60.75" customHeight="1">
      <c r="A179" s="113" t="s">
        <v>204</v>
      </c>
      <c r="B179" s="113" t="s">
        <v>342</v>
      </c>
      <c r="C179" s="118" t="s">
        <v>343</v>
      </c>
      <c r="D179" s="118" t="s">
        <v>344</v>
      </c>
      <c r="E179" s="86" t="s">
        <v>208</v>
      </c>
      <c r="F179" s="107" t="s">
        <v>209</v>
      </c>
      <c r="G179" s="107" t="s">
        <v>210</v>
      </c>
      <c r="H179" s="107" t="s">
        <v>211</v>
      </c>
      <c r="I179" s="107" t="s">
        <v>212</v>
      </c>
      <c r="J179" s="107" t="s">
        <v>213</v>
      </c>
      <c r="K179" s="107" t="s">
        <v>213</v>
      </c>
      <c r="L179" s="107" t="s">
        <v>213</v>
      </c>
      <c r="M179" s="87">
        <v>2</v>
      </c>
      <c r="N179" s="87">
        <v>2</v>
      </c>
      <c r="O179" s="88">
        <f t="shared" si="78"/>
        <v>4</v>
      </c>
      <c r="P179" s="89" t="str">
        <f t="shared" si="79"/>
        <v>Bajo</v>
      </c>
      <c r="Q179" s="87">
        <v>10</v>
      </c>
      <c r="R179" s="88">
        <f t="shared" si="80"/>
        <v>40</v>
      </c>
      <c r="S179" s="89" t="str">
        <f t="shared" ref="S179" si="90">IF(R179="","",IF(ISTEXT(R179),"IV",IF(R179=20,"IV",IF(AND(R179&gt;=40,R179&lt;=120),"III",IF(AND(R179&gt;=150,R179&lt;=500),"II",IF(AND(R179&gt;=600,R179&lt;=4000),"I","Error"))))))</f>
        <v>III</v>
      </c>
      <c r="T179" s="88" t="s">
        <v>142</v>
      </c>
      <c r="U179" s="113"/>
      <c r="V179" s="113"/>
      <c r="W179" s="113"/>
      <c r="X179" s="113"/>
      <c r="Y179" s="90" t="s">
        <v>214</v>
      </c>
      <c r="Z179" s="107" t="s">
        <v>215</v>
      </c>
      <c r="AA179" s="107" t="s">
        <v>216</v>
      </c>
      <c r="AB179" s="107" t="s">
        <v>216</v>
      </c>
      <c r="AC179" s="107" t="s">
        <v>216</v>
      </c>
      <c r="AD179" s="111" t="s">
        <v>618</v>
      </c>
      <c r="AE179" s="107" t="s">
        <v>217</v>
      </c>
    </row>
    <row r="180" spans="1:31" s="91" customFormat="1" ht="60.75" customHeight="1">
      <c r="A180" s="113"/>
      <c r="B180" s="113"/>
      <c r="C180" s="118"/>
      <c r="D180" s="118"/>
      <c r="E180" s="86" t="s">
        <v>208</v>
      </c>
      <c r="F180" s="107" t="s">
        <v>152</v>
      </c>
      <c r="G180" s="107" t="s">
        <v>218</v>
      </c>
      <c r="H180" s="107" t="s">
        <v>219</v>
      </c>
      <c r="I180" s="107" t="s">
        <v>220</v>
      </c>
      <c r="J180" s="107" t="s">
        <v>213</v>
      </c>
      <c r="K180" s="107" t="s">
        <v>221</v>
      </c>
      <c r="L180" s="107" t="s">
        <v>222</v>
      </c>
      <c r="M180" s="107">
        <v>2</v>
      </c>
      <c r="N180" s="107">
        <v>3</v>
      </c>
      <c r="O180" s="107">
        <f t="shared" si="78"/>
        <v>6</v>
      </c>
      <c r="P180" s="89" t="str">
        <f t="shared" si="79"/>
        <v>Medio</v>
      </c>
      <c r="Q180" s="92">
        <v>25</v>
      </c>
      <c r="R180" s="88">
        <f t="shared" si="80"/>
        <v>150</v>
      </c>
      <c r="S180" s="89" t="str">
        <f t="shared" si="3"/>
        <v>II</v>
      </c>
      <c r="T180" s="88" t="str">
        <f>IF(S180="","",IF(OR(S180="IV",S180="III"),"Aceptable",IF(S180="II","No Aceptable o Aceptable con controles",IF(S180="I","No Aceptable","Error"))))</f>
        <v>No Aceptable o Aceptable con controles</v>
      </c>
      <c r="U180" s="113"/>
      <c r="V180" s="113"/>
      <c r="W180" s="113"/>
      <c r="X180" s="113"/>
      <c r="Y180" s="90" t="s">
        <v>223</v>
      </c>
      <c r="Z180" s="107" t="s">
        <v>224</v>
      </c>
      <c r="AA180" s="107" t="s">
        <v>216</v>
      </c>
      <c r="AB180" s="107" t="s">
        <v>216</v>
      </c>
      <c r="AC180" s="107" t="s">
        <v>216</v>
      </c>
      <c r="AD180" s="107" t="s">
        <v>225</v>
      </c>
      <c r="AE180" s="107" t="s">
        <v>216</v>
      </c>
    </row>
    <row r="181" spans="1:31" s="91" customFormat="1" ht="60.75" customHeight="1">
      <c r="A181" s="113"/>
      <c r="B181" s="113"/>
      <c r="C181" s="118"/>
      <c r="D181" s="118"/>
      <c r="E181" s="86" t="s">
        <v>208</v>
      </c>
      <c r="F181" s="107" t="s">
        <v>152</v>
      </c>
      <c r="G181" s="107" t="s">
        <v>226</v>
      </c>
      <c r="H181" s="107" t="s">
        <v>227</v>
      </c>
      <c r="I181" s="107" t="s">
        <v>228</v>
      </c>
      <c r="J181" s="107" t="s">
        <v>213</v>
      </c>
      <c r="K181" s="107" t="s">
        <v>221</v>
      </c>
      <c r="L181" s="107" t="s">
        <v>222</v>
      </c>
      <c r="M181" s="107">
        <v>6</v>
      </c>
      <c r="N181" s="107">
        <v>4</v>
      </c>
      <c r="O181" s="107">
        <f t="shared" si="78"/>
        <v>24</v>
      </c>
      <c r="P181" s="89" t="str">
        <f t="shared" si="79"/>
        <v>Muy Alto</v>
      </c>
      <c r="Q181" s="92">
        <v>25</v>
      </c>
      <c r="R181" s="88">
        <f t="shared" si="80"/>
        <v>600</v>
      </c>
      <c r="S181" s="89" t="str">
        <f t="shared" si="3"/>
        <v>I</v>
      </c>
      <c r="T181" s="88" t="str">
        <f>IF(S181="","",IF(OR(S181="IV",S181="III"),"Aceptable",IF(S181="II","No Aceptable o Aceptable con controles",IF(S181="I","No Aceptable","Error"))))</f>
        <v>No Aceptable</v>
      </c>
      <c r="U181" s="113"/>
      <c r="V181" s="113"/>
      <c r="W181" s="113"/>
      <c r="X181" s="113"/>
      <c r="Y181" s="90" t="s">
        <v>223</v>
      </c>
      <c r="Z181" s="107" t="s">
        <v>224</v>
      </c>
      <c r="AA181" s="107" t="s">
        <v>216</v>
      </c>
      <c r="AB181" s="107" t="s">
        <v>216</v>
      </c>
      <c r="AC181" s="107" t="s">
        <v>216</v>
      </c>
      <c r="AD181" s="107" t="s">
        <v>225</v>
      </c>
      <c r="AE181" s="107" t="s">
        <v>216</v>
      </c>
    </row>
    <row r="182" spans="1:31" s="91" customFormat="1" ht="60.75" customHeight="1">
      <c r="A182" s="113"/>
      <c r="B182" s="113"/>
      <c r="C182" s="118"/>
      <c r="D182" s="118"/>
      <c r="E182" s="86" t="s">
        <v>208</v>
      </c>
      <c r="F182" s="107" t="s">
        <v>150</v>
      </c>
      <c r="G182" s="107" t="s">
        <v>229</v>
      </c>
      <c r="H182" s="107" t="s">
        <v>230</v>
      </c>
      <c r="I182" s="107" t="s">
        <v>231</v>
      </c>
      <c r="J182" s="107" t="s">
        <v>213</v>
      </c>
      <c r="K182" s="107" t="s">
        <v>232</v>
      </c>
      <c r="L182" s="107" t="s">
        <v>233</v>
      </c>
      <c r="M182" s="92">
        <v>0</v>
      </c>
      <c r="N182" s="92">
        <v>2</v>
      </c>
      <c r="O182" s="89" t="str">
        <f t="shared" si="78"/>
        <v>N/A</v>
      </c>
      <c r="P182" s="89" t="str">
        <f t="shared" si="79"/>
        <v>N/A</v>
      </c>
      <c r="Q182" s="92">
        <v>25</v>
      </c>
      <c r="R182" s="89" t="str">
        <f t="shared" si="80"/>
        <v>N/A</v>
      </c>
      <c r="S182" s="89" t="str">
        <f t="shared" ref="S182" si="91">IF(R182="","",IF(ISTEXT(R182),"IV",IF(R182=20,"IV",IF(AND(R182&gt;=40,R182&lt;=120),"III",IF(AND(R182&gt;=150,R182&lt;=500),"II",IF(AND(R182&gt;=600,R182&lt;=4000),"I","Error"))))))</f>
        <v>IV</v>
      </c>
      <c r="T182" s="88" t="s">
        <v>142</v>
      </c>
      <c r="U182" s="113"/>
      <c r="V182" s="113"/>
      <c r="W182" s="113"/>
      <c r="X182" s="113"/>
      <c r="Y182" s="90" t="s">
        <v>234</v>
      </c>
      <c r="Z182" s="107" t="s">
        <v>235</v>
      </c>
      <c r="AA182" s="107" t="s">
        <v>216</v>
      </c>
      <c r="AB182" s="107" t="s">
        <v>216</v>
      </c>
      <c r="AC182" s="107" t="s">
        <v>236</v>
      </c>
      <c r="AD182" s="111" t="s">
        <v>622</v>
      </c>
      <c r="AE182" s="107" t="s">
        <v>216</v>
      </c>
    </row>
    <row r="183" spans="1:31" s="91" customFormat="1" ht="60.75" customHeight="1">
      <c r="A183" s="113"/>
      <c r="B183" s="113"/>
      <c r="C183" s="118"/>
      <c r="D183" s="118"/>
      <c r="E183" s="86" t="s">
        <v>208</v>
      </c>
      <c r="F183" s="107" t="s">
        <v>150</v>
      </c>
      <c r="G183" s="107" t="s">
        <v>237</v>
      </c>
      <c r="H183" s="107" t="s">
        <v>238</v>
      </c>
      <c r="I183" s="107" t="s">
        <v>239</v>
      </c>
      <c r="J183" s="107" t="s">
        <v>240</v>
      </c>
      <c r="K183" s="107" t="s">
        <v>232</v>
      </c>
      <c r="L183" s="107" t="s">
        <v>233</v>
      </c>
      <c r="M183" s="107">
        <v>2</v>
      </c>
      <c r="N183" s="107">
        <v>3</v>
      </c>
      <c r="O183" s="107">
        <f t="shared" si="78"/>
        <v>6</v>
      </c>
      <c r="P183" s="89" t="str">
        <f t="shared" si="79"/>
        <v>Medio</v>
      </c>
      <c r="Q183" s="92">
        <v>10</v>
      </c>
      <c r="R183" s="89">
        <f t="shared" si="80"/>
        <v>60</v>
      </c>
      <c r="S183" s="89" t="str">
        <f t="shared" si="3"/>
        <v>III</v>
      </c>
      <c r="T183" s="88" t="s">
        <v>142</v>
      </c>
      <c r="U183" s="113"/>
      <c r="V183" s="113"/>
      <c r="W183" s="113"/>
      <c r="X183" s="113"/>
      <c r="Y183" s="90" t="s">
        <v>234</v>
      </c>
      <c r="Z183" s="107" t="s">
        <v>241</v>
      </c>
      <c r="AA183" s="107" t="s">
        <v>216</v>
      </c>
      <c r="AB183" s="107" t="s">
        <v>216</v>
      </c>
      <c r="AC183" s="107" t="s">
        <v>236</v>
      </c>
      <c r="AD183" s="111" t="s">
        <v>623</v>
      </c>
      <c r="AE183" s="107" t="s">
        <v>216</v>
      </c>
    </row>
    <row r="184" spans="1:31" s="91" customFormat="1" ht="60.75" customHeight="1">
      <c r="A184" s="113"/>
      <c r="B184" s="113"/>
      <c r="C184" s="118"/>
      <c r="D184" s="118"/>
      <c r="E184" s="86" t="s">
        <v>208</v>
      </c>
      <c r="F184" s="107" t="s">
        <v>150</v>
      </c>
      <c r="G184" s="107" t="s">
        <v>237</v>
      </c>
      <c r="H184" s="107" t="s">
        <v>242</v>
      </c>
      <c r="I184" s="107" t="s">
        <v>243</v>
      </c>
      <c r="J184" s="107" t="s">
        <v>213</v>
      </c>
      <c r="K184" s="107" t="s">
        <v>232</v>
      </c>
      <c r="L184" s="107" t="s">
        <v>213</v>
      </c>
      <c r="M184" s="107">
        <v>2</v>
      </c>
      <c r="N184" s="107">
        <v>3</v>
      </c>
      <c r="O184" s="107">
        <f t="shared" si="78"/>
        <v>6</v>
      </c>
      <c r="P184" s="89" t="str">
        <f t="shared" si="79"/>
        <v>Medio</v>
      </c>
      <c r="Q184" s="87">
        <v>10</v>
      </c>
      <c r="R184" s="88">
        <f t="shared" si="80"/>
        <v>60</v>
      </c>
      <c r="S184" s="89" t="str">
        <f t="shared" si="3"/>
        <v>III</v>
      </c>
      <c r="T184" s="88" t="s">
        <v>142</v>
      </c>
      <c r="U184" s="113"/>
      <c r="V184" s="113"/>
      <c r="W184" s="113"/>
      <c r="X184" s="113"/>
      <c r="Y184" s="90" t="s">
        <v>244</v>
      </c>
      <c r="Z184" s="107" t="s">
        <v>245</v>
      </c>
      <c r="AA184" s="107" t="s">
        <v>216</v>
      </c>
      <c r="AB184" s="107" t="s">
        <v>246</v>
      </c>
      <c r="AC184" s="107" t="s">
        <v>216</v>
      </c>
      <c r="AD184" s="111" t="s">
        <v>624</v>
      </c>
      <c r="AE184" s="107" t="s">
        <v>216</v>
      </c>
    </row>
    <row r="185" spans="1:31" s="91" customFormat="1" ht="60.75" customHeight="1">
      <c r="A185" s="113"/>
      <c r="B185" s="113"/>
      <c r="C185" s="118"/>
      <c r="D185" s="118"/>
      <c r="E185" s="86" t="s">
        <v>208</v>
      </c>
      <c r="F185" s="107" t="s">
        <v>247</v>
      </c>
      <c r="G185" s="107" t="s">
        <v>248</v>
      </c>
      <c r="H185" s="107" t="s">
        <v>249</v>
      </c>
      <c r="I185" s="107" t="s">
        <v>250</v>
      </c>
      <c r="J185" s="107" t="s">
        <v>251</v>
      </c>
      <c r="K185" s="107" t="s">
        <v>252</v>
      </c>
      <c r="L185" s="107" t="s">
        <v>233</v>
      </c>
      <c r="M185" s="92">
        <v>2</v>
      </c>
      <c r="N185" s="92">
        <v>3</v>
      </c>
      <c r="O185" s="89">
        <f t="shared" si="78"/>
        <v>6</v>
      </c>
      <c r="P185" s="89" t="str">
        <f t="shared" si="79"/>
        <v>Medio</v>
      </c>
      <c r="Q185" s="92">
        <v>10</v>
      </c>
      <c r="R185" s="89">
        <f t="shared" si="80"/>
        <v>60</v>
      </c>
      <c r="S185" s="89" t="str">
        <f t="shared" ref="S185:S186" si="92">IF(R185="","",IF(ISTEXT(R185),"IV",IF(R185=20,"IV",IF(AND(R185&gt;=40,R185&lt;=120),"III",IF(AND(R185&gt;=150,R185&lt;=500),"II",IF(AND(R185&gt;=600,R185&lt;=4000),"I","Error"))))))</f>
        <v>III</v>
      </c>
      <c r="T185" s="89" t="str">
        <f>IF(S185="","",IF(OR(S185="IV",S185="III"),"Aceptable",IF(S185="II","No Aceptable o Aceptable con controles",IF(S185="I","No Aceptable","Error"))))</f>
        <v>Aceptable</v>
      </c>
      <c r="U185" s="113"/>
      <c r="V185" s="113"/>
      <c r="W185" s="113"/>
      <c r="X185" s="113"/>
      <c r="Y185" s="90" t="s">
        <v>253</v>
      </c>
      <c r="Z185" s="107" t="s">
        <v>254</v>
      </c>
      <c r="AA185" s="107" t="s">
        <v>216</v>
      </c>
      <c r="AB185" s="107" t="s">
        <v>216</v>
      </c>
      <c r="AC185" s="107" t="s">
        <v>255</v>
      </c>
      <c r="AD185" s="107" t="s">
        <v>256</v>
      </c>
      <c r="AE185" s="107" t="s">
        <v>216</v>
      </c>
    </row>
    <row r="186" spans="1:31" s="91" customFormat="1" ht="60.75" customHeight="1">
      <c r="A186" s="113"/>
      <c r="B186" s="113"/>
      <c r="C186" s="118"/>
      <c r="D186" s="118"/>
      <c r="E186" s="86" t="s">
        <v>208</v>
      </c>
      <c r="F186" s="107" t="s">
        <v>247</v>
      </c>
      <c r="G186" s="107" t="s">
        <v>257</v>
      </c>
      <c r="H186" s="107" t="s">
        <v>258</v>
      </c>
      <c r="I186" s="107" t="s">
        <v>259</v>
      </c>
      <c r="J186" s="107" t="s">
        <v>260</v>
      </c>
      <c r="K186" s="107" t="s">
        <v>252</v>
      </c>
      <c r="L186" s="107" t="s">
        <v>233</v>
      </c>
      <c r="M186" s="92">
        <v>2</v>
      </c>
      <c r="N186" s="92">
        <v>3</v>
      </c>
      <c r="O186" s="89">
        <f t="shared" si="78"/>
        <v>6</v>
      </c>
      <c r="P186" s="89" t="str">
        <f t="shared" si="79"/>
        <v>Medio</v>
      </c>
      <c r="Q186" s="92">
        <v>10</v>
      </c>
      <c r="R186" s="89">
        <f t="shared" si="80"/>
        <v>60</v>
      </c>
      <c r="S186" s="89" t="str">
        <f t="shared" si="92"/>
        <v>III</v>
      </c>
      <c r="T186" s="89" t="str">
        <f>IF(S186="","",IF(OR(S186="IV",S186="III"),"Aceptable",IF(S186="II","No Aceptable o Aceptable con controles",IF(S186="I","No Aceptable","Error"))))</f>
        <v>Aceptable</v>
      </c>
      <c r="U186" s="113"/>
      <c r="V186" s="113"/>
      <c r="W186" s="113"/>
      <c r="X186" s="113"/>
      <c r="Y186" s="90" t="s">
        <v>261</v>
      </c>
      <c r="Z186" s="107" t="s">
        <v>254</v>
      </c>
      <c r="AA186" s="107" t="s">
        <v>216</v>
      </c>
      <c r="AB186" s="107" t="s">
        <v>216</v>
      </c>
      <c r="AC186" s="107" t="s">
        <v>255</v>
      </c>
      <c r="AD186" s="111" t="s">
        <v>262</v>
      </c>
      <c r="AE186" s="107" t="s">
        <v>216</v>
      </c>
    </row>
    <row r="187" spans="1:31" s="91" customFormat="1" ht="60.75" customHeight="1">
      <c r="A187" s="113"/>
      <c r="B187" s="113"/>
      <c r="C187" s="118"/>
      <c r="D187" s="118"/>
      <c r="E187" s="86" t="s">
        <v>263</v>
      </c>
      <c r="F187" s="107" t="s">
        <v>151</v>
      </c>
      <c r="G187" s="107" t="s">
        <v>264</v>
      </c>
      <c r="H187" s="107" t="s">
        <v>265</v>
      </c>
      <c r="I187" s="107" t="s">
        <v>266</v>
      </c>
      <c r="J187" s="107" t="s">
        <v>267</v>
      </c>
      <c r="K187" s="107" t="s">
        <v>268</v>
      </c>
      <c r="L187" s="107" t="s">
        <v>269</v>
      </c>
      <c r="M187" s="107">
        <v>2</v>
      </c>
      <c r="N187" s="107">
        <v>2</v>
      </c>
      <c r="O187" s="107">
        <f t="shared" si="78"/>
        <v>4</v>
      </c>
      <c r="P187" s="89" t="str">
        <f t="shared" si="79"/>
        <v>Bajo</v>
      </c>
      <c r="Q187" s="92">
        <v>10</v>
      </c>
      <c r="R187" s="89">
        <f t="shared" si="80"/>
        <v>40</v>
      </c>
      <c r="S187" s="89" t="str">
        <f t="shared" si="3"/>
        <v>III</v>
      </c>
      <c r="T187" s="88" t="s">
        <v>142</v>
      </c>
      <c r="U187" s="113"/>
      <c r="V187" s="113"/>
      <c r="W187" s="113"/>
      <c r="X187" s="113"/>
      <c r="Y187" s="107" t="s">
        <v>270</v>
      </c>
      <c r="Z187" s="107" t="s">
        <v>271</v>
      </c>
      <c r="AA187" s="107" t="s">
        <v>272</v>
      </c>
      <c r="AB187" s="107" t="s">
        <v>272</v>
      </c>
      <c r="AC187" s="107" t="s">
        <v>272</v>
      </c>
      <c r="AD187" s="107" t="s">
        <v>273</v>
      </c>
      <c r="AE187" s="107" t="s">
        <v>217</v>
      </c>
    </row>
    <row r="188" spans="1:31" s="91" customFormat="1" ht="60.75" customHeight="1">
      <c r="A188" s="113"/>
      <c r="B188" s="113"/>
      <c r="C188" s="118"/>
      <c r="D188" s="118"/>
      <c r="E188" s="86" t="s">
        <v>208</v>
      </c>
      <c r="F188" s="107" t="s">
        <v>274</v>
      </c>
      <c r="G188" s="107" t="s">
        <v>275</v>
      </c>
      <c r="H188" s="107" t="s">
        <v>276</v>
      </c>
      <c r="I188" s="107" t="s">
        <v>277</v>
      </c>
      <c r="J188" s="107" t="s">
        <v>213</v>
      </c>
      <c r="K188" s="107" t="s">
        <v>213</v>
      </c>
      <c r="L188" s="107" t="s">
        <v>278</v>
      </c>
      <c r="M188" s="107">
        <v>2</v>
      </c>
      <c r="N188" s="107">
        <v>3</v>
      </c>
      <c r="O188" s="107">
        <f t="shared" si="78"/>
        <v>6</v>
      </c>
      <c r="P188" s="89" t="str">
        <f t="shared" si="79"/>
        <v>Medio</v>
      </c>
      <c r="Q188" s="87">
        <v>60</v>
      </c>
      <c r="R188" s="89">
        <f t="shared" si="80"/>
        <v>360</v>
      </c>
      <c r="S188" s="89" t="str">
        <f t="shared" si="3"/>
        <v>II</v>
      </c>
      <c r="T188" s="89" t="str">
        <f>IF(S188="","",IF(OR(S188="IV",S188="III"),"Aceptable",IF(S188="II","No Aceptable o Aceptable con controles",IF(S188="I","No Aceptable","Error"))))</f>
        <v>No Aceptable o Aceptable con controles</v>
      </c>
      <c r="U188" s="113"/>
      <c r="V188" s="113"/>
      <c r="W188" s="113"/>
      <c r="X188" s="113"/>
      <c r="Y188" s="93" t="s">
        <v>279</v>
      </c>
      <c r="Z188" s="94" t="s">
        <v>280</v>
      </c>
      <c r="AA188" s="95" t="s">
        <v>281</v>
      </c>
      <c r="AB188" s="95" t="s">
        <v>281</v>
      </c>
      <c r="AC188" s="107" t="s">
        <v>216</v>
      </c>
      <c r="AD188" s="111" t="s">
        <v>629</v>
      </c>
      <c r="AE188" s="95" t="s">
        <v>216</v>
      </c>
    </row>
    <row r="189" spans="1:31" s="91" customFormat="1" ht="60.75" customHeight="1">
      <c r="A189" s="113"/>
      <c r="B189" s="113"/>
      <c r="C189" s="118"/>
      <c r="D189" s="118"/>
      <c r="E189" s="86" t="s">
        <v>208</v>
      </c>
      <c r="F189" s="107" t="s">
        <v>274</v>
      </c>
      <c r="G189" s="107" t="s">
        <v>282</v>
      </c>
      <c r="H189" s="107" t="s">
        <v>283</v>
      </c>
      <c r="I189" s="107" t="s">
        <v>277</v>
      </c>
      <c r="J189" s="107" t="s">
        <v>284</v>
      </c>
      <c r="K189" s="107" t="s">
        <v>285</v>
      </c>
      <c r="L189" s="107" t="s">
        <v>286</v>
      </c>
      <c r="M189" s="107">
        <v>2</v>
      </c>
      <c r="N189" s="107">
        <v>2</v>
      </c>
      <c r="O189" s="107">
        <f t="shared" si="78"/>
        <v>4</v>
      </c>
      <c r="P189" s="89" t="str">
        <f t="shared" si="79"/>
        <v>Bajo</v>
      </c>
      <c r="Q189" s="87">
        <v>60</v>
      </c>
      <c r="R189" s="88">
        <f t="shared" si="80"/>
        <v>240</v>
      </c>
      <c r="S189" s="89" t="str">
        <f t="shared" si="3"/>
        <v>II</v>
      </c>
      <c r="T189" s="88" t="str">
        <f>IF(S189="","",IF(OR(S189="IV",S189="III"),"Aceptable",IF(S189="II","No Aceptable o Aceptable con controles",IF(S189="I","No Aceptable","Error"))))</f>
        <v>No Aceptable o Aceptable con controles</v>
      </c>
      <c r="U189" s="113"/>
      <c r="V189" s="113"/>
      <c r="W189" s="113"/>
      <c r="X189" s="113"/>
      <c r="Y189" s="90" t="s">
        <v>287</v>
      </c>
      <c r="Z189" s="107" t="s">
        <v>288</v>
      </c>
      <c r="AA189" s="107" t="s">
        <v>216</v>
      </c>
      <c r="AB189" s="107" t="s">
        <v>216</v>
      </c>
      <c r="AC189" s="107" t="s">
        <v>289</v>
      </c>
      <c r="AD189" s="107" t="s">
        <v>290</v>
      </c>
      <c r="AE189" s="107" t="s">
        <v>216</v>
      </c>
    </row>
    <row r="190" spans="1:31" s="91" customFormat="1" ht="60.75" customHeight="1">
      <c r="A190" s="113"/>
      <c r="B190" s="113"/>
      <c r="C190" s="118"/>
      <c r="D190" s="118"/>
      <c r="E190" s="86" t="s">
        <v>208</v>
      </c>
      <c r="F190" s="107" t="s">
        <v>274</v>
      </c>
      <c r="G190" s="107" t="s">
        <v>291</v>
      </c>
      <c r="H190" s="107" t="s">
        <v>292</v>
      </c>
      <c r="I190" s="107" t="s">
        <v>293</v>
      </c>
      <c r="J190" s="107" t="s">
        <v>294</v>
      </c>
      <c r="K190" s="107" t="s">
        <v>295</v>
      </c>
      <c r="L190" s="107" t="s">
        <v>296</v>
      </c>
      <c r="M190" s="107">
        <v>2</v>
      </c>
      <c r="N190" s="107">
        <v>4</v>
      </c>
      <c r="O190" s="107">
        <f t="shared" si="78"/>
        <v>8</v>
      </c>
      <c r="P190" s="89" t="str">
        <f t="shared" si="79"/>
        <v>Medio</v>
      </c>
      <c r="Q190" s="87">
        <v>10</v>
      </c>
      <c r="R190" s="89">
        <f t="shared" si="80"/>
        <v>80</v>
      </c>
      <c r="S190" s="89" t="str">
        <f t="shared" si="3"/>
        <v>III</v>
      </c>
      <c r="T190" s="88" t="s">
        <v>142</v>
      </c>
      <c r="U190" s="113"/>
      <c r="V190" s="113"/>
      <c r="W190" s="113"/>
      <c r="X190" s="113"/>
      <c r="Y190" s="90" t="s">
        <v>297</v>
      </c>
      <c r="Z190" s="107" t="s">
        <v>298</v>
      </c>
      <c r="AA190" s="107" t="s">
        <v>216</v>
      </c>
      <c r="AB190" s="107" t="s">
        <v>272</v>
      </c>
      <c r="AC190" s="107" t="s">
        <v>299</v>
      </c>
      <c r="AD190" s="111" t="s">
        <v>620</v>
      </c>
      <c r="AE190" s="107" t="s">
        <v>272</v>
      </c>
    </row>
    <row r="191" spans="1:31" s="91" customFormat="1" ht="60.75" customHeight="1">
      <c r="A191" s="113"/>
      <c r="B191" s="113"/>
      <c r="C191" s="118"/>
      <c r="D191" s="118"/>
      <c r="E191" s="86" t="s">
        <v>208</v>
      </c>
      <c r="F191" s="107" t="s">
        <v>274</v>
      </c>
      <c r="G191" s="107" t="s">
        <v>300</v>
      </c>
      <c r="H191" s="107" t="s">
        <v>301</v>
      </c>
      <c r="I191" s="107" t="s">
        <v>302</v>
      </c>
      <c r="J191" s="107" t="s">
        <v>213</v>
      </c>
      <c r="K191" s="107" t="s">
        <v>268</v>
      </c>
      <c r="L191" s="107" t="s">
        <v>278</v>
      </c>
      <c r="M191" s="107">
        <v>6</v>
      </c>
      <c r="N191" s="107">
        <v>3</v>
      </c>
      <c r="O191" s="107">
        <f t="shared" si="78"/>
        <v>18</v>
      </c>
      <c r="P191" s="89" t="str">
        <f t="shared" si="79"/>
        <v>Alto</v>
      </c>
      <c r="Q191" s="92">
        <v>10</v>
      </c>
      <c r="R191" s="89">
        <f t="shared" si="80"/>
        <v>180</v>
      </c>
      <c r="S191" s="89" t="str">
        <f t="shared" si="3"/>
        <v>II</v>
      </c>
      <c r="T191" s="89" t="str">
        <f>IF(S191="","",IF(OR(S191="IV",S191="III"),"Aceptable",IF(S191="II","No Aceptable o Aceptable con controles",IF(S191="I","No Aceptable","Error"))))</f>
        <v>No Aceptable o Aceptable con controles</v>
      </c>
      <c r="U191" s="113"/>
      <c r="V191" s="113"/>
      <c r="W191" s="113"/>
      <c r="X191" s="113"/>
      <c r="Y191" s="90" t="s">
        <v>303</v>
      </c>
      <c r="Z191" s="107" t="s">
        <v>304</v>
      </c>
      <c r="AA191" s="107" t="s">
        <v>216</v>
      </c>
      <c r="AB191" s="107" t="s">
        <v>216</v>
      </c>
      <c r="AC191" s="107" t="s">
        <v>305</v>
      </c>
      <c r="AD191" s="111" t="s">
        <v>626</v>
      </c>
      <c r="AE191" s="107" t="s">
        <v>217</v>
      </c>
    </row>
    <row r="192" spans="1:31" s="91" customFormat="1" ht="60.75" customHeight="1">
      <c r="A192" s="113" t="s">
        <v>204</v>
      </c>
      <c r="B192" s="113" t="s">
        <v>345</v>
      </c>
      <c r="C192" s="118" t="s">
        <v>346</v>
      </c>
      <c r="D192" s="118" t="s">
        <v>347</v>
      </c>
      <c r="E192" s="86" t="s">
        <v>208</v>
      </c>
      <c r="F192" s="107" t="s">
        <v>209</v>
      </c>
      <c r="G192" s="107" t="s">
        <v>210</v>
      </c>
      <c r="H192" s="107" t="s">
        <v>211</v>
      </c>
      <c r="I192" s="107" t="s">
        <v>212</v>
      </c>
      <c r="J192" s="107" t="s">
        <v>213</v>
      </c>
      <c r="K192" s="107" t="s">
        <v>213</v>
      </c>
      <c r="L192" s="107" t="s">
        <v>213</v>
      </c>
      <c r="M192" s="87">
        <v>2</v>
      </c>
      <c r="N192" s="87">
        <v>2</v>
      </c>
      <c r="O192" s="88">
        <f t="shared" si="78"/>
        <v>4</v>
      </c>
      <c r="P192" s="89" t="str">
        <f t="shared" si="79"/>
        <v>Bajo</v>
      </c>
      <c r="Q192" s="87">
        <v>10</v>
      </c>
      <c r="R192" s="88">
        <f t="shared" si="80"/>
        <v>40</v>
      </c>
      <c r="S192" s="89" t="str">
        <f t="shared" ref="S192" si="93">IF(R192="","",IF(ISTEXT(R192),"IV",IF(R192=20,"IV",IF(AND(R192&gt;=40,R192&lt;=120),"III",IF(AND(R192&gt;=150,R192&lt;=500),"II",IF(AND(R192&gt;=600,R192&lt;=4000),"I","Error"))))))</f>
        <v>III</v>
      </c>
      <c r="T192" s="88" t="s">
        <v>142</v>
      </c>
      <c r="U192" s="113"/>
      <c r="V192" s="113"/>
      <c r="W192" s="113"/>
      <c r="X192" s="113"/>
      <c r="Y192" s="90" t="s">
        <v>214</v>
      </c>
      <c r="Z192" s="107" t="s">
        <v>215</v>
      </c>
      <c r="AA192" s="107" t="s">
        <v>216</v>
      </c>
      <c r="AB192" s="107" t="s">
        <v>216</v>
      </c>
      <c r="AC192" s="107" t="s">
        <v>216</v>
      </c>
      <c r="AD192" s="111" t="s">
        <v>618</v>
      </c>
      <c r="AE192" s="107" t="s">
        <v>217</v>
      </c>
    </row>
    <row r="193" spans="1:31" s="91" customFormat="1" ht="60.75" customHeight="1">
      <c r="A193" s="113"/>
      <c r="B193" s="113"/>
      <c r="C193" s="118"/>
      <c r="D193" s="118"/>
      <c r="E193" s="86" t="s">
        <v>208</v>
      </c>
      <c r="F193" s="107" t="s">
        <v>152</v>
      </c>
      <c r="G193" s="107" t="s">
        <v>218</v>
      </c>
      <c r="H193" s="107" t="s">
        <v>219</v>
      </c>
      <c r="I193" s="107" t="s">
        <v>220</v>
      </c>
      <c r="J193" s="107" t="s">
        <v>213</v>
      </c>
      <c r="K193" s="107" t="s">
        <v>221</v>
      </c>
      <c r="L193" s="107" t="s">
        <v>222</v>
      </c>
      <c r="M193" s="107">
        <v>2</v>
      </c>
      <c r="N193" s="107">
        <v>3</v>
      </c>
      <c r="O193" s="107">
        <f t="shared" si="78"/>
        <v>6</v>
      </c>
      <c r="P193" s="89" t="str">
        <f t="shared" si="79"/>
        <v>Medio</v>
      </c>
      <c r="Q193" s="92">
        <v>25</v>
      </c>
      <c r="R193" s="88">
        <f t="shared" si="80"/>
        <v>150</v>
      </c>
      <c r="S193" s="89" t="str">
        <f t="shared" si="3"/>
        <v>II</v>
      </c>
      <c r="T193" s="88" t="str">
        <f>IF(S193="","",IF(OR(S193="IV",S193="III"),"Aceptable",IF(S193="II","No Aceptable o Aceptable con controles",IF(S193="I","No Aceptable","Error"))))</f>
        <v>No Aceptable o Aceptable con controles</v>
      </c>
      <c r="U193" s="113"/>
      <c r="V193" s="113"/>
      <c r="W193" s="113"/>
      <c r="X193" s="113"/>
      <c r="Y193" s="90" t="s">
        <v>223</v>
      </c>
      <c r="Z193" s="107" t="s">
        <v>224</v>
      </c>
      <c r="AA193" s="107" t="s">
        <v>216</v>
      </c>
      <c r="AB193" s="107" t="s">
        <v>216</v>
      </c>
      <c r="AC193" s="107" t="s">
        <v>216</v>
      </c>
      <c r="AD193" s="107" t="s">
        <v>225</v>
      </c>
      <c r="AE193" s="107" t="s">
        <v>216</v>
      </c>
    </row>
    <row r="194" spans="1:31" s="91" customFormat="1" ht="60.75" customHeight="1">
      <c r="A194" s="113"/>
      <c r="B194" s="113"/>
      <c r="C194" s="118"/>
      <c r="D194" s="118"/>
      <c r="E194" s="86" t="s">
        <v>208</v>
      </c>
      <c r="F194" s="107" t="s">
        <v>152</v>
      </c>
      <c r="G194" s="107" t="s">
        <v>226</v>
      </c>
      <c r="H194" s="107" t="s">
        <v>227</v>
      </c>
      <c r="I194" s="107" t="s">
        <v>228</v>
      </c>
      <c r="J194" s="107" t="s">
        <v>213</v>
      </c>
      <c r="K194" s="107" t="s">
        <v>221</v>
      </c>
      <c r="L194" s="107" t="s">
        <v>222</v>
      </c>
      <c r="M194" s="107">
        <v>6</v>
      </c>
      <c r="N194" s="107">
        <v>4</v>
      </c>
      <c r="O194" s="107">
        <f t="shared" si="78"/>
        <v>24</v>
      </c>
      <c r="P194" s="89" t="str">
        <f t="shared" si="79"/>
        <v>Muy Alto</v>
      </c>
      <c r="Q194" s="92">
        <v>25</v>
      </c>
      <c r="R194" s="88">
        <f t="shared" si="80"/>
        <v>600</v>
      </c>
      <c r="S194" s="89" t="str">
        <f t="shared" si="3"/>
        <v>I</v>
      </c>
      <c r="T194" s="88" t="str">
        <f>IF(S194="","",IF(OR(S194="IV",S194="III"),"Aceptable",IF(S194="II","No Aceptable o Aceptable con controles",IF(S194="I","No Aceptable","Error"))))</f>
        <v>No Aceptable</v>
      </c>
      <c r="U194" s="113"/>
      <c r="V194" s="113"/>
      <c r="W194" s="113"/>
      <c r="X194" s="113"/>
      <c r="Y194" s="90" t="s">
        <v>223</v>
      </c>
      <c r="Z194" s="107" t="s">
        <v>224</v>
      </c>
      <c r="AA194" s="107" t="s">
        <v>216</v>
      </c>
      <c r="AB194" s="107" t="s">
        <v>216</v>
      </c>
      <c r="AC194" s="107" t="s">
        <v>216</v>
      </c>
      <c r="AD194" s="107" t="s">
        <v>225</v>
      </c>
      <c r="AE194" s="107" t="s">
        <v>216</v>
      </c>
    </row>
    <row r="195" spans="1:31" s="91" customFormat="1" ht="60.75" customHeight="1">
      <c r="A195" s="113"/>
      <c r="B195" s="113"/>
      <c r="C195" s="118"/>
      <c r="D195" s="118"/>
      <c r="E195" s="86" t="s">
        <v>208</v>
      </c>
      <c r="F195" s="107" t="s">
        <v>150</v>
      </c>
      <c r="G195" s="107" t="s">
        <v>229</v>
      </c>
      <c r="H195" s="107" t="s">
        <v>230</v>
      </c>
      <c r="I195" s="107" t="s">
        <v>231</v>
      </c>
      <c r="J195" s="107" t="s">
        <v>213</v>
      </c>
      <c r="K195" s="107" t="s">
        <v>232</v>
      </c>
      <c r="L195" s="107" t="s">
        <v>233</v>
      </c>
      <c r="M195" s="92">
        <v>0</v>
      </c>
      <c r="N195" s="92">
        <v>2</v>
      </c>
      <c r="O195" s="89" t="str">
        <f t="shared" si="78"/>
        <v>N/A</v>
      </c>
      <c r="P195" s="89" t="str">
        <f t="shared" si="79"/>
        <v>N/A</v>
      </c>
      <c r="Q195" s="92">
        <v>25</v>
      </c>
      <c r="R195" s="89" t="str">
        <f t="shared" si="80"/>
        <v>N/A</v>
      </c>
      <c r="S195" s="89" t="str">
        <f t="shared" ref="S195" si="94">IF(R195="","",IF(ISTEXT(R195),"IV",IF(R195=20,"IV",IF(AND(R195&gt;=40,R195&lt;=120),"III",IF(AND(R195&gt;=150,R195&lt;=500),"II",IF(AND(R195&gt;=600,R195&lt;=4000),"I","Error"))))))</f>
        <v>IV</v>
      </c>
      <c r="T195" s="88" t="s">
        <v>142</v>
      </c>
      <c r="U195" s="113"/>
      <c r="V195" s="113"/>
      <c r="W195" s="113"/>
      <c r="X195" s="113"/>
      <c r="Y195" s="90" t="s">
        <v>234</v>
      </c>
      <c r="Z195" s="107" t="s">
        <v>235</v>
      </c>
      <c r="AA195" s="107" t="s">
        <v>216</v>
      </c>
      <c r="AB195" s="107" t="s">
        <v>216</v>
      </c>
      <c r="AC195" s="107" t="s">
        <v>236</v>
      </c>
      <c r="AD195" s="111" t="s">
        <v>622</v>
      </c>
      <c r="AE195" s="107" t="s">
        <v>216</v>
      </c>
    </row>
    <row r="196" spans="1:31" s="91" customFormat="1" ht="60.75" customHeight="1">
      <c r="A196" s="113"/>
      <c r="B196" s="113"/>
      <c r="C196" s="118"/>
      <c r="D196" s="118"/>
      <c r="E196" s="86" t="s">
        <v>208</v>
      </c>
      <c r="F196" s="107" t="s">
        <v>150</v>
      </c>
      <c r="G196" s="107" t="s">
        <v>237</v>
      </c>
      <c r="H196" s="107" t="s">
        <v>238</v>
      </c>
      <c r="I196" s="107" t="s">
        <v>239</v>
      </c>
      <c r="J196" s="107" t="s">
        <v>240</v>
      </c>
      <c r="K196" s="107" t="s">
        <v>232</v>
      </c>
      <c r="L196" s="107" t="s">
        <v>233</v>
      </c>
      <c r="M196" s="107">
        <v>2</v>
      </c>
      <c r="N196" s="107">
        <v>3</v>
      </c>
      <c r="O196" s="107">
        <f t="shared" si="78"/>
        <v>6</v>
      </c>
      <c r="P196" s="89" t="str">
        <f t="shared" si="79"/>
        <v>Medio</v>
      </c>
      <c r="Q196" s="92">
        <v>10</v>
      </c>
      <c r="R196" s="89">
        <f t="shared" si="80"/>
        <v>60</v>
      </c>
      <c r="S196" s="89" t="str">
        <f t="shared" si="3"/>
        <v>III</v>
      </c>
      <c r="T196" s="88" t="s">
        <v>142</v>
      </c>
      <c r="U196" s="113"/>
      <c r="V196" s="113"/>
      <c r="W196" s="113"/>
      <c r="X196" s="113"/>
      <c r="Y196" s="90" t="s">
        <v>234</v>
      </c>
      <c r="Z196" s="107" t="s">
        <v>241</v>
      </c>
      <c r="AA196" s="107" t="s">
        <v>216</v>
      </c>
      <c r="AB196" s="107" t="s">
        <v>216</v>
      </c>
      <c r="AC196" s="107" t="s">
        <v>236</v>
      </c>
      <c r="AD196" s="111" t="s">
        <v>623</v>
      </c>
      <c r="AE196" s="107" t="s">
        <v>216</v>
      </c>
    </row>
    <row r="197" spans="1:31" s="91" customFormat="1" ht="60.75" customHeight="1">
      <c r="A197" s="113"/>
      <c r="B197" s="113"/>
      <c r="C197" s="118"/>
      <c r="D197" s="118"/>
      <c r="E197" s="86" t="s">
        <v>208</v>
      </c>
      <c r="F197" s="107" t="s">
        <v>150</v>
      </c>
      <c r="G197" s="107" t="s">
        <v>237</v>
      </c>
      <c r="H197" s="107" t="s">
        <v>242</v>
      </c>
      <c r="I197" s="107" t="s">
        <v>243</v>
      </c>
      <c r="J197" s="107" t="s">
        <v>213</v>
      </c>
      <c r="K197" s="107" t="s">
        <v>232</v>
      </c>
      <c r="L197" s="107" t="s">
        <v>213</v>
      </c>
      <c r="M197" s="107">
        <v>2</v>
      </c>
      <c r="N197" s="107">
        <v>3</v>
      </c>
      <c r="O197" s="107">
        <f t="shared" si="78"/>
        <v>6</v>
      </c>
      <c r="P197" s="89" t="str">
        <f t="shared" si="79"/>
        <v>Medio</v>
      </c>
      <c r="Q197" s="87">
        <v>10</v>
      </c>
      <c r="R197" s="88">
        <f t="shared" si="80"/>
        <v>60</v>
      </c>
      <c r="S197" s="89" t="str">
        <f t="shared" si="3"/>
        <v>III</v>
      </c>
      <c r="T197" s="88" t="s">
        <v>142</v>
      </c>
      <c r="U197" s="113"/>
      <c r="V197" s="113"/>
      <c r="W197" s="113"/>
      <c r="X197" s="113"/>
      <c r="Y197" s="90" t="s">
        <v>244</v>
      </c>
      <c r="Z197" s="107" t="s">
        <v>245</v>
      </c>
      <c r="AA197" s="107" t="s">
        <v>216</v>
      </c>
      <c r="AB197" s="107" t="s">
        <v>246</v>
      </c>
      <c r="AC197" s="107" t="s">
        <v>216</v>
      </c>
      <c r="AD197" s="111" t="s">
        <v>624</v>
      </c>
      <c r="AE197" s="107" t="s">
        <v>216</v>
      </c>
    </row>
    <row r="198" spans="1:31" s="91" customFormat="1" ht="60.75" customHeight="1">
      <c r="A198" s="113"/>
      <c r="B198" s="113"/>
      <c r="C198" s="118"/>
      <c r="D198" s="118"/>
      <c r="E198" s="86" t="s">
        <v>208</v>
      </c>
      <c r="F198" s="107" t="s">
        <v>247</v>
      </c>
      <c r="G198" s="107" t="s">
        <v>248</v>
      </c>
      <c r="H198" s="107" t="s">
        <v>249</v>
      </c>
      <c r="I198" s="107" t="s">
        <v>250</v>
      </c>
      <c r="J198" s="107" t="s">
        <v>251</v>
      </c>
      <c r="K198" s="107" t="s">
        <v>252</v>
      </c>
      <c r="L198" s="107" t="s">
        <v>233</v>
      </c>
      <c r="M198" s="92">
        <v>2</v>
      </c>
      <c r="N198" s="92">
        <v>3</v>
      </c>
      <c r="O198" s="89">
        <f t="shared" si="78"/>
        <v>6</v>
      </c>
      <c r="P198" s="89" t="str">
        <f t="shared" si="79"/>
        <v>Medio</v>
      </c>
      <c r="Q198" s="92">
        <v>10</v>
      </c>
      <c r="R198" s="89">
        <f t="shared" si="80"/>
        <v>60</v>
      </c>
      <c r="S198" s="89" t="str">
        <f t="shared" ref="S198:S199" si="95">IF(R198="","",IF(ISTEXT(R198),"IV",IF(R198=20,"IV",IF(AND(R198&gt;=40,R198&lt;=120),"III",IF(AND(R198&gt;=150,R198&lt;=500),"II",IF(AND(R198&gt;=600,R198&lt;=4000),"I","Error"))))))</f>
        <v>III</v>
      </c>
      <c r="T198" s="89" t="str">
        <f>IF(S198="","",IF(OR(S198="IV",S198="III"),"Aceptable",IF(S198="II","No Aceptable o Aceptable con controles",IF(S198="I","No Aceptable","Error"))))</f>
        <v>Aceptable</v>
      </c>
      <c r="U198" s="113"/>
      <c r="V198" s="113"/>
      <c r="W198" s="113"/>
      <c r="X198" s="113"/>
      <c r="Y198" s="90" t="s">
        <v>253</v>
      </c>
      <c r="Z198" s="107" t="s">
        <v>254</v>
      </c>
      <c r="AA198" s="107" t="s">
        <v>216</v>
      </c>
      <c r="AB198" s="107" t="s">
        <v>216</v>
      </c>
      <c r="AC198" s="107" t="s">
        <v>255</v>
      </c>
      <c r="AD198" s="107" t="s">
        <v>256</v>
      </c>
      <c r="AE198" s="107" t="s">
        <v>216</v>
      </c>
    </row>
    <row r="199" spans="1:31" s="91" customFormat="1" ht="60.75" customHeight="1">
      <c r="A199" s="113"/>
      <c r="B199" s="113"/>
      <c r="C199" s="118"/>
      <c r="D199" s="118"/>
      <c r="E199" s="86" t="s">
        <v>208</v>
      </c>
      <c r="F199" s="107" t="s">
        <v>247</v>
      </c>
      <c r="G199" s="107" t="s">
        <v>257</v>
      </c>
      <c r="H199" s="107" t="s">
        <v>258</v>
      </c>
      <c r="I199" s="107" t="s">
        <v>259</v>
      </c>
      <c r="J199" s="107" t="s">
        <v>260</v>
      </c>
      <c r="K199" s="107" t="s">
        <v>252</v>
      </c>
      <c r="L199" s="107" t="s">
        <v>233</v>
      </c>
      <c r="M199" s="92">
        <v>2</v>
      </c>
      <c r="N199" s="92">
        <v>3</v>
      </c>
      <c r="O199" s="89">
        <f t="shared" si="78"/>
        <v>6</v>
      </c>
      <c r="P199" s="89" t="str">
        <f t="shared" si="79"/>
        <v>Medio</v>
      </c>
      <c r="Q199" s="92">
        <v>10</v>
      </c>
      <c r="R199" s="89">
        <f t="shared" si="80"/>
        <v>60</v>
      </c>
      <c r="S199" s="89" t="str">
        <f t="shared" si="95"/>
        <v>III</v>
      </c>
      <c r="T199" s="89" t="str">
        <f>IF(S199="","",IF(OR(S199="IV",S199="III"),"Aceptable",IF(S199="II","No Aceptable o Aceptable con controles",IF(S199="I","No Aceptable","Error"))))</f>
        <v>Aceptable</v>
      </c>
      <c r="U199" s="113"/>
      <c r="V199" s="113"/>
      <c r="W199" s="113"/>
      <c r="X199" s="113"/>
      <c r="Y199" s="90" t="s">
        <v>261</v>
      </c>
      <c r="Z199" s="107" t="s">
        <v>254</v>
      </c>
      <c r="AA199" s="107" t="s">
        <v>216</v>
      </c>
      <c r="AB199" s="107" t="s">
        <v>216</v>
      </c>
      <c r="AC199" s="107" t="s">
        <v>255</v>
      </c>
      <c r="AD199" s="111" t="s">
        <v>262</v>
      </c>
      <c r="AE199" s="107" t="s">
        <v>216</v>
      </c>
    </row>
    <row r="200" spans="1:31" s="91" customFormat="1" ht="60.75" customHeight="1">
      <c r="A200" s="113"/>
      <c r="B200" s="113"/>
      <c r="C200" s="118"/>
      <c r="D200" s="118"/>
      <c r="E200" s="86" t="s">
        <v>263</v>
      </c>
      <c r="F200" s="107" t="s">
        <v>151</v>
      </c>
      <c r="G200" s="107" t="s">
        <v>264</v>
      </c>
      <c r="H200" s="107" t="s">
        <v>265</v>
      </c>
      <c r="I200" s="107" t="s">
        <v>266</v>
      </c>
      <c r="J200" s="107" t="s">
        <v>267</v>
      </c>
      <c r="K200" s="107" t="s">
        <v>268</v>
      </c>
      <c r="L200" s="107" t="s">
        <v>269</v>
      </c>
      <c r="M200" s="107">
        <v>2</v>
      </c>
      <c r="N200" s="107">
        <v>2</v>
      </c>
      <c r="O200" s="107">
        <f t="shared" si="78"/>
        <v>4</v>
      </c>
      <c r="P200" s="89" t="str">
        <f t="shared" si="79"/>
        <v>Bajo</v>
      </c>
      <c r="Q200" s="92">
        <v>10</v>
      </c>
      <c r="R200" s="89">
        <f t="shared" si="80"/>
        <v>40</v>
      </c>
      <c r="S200" s="89" t="str">
        <f t="shared" si="3"/>
        <v>III</v>
      </c>
      <c r="T200" s="88" t="s">
        <v>142</v>
      </c>
      <c r="U200" s="113"/>
      <c r="V200" s="113"/>
      <c r="W200" s="113"/>
      <c r="X200" s="113"/>
      <c r="Y200" s="107" t="s">
        <v>270</v>
      </c>
      <c r="Z200" s="107" t="s">
        <v>271</v>
      </c>
      <c r="AA200" s="107" t="s">
        <v>272</v>
      </c>
      <c r="AB200" s="107" t="s">
        <v>272</v>
      </c>
      <c r="AC200" s="107" t="s">
        <v>272</v>
      </c>
      <c r="AD200" s="107" t="s">
        <v>273</v>
      </c>
      <c r="AE200" s="107" t="s">
        <v>217</v>
      </c>
    </row>
    <row r="201" spans="1:31" s="91" customFormat="1" ht="60.75" customHeight="1">
      <c r="A201" s="113"/>
      <c r="B201" s="113"/>
      <c r="C201" s="118"/>
      <c r="D201" s="118"/>
      <c r="E201" s="86" t="s">
        <v>208</v>
      </c>
      <c r="F201" s="107" t="s">
        <v>274</v>
      </c>
      <c r="G201" s="107" t="s">
        <v>275</v>
      </c>
      <c r="H201" s="107" t="s">
        <v>276</v>
      </c>
      <c r="I201" s="107" t="s">
        <v>277</v>
      </c>
      <c r="J201" s="107" t="s">
        <v>213</v>
      </c>
      <c r="K201" s="107" t="s">
        <v>213</v>
      </c>
      <c r="L201" s="107" t="s">
        <v>278</v>
      </c>
      <c r="M201" s="107">
        <v>2</v>
      </c>
      <c r="N201" s="107">
        <v>3</v>
      </c>
      <c r="O201" s="107">
        <f t="shared" si="78"/>
        <v>6</v>
      </c>
      <c r="P201" s="89" t="str">
        <f t="shared" si="79"/>
        <v>Medio</v>
      </c>
      <c r="Q201" s="87">
        <v>60</v>
      </c>
      <c r="R201" s="89">
        <f t="shared" si="80"/>
        <v>360</v>
      </c>
      <c r="S201" s="89" t="str">
        <f t="shared" si="3"/>
        <v>II</v>
      </c>
      <c r="T201" s="89" t="str">
        <f>IF(S201="","",IF(OR(S201="IV",S201="III"),"Aceptable",IF(S201="II","No Aceptable o Aceptable con controles",IF(S201="I","No Aceptable","Error"))))</f>
        <v>No Aceptable o Aceptable con controles</v>
      </c>
      <c r="U201" s="113"/>
      <c r="V201" s="113"/>
      <c r="W201" s="113"/>
      <c r="X201" s="113"/>
      <c r="Y201" s="93" t="s">
        <v>279</v>
      </c>
      <c r="Z201" s="94" t="s">
        <v>280</v>
      </c>
      <c r="AA201" s="95" t="s">
        <v>281</v>
      </c>
      <c r="AB201" s="95" t="s">
        <v>281</v>
      </c>
      <c r="AC201" s="107" t="s">
        <v>216</v>
      </c>
      <c r="AD201" s="111" t="s">
        <v>629</v>
      </c>
      <c r="AE201" s="95" t="s">
        <v>216</v>
      </c>
    </row>
    <row r="202" spans="1:31" s="91" customFormat="1" ht="60.75" customHeight="1">
      <c r="A202" s="113"/>
      <c r="B202" s="113"/>
      <c r="C202" s="118"/>
      <c r="D202" s="118"/>
      <c r="E202" s="86" t="s">
        <v>208</v>
      </c>
      <c r="F202" s="107" t="s">
        <v>274</v>
      </c>
      <c r="G202" s="107" t="s">
        <v>282</v>
      </c>
      <c r="H202" s="107" t="s">
        <v>283</v>
      </c>
      <c r="I202" s="107" t="s">
        <v>277</v>
      </c>
      <c r="J202" s="107" t="s">
        <v>284</v>
      </c>
      <c r="K202" s="107" t="s">
        <v>285</v>
      </c>
      <c r="L202" s="107" t="s">
        <v>286</v>
      </c>
      <c r="M202" s="107">
        <v>2</v>
      </c>
      <c r="N202" s="107">
        <v>2</v>
      </c>
      <c r="O202" s="107">
        <f t="shared" ref="O202:O252" si="96">IF(OR(M202="",N202=""),"",IF((M202*N202=0),"N/A",M202*N202))</f>
        <v>4</v>
      </c>
      <c r="P202" s="89" t="str">
        <f t="shared" ref="P202:P252" si="97">IF(O202="","",IF(ISTEXT(O202),"N/A",IF(OR(O202=2,O202=4),"Bajo",IF(OR(O202=6,O202=8),"Medio",IF(OR(O202=10,O202=12,O202=18,O202=20),"Alto",IF(OR(O202=24,O202=30,O202=40),"Muy Alto","Error"))))))</f>
        <v>Bajo</v>
      </c>
      <c r="Q202" s="87">
        <v>60</v>
      </c>
      <c r="R202" s="88">
        <f t="shared" ref="R202:R252" si="98">IF(OR(Q202="",O202=""),"",IF(ISTEXT(O202),"N/A",O202*Q202))</f>
        <v>240</v>
      </c>
      <c r="S202" s="89" t="str">
        <f t="shared" si="3"/>
        <v>II</v>
      </c>
      <c r="T202" s="88" t="str">
        <f>IF(S202="","",IF(OR(S202="IV",S202="III"),"Aceptable",IF(S202="II","No Aceptable o Aceptable con controles",IF(S202="I","No Aceptable","Error"))))</f>
        <v>No Aceptable o Aceptable con controles</v>
      </c>
      <c r="U202" s="113"/>
      <c r="V202" s="113"/>
      <c r="W202" s="113"/>
      <c r="X202" s="113"/>
      <c r="Y202" s="90" t="s">
        <v>287</v>
      </c>
      <c r="Z202" s="107" t="s">
        <v>288</v>
      </c>
      <c r="AA202" s="107" t="s">
        <v>216</v>
      </c>
      <c r="AB202" s="107" t="s">
        <v>216</v>
      </c>
      <c r="AC202" s="107" t="s">
        <v>289</v>
      </c>
      <c r="AD202" s="107" t="s">
        <v>290</v>
      </c>
      <c r="AE202" s="107" t="s">
        <v>216</v>
      </c>
    </row>
    <row r="203" spans="1:31" s="91" customFormat="1" ht="60.75" customHeight="1">
      <c r="A203" s="113"/>
      <c r="B203" s="113"/>
      <c r="C203" s="118"/>
      <c r="D203" s="118"/>
      <c r="E203" s="86" t="s">
        <v>208</v>
      </c>
      <c r="F203" s="107" t="s">
        <v>274</v>
      </c>
      <c r="G203" s="107" t="s">
        <v>291</v>
      </c>
      <c r="H203" s="107" t="s">
        <v>292</v>
      </c>
      <c r="I203" s="107" t="s">
        <v>293</v>
      </c>
      <c r="J203" s="107" t="s">
        <v>294</v>
      </c>
      <c r="K203" s="107" t="s">
        <v>295</v>
      </c>
      <c r="L203" s="107" t="s">
        <v>296</v>
      </c>
      <c r="M203" s="107">
        <v>2</v>
      </c>
      <c r="N203" s="107">
        <v>4</v>
      </c>
      <c r="O203" s="107">
        <f t="shared" si="96"/>
        <v>8</v>
      </c>
      <c r="P203" s="89" t="str">
        <f t="shared" si="97"/>
        <v>Medio</v>
      </c>
      <c r="Q203" s="87">
        <v>10</v>
      </c>
      <c r="R203" s="89">
        <f t="shared" si="98"/>
        <v>80</v>
      </c>
      <c r="S203" s="89" t="str">
        <f t="shared" si="3"/>
        <v>III</v>
      </c>
      <c r="T203" s="88" t="s">
        <v>142</v>
      </c>
      <c r="U203" s="113"/>
      <c r="V203" s="113"/>
      <c r="W203" s="113"/>
      <c r="X203" s="113"/>
      <c r="Y203" s="90" t="s">
        <v>297</v>
      </c>
      <c r="Z203" s="107" t="s">
        <v>298</v>
      </c>
      <c r="AA203" s="107" t="s">
        <v>216</v>
      </c>
      <c r="AB203" s="107" t="s">
        <v>272</v>
      </c>
      <c r="AC203" s="107" t="s">
        <v>299</v>
      </c>
      <c r="AD203" s="111" t="s">
        <v>620</v>
      </c>
      <c r="AE203" s="107" t="s">
        <v>272</v>
      </c>
    </row>
    <row r="204" spans="1:31" s="91" customFormat="1" ht="60.75" customHeight="1">
      <c r="A204" s="113"/>
      <c r="B204" s="113"/>
      <c r="C204" s="118"/>
      <c r="D204" s="118"/>
      <c r="E204" s="86" t="s">
        <v>208</v>
      </c>
      <c r="F204" s="107" t="s">
        <v>274</v>
      </c>
      <c r="G204" s="107" t="s">
        <v>300</v>
      </c>
      <c r="H204" s="107" t="s">
        <v>301</v>
      </c>
      <c r="I204" s="107" t="s">
        <v>302</v>
      </c>
      <c r="J204" s="107" t="s">
        <v>213</v>
      </c>
      <c r="K204" s="107" t="s">
        <v>268</v>
      </c>
      <c r="L204" s="107" t="s">
        <v>278</v>
      </c>
      <c r="M204" s="107">
        <v>6</v>
      </c>
      <c r="N204" s="107">
        <v>3</v>
      </c>
      <c r="O204" s="107">
        <f t="shared" si="96"/>
        <v>18</v>
      </c>
      <c r="P204" s="89" t="str">
        <f t="shared" si="97"/>
        <v>Alto</v>
      </c>
      <c r="Q204" s="92">
        <v>10</v>
      </c>
      <c r="R204" s="89">
        <f t="shared" si="98"/>
        <v>180</v>
      </c>
      <c r="S204" s="89" t="str">
        <f t="shared" si="3"/>
        <v>II</v>
      </c>
      <c r="T204" s="89" t="str">
        <f>IF(S204="","",IF(OR(S204="IV",S204="III"),"Aceptable",IF(S204="II","No Aceptable o Aceptable con controles",IF(S204="I","No Aceptable","Error"))))</f>
        <v>No Aceptable o Aceptable con controles</v>
      </c>
      <c r="U204" s="113"/>
      <c r="V204" s="113"/>
      <c r="W204" s="113"/>
      <c r="X204" s="113"/>
      <c r="Y204" s="90" t="s">
        <v>303</v>
      </c>
      <c r="Z204" s="107" t="s">
        <v>304</v>
      </c>
      <c r="AA204" s="107" t="s">
        <v>216</v>
      </c>
      <c r="AB204" s="107" t="s">
        <v>216</v>
      </c>
      <c r="AC204" s="107" t="s">
        <v>305</v>
      </c>
      <c r="AD204" s="111" t="s">
        <v>626</v>
      </c>
      <c r="AE204" s="107" t="s">
        <v>217</v>
      </c>
    </row>
    <row r="205" spans="1:31" s="91" customFormat="1" ht="60.75" customHeight="1">
      <c r="A205" s="113" t="s">
        <v>204</v>
      </c>
      <c r="B205" s="113" t="s">
        <v>349</v>
      </c>
      <c r="C205" s="118" t="s">
        <v>350</v>
      </c>
      <c r="D205" s="118" t="s">
        <v>351</v>
      </c>
      <c r="E205" s="86" t="s">
        <v>208</v>
      </c>
      <c r="F205" s="107" t="s">
        <v>209</v>
      </c>
      <c r="G205" s="107" t="s">
        <v>210</v>
      </c>
      <c r="H205" s="107" t="s">
        <v>211</v>
      </c>
      <c r="I205" s="107" t="s">
        <v>212</v>
      </c>
      <c r="J205" s="107" t="s">
        <v>213</v>
      </c>
      <c r="K205" s="107" t="s">
        <v>213</v>
      </c>
      <c r="L205" s="107" t="s">
        <v>213</v>
      </c>
      <c r="M205" s="87">
        <v>2</v>
      </c>
      <c r="N205" s="87">
        <v>2</v>
      </c>
      <c r="O205" s="88">
        <f t="shared" si="96"/>
        <v>4</v>
      </c>
      <c r="P205" s="89" t="str">
        <f t="shared" si="97"/>
        <v>Bajo</v>
      </c>
      <c r="Q205" s="87">
        <v>10</v>
      </c>
      <c r="R205" s="88">
        <f t="shared" si="98"/>
        <v>40</v>
      </c>
      <c r="S205" s="89" t="str">
        <f t="shared" ref="S205" si="99">IF(R205="","",IF(ISTEXT(R205),"IV",IF(R205=20,"IV",IF(AND(R205&gt;=40,R205&lt;=120),"III",IF(AND(R205&gt;=150,R205&lt;=500),"II",IF(AND(R205&gt;=600,R205&lt;=4000),"I","Error"))))))</f>
        <v>III</v>
      </c>
      <c r="T205" s="88" t="s">
        <v>142</v>
      </c>
      <c r="U205" s="113"/>
      <c r="V205" s="113"/>
      <c r="W205" s="113"/>
      <c r="X205" s="113"/>
      <c r="Y205" s="90" t="s">
        <v>214</v>
      </c>
      <c r="Z205" s="107" t="s">
        <v>215</v>
      </c>
      <c r="AA205" s="107" t="s">
        <v>216</v>
      </c>
      <c r="AB205" s="107" t="s">
        <v>216</v>
      </c>
      <c r="AC205" s="107" t="s">
        <v>216</v>
      </c>
      <c r="AD205" s="111" t="s">
        <v>618</v>
      </c>
      <c r="AE205" s="107" t="s">
        <v>217</v>
      </c>
    </row>
    <row r="206" spans="1:31" s="91" customFormat="1" ht="60.75" customHeight="1">
      <c r="A206" s="113"/>
      <c r="B206" s="113"/>
      <c r="C206" s="118"/>
      <c r="D206" s="118"/>
      <c r="E206" s="86" t="s">
        <v>208</v>
      </c>
      <c r="F206" s="107" t="s">
        <v>152</v>
      </c>
      <c r="G206" s="107" t="s">
        <v>218</v>
      </c>
      <c r="H206" s="107" t="s">
        <v>219</v>
      </c>
      <c r="I206" s="107" t="s">
        <v>220</v>
      </c>
      <c r="J206" s="107" t="s">
        <v>213</v>
      </c>
      <c r="K206" s="107" t="s">
        <v>221</v>
      </c>
      <c r="L206" s="107" t="s">
        <v>222</v>
      </c>
      <c r="M206" s="107">
        <v>2</v>
      </c>
      <c r="N206" s="107">
        <v>3</v>
      </c>
      <c r="O206" s="107">
        <f t="shared" si="96"/>
        <v>6</v>
      </c>
      <c r="P206" s="89" t="str">
        <f t="shared" si="97"/>
        <v>Medio</v>
      </c>
      <c r="Q206" s="92">
        <v>25</v>
      </c>
      <c r="R206" s="88">
        <f t="shared" si="98"/>
        <v>150</v>
      </c>
      <c r="S206" s="89" t="str">
        <f t="shared" si="3"/>
        <v>II</v>
      </c>
      <c r="T206" s="88" t="str">
        <f>IF(S206="","",IF(OR(S206="IV",S206="III"),"Aceptable",IF(S206="II","No Aceptable o Aceptable con controles",IF(S206="I","No Aceptable","Error"))))</f>
        <v>No Aceptable o Aceptable con controles</v>
      </c>
      <c r="U206" s="113"/>
      <c r="V206" s="113"/>
      <c r="W206" s="113"/>
      <c r="X206" s="113"/>
      <c r="Y206" s="90" t="s">
        <v>223</v>
      </c>
      <c r="Z206" s="107" t="s">
        <v>224</v>
      </c>
      <c r="AA206" s="107" t="s">
        <v>216</v>
      </c>
      <c r="AB206" s="107" t="s">
        <v>216</v>
      </c>
      <c r="AC206" s="107" t="s">
        <v>216</v>
      </c>
      <c r="AD206" s="107" t="s">
        <v>225</v>
      </c>
      <c r="AE206" s="107" t="s">
        <v>216</v>
      </c>
    </row>
    <row r="207" spans="1:31" s="91" customFormat="1" ht="60.75" customHeight="1">
      <c r="A207" s="113"/>
      <c r="B207" s="113"/>
      <c r="C207" s="118"/>
      <c r="D207" s="118"/>
      <c r="E207" s="86" t="s">
        <v>208</v>
      </c>
      <c r="F207" s="107" t="s">
        <v>152</v>
      </c>
      <c r="G207" s="107" t="s">
        <v>226</v>
      </c>
      <c r="H207" s="107" t="s">
        <v>227</v>
      </c>
      <c r="I207" s="107" t="s">
        <v>228</v>
      </c>
      <c r="J207" s="107" t="s">
        <v>213</v>
      </c>
      <c r="K207" s="107" t="s">
        <v>221</v>
      </c>
      <c r="L207" s="107" t="s">
        <v>222</v>
      </c>
      <c r="M207" s="107">
        <v>6</v>
      </c>
      <c r="N207" s="107">
        <v>4</v>
      </c>
      <c r="O207" s="107">
        <f t="shared" si="96"/>
        <v>24</v>
      </c>
      <c r="P207" s="89" t="str">
        <f t="shared" si="97"/>
        <v>Muy Alto</v>
      </c>
      <c r="Q207" s="92">
        <v>25</v>
      </c>
      <c r="R207" s="88">
        <f t="shared" si="98"/>
        <v>600</v>
      </c>
      <c r="S207" s="89" t="str">
        <f t="shared" si="3"/>
        <v>I</v>
      </c>
      <c r="T207" s="88" t="str">
        <f>IF(S207="","",IF(OR(S207="IV",S207="III"),"Aceptable",IF(S207="II","No Aceptable o Aceptable con controles",IF(S207="I","No Aceptable","Error"))))</f>
        <v>No Aceptable</v>
      </c>
      <c r="U207" s="113"/>
      <c r="V207" s="113"/>
      <c r="W207" s="113"/>
      <c r="X207" s="113"/>
      <c r="Y207" s="90" t="s">
        <v>223</v>
      </c>
      <c r="Z207" s="107" t="s">
        <v>224</v>
      </c>
      <c r="AA207" s="107" t="s">
        <v>216</v>
      </c>
      <c r="AB207" s="107" t="s">
        <v>216</v>
      </c>
      <c r="AC207" s="107" t="s">
        <v>216</v>
      </c>
      <c r="AD207" s="107" t="s">
        <v>225</v>
      </c>
      <c r="AE207" s="107" t="s">
        <v>216</v>
      </c>
    </row>
    <row r="208" spans="1:31" s="91" customFormat="1" ht="60.75" customHeight="1">
      <c r="A208" s="113"/>
      <c r="B208" s="113"/>
      <c r="C208" s="118"/>
      <c r="D208" s="118"/>
      <c r="E208" s="86" t="s">
        <v>208</v>
      </c>
      <c r="F208" s="107" t="s">
        <v>150</v>
      </c>
      <c r="G208" s="107" t="s">
        <v>229</v>
      </c>
      <c r="H208" s="107" t="s">
        <v>230</v>
      </c>
      <c r="I208" s="107" t="s">
        <v>231</v>
      </c>
      <c r="J208" s="107" t="s">
        <v>213</v>
      </c>
      <c r="K208" s="107" t="s">
        <v>232</v>
      </c>
      <c r="L208" s="107" t="s">
        <v>233</v>
      </c>
      <c r="M208" s="92">
        <v>0</v>
      </c>
      <c r="N208" s="92">
        <v>2</v>
      </c>
      <c r="O208" s="89" t="str">
        <f t="shared" si="96"/>
        <v>N/A</v>
      </c>
      <c r="P208" s="89" t="str">
        <f t="shared" si="97"/>
        <v>N/A</v>
      </c>
      <c r="Q208" s="92">
        <v>25</v>
      </c>
      <c r="R208" s="89" t="str">
        <f t="shared" si="98"/>
        <v>N/A</v>
      </c>
      <c r="S208" s="89" t="str">
        <f t="shared" ref="S208" si="100">IF(R208="","",IF(ISTEXT(R208),"IV",IF(R208=20,"IV",IF(AND(R208&gt;=40,R208&lt;=120),"III",IF(AND(R208&gt;=150,R208&lt;=500),"II",IF(AND(R208&gt;=600,R208&lt;=4000),"I","Error"))))))</f>
        <v>IV</v>
      </c>
      <c r="T208" s="88" t="s">
        <v>142</v>
      </c>
      <c r="U208" s="113"/>
      <c r="V208" s="113"/>
      <c r="W208" s="113"/>
      <c r="X208" s="113"/>
      <c r="Y208" s="90" t="s">
        <v>234</v>
      </c>
      <c r="Z208" s="107" t="s">
        <v>235</v>
      </c>
      <c r="AA208" s="107" t="s">
        <v>216</v>
      </c>
      <c r="AB208" s="107" t="s">
        <v>216</v>
      </c>
      <c r="AC208" s="107" t="s">
        <v>236</v>
      </c>
      <c r="AD208" s="111" t="s">
        <v>622</v>
      </c>
      <c r="AE208" s="107" t="s">
        <v>216</v>
      </c>
    </row>
    <row r="209" spans="1:31" s="91" customFormat="1" ht="60.75" customHeight="1">
      <c r="A209" s="113"/>
      <c r="B209" s="113"/>
      <c r="C209" s="118"/>
      <c r="D209" s="118"/>
      <c r="E209" s="86" t="s">
        <v>208</v>
      </c>
      <c r="F209" s="107" t="s">
        <v>150</v>
      </c>
      <c r="G209" s="107" t="s">
        <v>237</v>
      </c>
      <c r="H209" s="107" t="s">
        <v>238</v>
      </c>
      <c r="I209" s="107" t="s">
        <v>239</v>
      </c>
      <c r="J209" s="107" t="s">
        <v>240</v>
      </c>
      <c r="K209" s="107" t="s">
        <v>232</v>
      </c>
      <c r="L209" s="107" t="s">
        <v>233</v>
      </c>
      <c r="M209" s="107">
        <v>2</v>
      </c>
      <c r="N209" s="107">
        <v>3</v>
      </c>
      <c r="O209" s="107">
        <f t="shared" si="96"/>
        <v>6</v>
      </c>
      <c r="P209" s="89" t="str">
        <f t="shared" si="97"/>
        <v>Medio</v>
      </c>
      <c r="Q209" s="92">
        <v>10</v>
      </c>
      <c r="R209" s="89">
        <f t="shared" si="98"/>
        <v>60</v>
      </c>
      <c r="S209" s="89" t="str">
        <f t="shared" si="3"/>
        <v>III</v>
      </c>
      <c r="T209" s="88" t="s">
        <v>142</v>
      </c>
      <c r="U209" s="113"/>
      <c r="V209" s="113"/>
      <c r="W209" s="113"/>
      <c r="X209" s="113"/>
      <c r="Y209" s="90" t="s">
        <v>234</v>
      </c>
      <c r="Z209" s="107" t="s">
        <v>241</v>
      </c>
      <c r="AA209" s="107" t="s">
        <v>216</v>
      </c>
      <c r="AB209" s="107" t="s">
        <v>216</v>
      </c>
      <c r="AC209" s="107" t="s">
        <v>236</v>
      </c>
      <c r="AD209" s="111" t="s">
        <v>623</v>
      </c>
      <c r="AE209" s="107" t="s">
        <v>216</v>
      </c>
    </row>
    <row r="210" spans="1:31" s="91" customFormat="1" ht="60.75" customHeight="1">
      <c r="A210" s="113"/>
      <c r="B210" s="113"/>
      <c r="C210" s="118"/>
      <c r="D210" s="118"/>
      <c r="E210" s="86" t="s">
        <v>208</v>
      </c>
      <c r="F210" s="107" t="s">
        <v>150</v>
      </c>
      <c r="G210" s="107" t="s">
        <v>237</v>
      </c>
      <c r="H210" s="107" t="s">
        <v>242</v>
      </c>
      <c r="I210" s="107" t="s">
        <v>243</v>
      </c>
      <c r="J210" s="107" t="s">
        <v>213</v>
      </c>
      <c r="K210" s="107" t="s">
        <v>232</v>
      </c>
      <c r="L210" s="107" t="s">
        <v>213</v>
      </c>
      <c r="M210" s="107">
        <v>2</v>
      </c>
      <c r="N210" s="107">
        <v>3</v>
      </c>
      <c r="O210" s="107">
        <f t="shared" si="96"/>
        <v>6</v>
      </c>
      <c r="P210" s="89" t="str">
        <f t="shared" si="97"/>
        <v>Medio</v>
      </c>
      <c r="Q210" s="87">
        <v>10</v>
      </c>
      <c r="R210" s="88">
        <f t="shared" si="98"/>
        <v>60</v>
      </c>
      <c r="S210" s="89" t="str">
        <f t="shared" si="3"/>
        <v>III</v>
      </c>
      <c r="T210" s="88" t="s">
        <v>142</v>
      </c>
      <c r="U210" s="113"/>
      <c r="V210" s="113"/>
      <c r="W210" s="113"/>
      <c r="X210" s="113"/>
      <c r="Y210" s="90" t="s">
        <v>244</v>
      </c>
      <c r="Z210" s="107" t="s">
        <v>245</v>
      </c>
      <c r="AA210" s="107" t="s">
        <v>216</v>
      </c>
      <c r="AB210" s="107" t="s">
        <v>246</v>
      </c>
      <c r="AC210" s="107" t="s">
        <v>216</v>
      </c>
      <c r="AD210" s="111" t="s">
        <v>624</v>
      </c>
      <c r="AE210" s="107" t="s">
        <v>216</v>
      </c>
    </row>
    <row r="211" spans="1:31" s="91" customFormat="1" ht="60.75" customHeight="1">
      <c r="A211" s="113"/>
      <c r="B211" s="113"/>
      <c r="C211" s="118"/>
      <c r="D211" s="118"/>
      <c r="E211" s="86" t="s">
        <v>208</v>
      </c>
      <c r="F211" s="107" t="s">
        <v>247</v>
      </c>
      <c r="G211" s="107" t="s">
        <v>248</v>
      </c>
      <c r="H211" s="107" t="s">
        <v>249</v>
      </c>
      <c r="I211" s="107" t="s">
        <v>250</v>
      </c>
      <c r="J211" s="107" t="s">
        <v>251</v>
      </c>
      <c r="K211" s="107" t="s">
        <v>252</v>
      </c>
      <c r="L211" s="107" t="s">
        <v>233</v>
      </c>
      <c r="M211" s="92">
        <v>2</v>
      </c>
      <c r="N211" s="92">
        <v>3</v>
      </c>
      <c r="O211" s="89">
        <f t="shared" si="96"/>
        <v>6</v>
      </c>
      <c r="P211" s="89" t="str">
        <f t="shared" si="97"/>
        <v>Medio</v>
      </c>
      <c r="Q211" s="92">
        <v>10</v>
      </c>
      <c r="R211" s="89">
        <f t="shared" si="98"/>
        <v>60</v>
      </c>
      <c r="S211" s="89" t="str">
        <f t="shared" ref="S211:S212" si="101">IF(R211="","",IF(ISTEXT(R211),"IV",IF(R211=20,"IV",IF(AND(R211&gt;=40,R211&lt;=120),"III",IF(AND(R211&gt;=150,R211&lt;=500),"II",IF(AND(R211&gt;=600,R211&lt;=4000),"I","Error"))))))</f>
        <v>III</v>
      </c>
      <c r="T211" s="89" t="str">
        <f>IF(S211="","",IF(OR(S211="IV",S211="III"),"Aceptable",IF(S211="II","No Aceptable o Aceptable con controles",IF(S211="I","No Aceptable","Error"))))</f>
        <v>Aceptable</v>
      </c>
      <c r="U211" s="113"/>
      <c r="V211" s="113"/>
      <c r="W211" s="113"/>
      <c r="X211" s="113"/>
      <c r="Y211" s="90" t="s">
        <v>253</v>
      </c>
      <c r="Z211" s="107" t="s">
        <v>254</v>
      </c>
      <c r="AA211" s="107" t="s">
        <v>216</v>
      </c>
      <c r="AB211" s="107" t="s">
        <v>216</v>
      </c>
      <c r="AC211" s="107" t="s">
        <v>255</v>
      </c>
      <c r="AD211" s="107" t="s">
        <v>256</v>
      </c>
      <c r="AE211" s="107" t="s">
        <v>216</v>
      </c>
    </row>
    <row r="212" spans="1:31" s="91" customFormat="1" ht="60.75" customHeight="1">
      <c r="A212" s="113"/>
      <c r="B212" s="113"/>
      <c r="C212" s="118"/>
      <c r="D212" s="118"/>
      <c r="E212" s="86" t="s">
        <v>208</v>
      </c>
      <c r="F212" s="107" t="s">
        <v>247</v>
      </c>
      <c r="G212" s="107" t="s">
        <v>257</v>
      </c>
      <c r="H212" s="107" t="s">
        <v>258</v>
      </c>
      <c r="I212" s="107" t="s">
        <v>259</v>
      </c>
      <c r="J212" s="107" t="s">
        <v>260</v>
      </c>
      <c r="K212" s="107" t="s">
        <v>252</v>
      </c>
      <c r="L212" s="107" t="s">
        <v>233</v>
      </c>
      <c r="M212" s="92">
        <v>2</v>
      </c>
      <c r="N212" s="92">
        <v>3</v>
      </c>
      <c r="O212" s="89">
        <f t="shared" si="96"/>
        <v>6</v>
      </c>
      <c r="P212" s="89" t="str">
        <f t="shared" si="97"/>
        <v>Medio</v>
      </c>
      <c r="Q212" s="92">
        <v>10</v>
      </c>
      <c r="R212" s="89">
        <f t="shared" si="98"/>
        <v>60</v>
      </c>
      <c r="S212" s="89" t="str">
        <f t="shared" si="101"/>
        <v>III</v>
      </c>
      <c r="T212" s="89" t="str">
        <f>IF(S212="","",IF(OR(S212="IV",S212="III"),"Aceptable",IF(S212="II","No Aceptable o Aceptable con controles",IF(S212="I","No Aceptable","Error"))))</f>
        <v>Aceptable</v>
      </c>
      <c r="U212" s="113"/>
      <c r="V212" s="113"/>
      <c r="W212" s="113"/>
      <c r="X212" s="113"/>
      <c r="Y212" s="90" t="s">
        <v>261</v>
      </c>
      <c r="Z212" s="107" t="s">
        <v>254</v>
      </c>
      <c r="AA212" s="107" t="s">
        <v>216</v>
      </c>
      <c r="AB212" s="107" t="s">
        <v>216</v>
      </c>
      <c r="AC212" s="107" t="s">
        <v>255</v>
      </c>
      <c r="AD212" s="111" t="s">
        <v>262</v>
      </c>
      <c r="AE212" s="107" t="s">
        <v>216</v>
      </c>
    </row>
    <row r="213" spans="1:31" s="91" customFormat="1" ht="60.75" customHeight="1">
      <c r="A213" s="113"/>
      <c r="B213" s="113"/>
      <c r="C213" s="118"/>
      <c r="D213" s="118"/>
      <c r="E213" s="86" t="s">
        <v>263</v>
      </c>
      <c r="F213" s="107" t="s">
        <v>151</v>
      </c>
      <c r="G213" s="107" t="s">
        <v>264</v>
      </c>
      <c r="H213" s="107" t="s">
        <v>265</v>
      </c>
      <c r="I213" s="107" t="s">
        <v>266</v>
      </c>
      <c r="J213" s="107" t="s">
        <v>267</v>
      </c>
      <c r="K213" s="107" t="s">
        <v>268</v>
      </c>
      <c r="L213" s="107" t="s">
        <v>269</v>
      </c>
      <c r="M213" s="107">
        <v>2</v>
      </c>
      <c r="N213" s="107">
        <v>2</v>
      </c>
      <c r="O213" s="107">
        <f t="shared" si="96"/>
        <v>4</v>
      </c>
      <c r="P213" s="89" t="str">
        <f t="shared" si="97"/>
        <v>Bajo</v>
      </c>
      <c r="Q213" s="92">
        <v>10</v>
      </c>
      <c r="R213" s="89">
        <f t="shared" si="98"/>
        <v>40</v>
      </c>
      <c r="S213" s="89" t="str">
        <f t="shared" si="3"/>
        <v>III</v>
      </c>
      <c r="T213" s="88" t="s">
        <v>142</v>
      </c>
      <c r="U213" s="113"/>
      <c r="V213" s="113"/>
      <c r="W213" s="113"/>
      <c r="X213" s="113"/>
      <c r="Y213" s="107" t="s">
        <v>270</v>
      </c>
      <c r="Z213" s="107" t="s">
        <v>271</v>
      </c>
      <c r="AA213" s="107" t="s">
        <v>272</v>
      </c>
      <c r="AB213" s="107" t="s">
        <v>272</v>
      </c>
      <c r="AC213" s="107" t="s">
        <v>272</v>
      </c>
      <c r="AD213" s="107" t="s">
        <v>273</v>
      </c>
      <c r="AE213" s="107" t="s">
        <v>217</v>
      </c>
    </row>
    <row r="214" spans="1:31" s="91" customFormat="1" ht="60.75" customHeight="1">
      <c r="A214" s="113"/>
      <c r="B214" s="113"/>
      <c r="C214" s="118"/>
      <c r="D214" s="118"/>
      <c r="E214" s="86" t="s">
        <v>208</v>
      </c>
      <c r="F214" s="107" t="s">
        <v>274</v>
      </c>
      <c r="G214" s="107" t="s">
        <v>275</v>
      </c>
      <c r="H214" s="107" t="s">
        <v>276</v>
      </c>
      <c r="I214" s="107" t="s">
        <v>277</v>
      </c>
      <c r="J214" s="107" t="s">
        <v>213</v>
      </c>
      <c r="K214" s="107" t="s">
        <v>213</v>
      </c>
      <c r="L214" s="107" t="s">
        <v>278</v>
      </c>
      <c r="M214" s="107">
        <v>2</v>
      </c>
      <c r="N214" s="107">
        <v>3</v>
      </c>
      <c r="O214" s="107">
        <f t="shared" si="96"/>
        <v>6</v>
      </c>
      <c r="P214" s="89" t="str">
        <f t="shared" si="97"/>
        <v>Medio</v>
      </c>
      <c r="Q214" s="87">
        <v>60</v>
      </c>
      <c r="R214" s="89">
        <f t="shared" si="98"/>
        <v>360</v>
      </c>
      <c r="S214" s="89" t="str">
        <f t="shared" si="3"/>
        <v>II</v>
      </c>
      <c r="T214" s="89" t="str">
        <f>IF(S214="","",IF(OR(S214="IV",S214="III"),"Aceptable",IF(S214="II","No Aceptable o Aceptable con controles",IF(S214="I","No Aceptable","Error"))))</f>
        <v>No Aceptable o Aceptable con controles</v>
      </c>
      <c r="U214" s="113"/>
      <c r="V214" s="113"/>
      <c r="W214" s="113"/>
      <c r="X214" s="113"/>
      <c r="Y214" s="93" t="s">
        <v>279</v>
      </c>
      <c r="Z214" s="94" t="s">
        <v>280</v>
      </c>
      <c r="AA214" s="95" t="s">
        <v>281</v>
      </c>
      <c r="AB214" s="95" t="s">
        <v>281</v>
      </c>
      <c r="AC214" s="107" t="s">
        <v>216</v>
      </c>
      <c r="AD214" s="111" t="s">
        <v>629</v>
      </c>
      <c r="AE214" s="95" t="s">
        <v>216</v>
      </c>
    </row>
    <row r="215" spans="1:31" s="91" customFormat="1" ht="60.75" customHeight="1">
      <c r="A215" s="113"/>
      <c r="B215" s="113"/>
      <c r="C215" s="118"/>
      <c r="D215" s="118"/>
      <c r="E215" s="86" t="s">
        <v>208</v>
      </c>
      <c r="F215" s="107" t="s">
        <v>274</v>
      </c>
      <c r="G215" s="107" t="s">
        <v>282</v>
      </c>
      <c r="H215" s="107" t="s">
        <v>283</v>
      </c>
      <c r="I215" s="107" t="s">
        <v>277</v>
      </c>
      <c r="J215" s="107" t="s">
        <v>284</v>
      </c>
      <c r="K215" s="107" t="s">
        <v>285</v>
      </c>
      <c r="L215" s="107" t="s">
        <v>286</v>
      </c>
      <c r="M215" s="107">
        <v>2</v>
      </c>
      <c r="N215" s="107">
        <v>2</v>
      </c>
      <c r="O215" s="107">
        <f t="shared" si="96"/>
        <v>4</v>
      </c>
      <c r="P215" s="89" t="str">
        <f t="shared" si="97"/>
        <v>Bajo</v>
      </c>
      <c r="Q215" s="87">
        <v>60</v>
      </c>
      <c r="R215" s="88">
        <f t="shared" si="98"/>
        <v>240</v>
      </c>
      <c r="S215" s="89" t="str">
        <f t="shared" si="3"/>
        <v>II</v>
      </c>
      <c r="T215" s="88" t="str">
        <f>IF(S215="","",IF(OR(S215="IV",S215="III"),"Aceptable",IF(S215="II","No Aceptable o Aceptable con controles",IF(S215="I","No Aceptable","Error"))))</f>
        <v>No Aceptable o Aceptable con controles</v>
      </c>
      <c r="U215" s="113"/>
      <c r="V215" s="113"/>
      <c r="W215" s="113"/>
      <c r="X215" s="113"/>
      <c r="Y215" s="90" t="s">
        <v>287</v>
      </c>
      <c r="Z215" s="107" t="s">
        <v>288</v>
      </c>
      <c r="AA215" s="107" t="s">
        <v>216</v>
      </c>
      <c r="AB215" s="107" t="s">
        <v>216</v>
      </c>
      <c r="AC215" s="107" t="s">
        <v>289</v>
      </c>
      <c r="AD215" s="107" t="s">
        <v>290</v>
      </c>
      <c r="AE215" s="107" t="s">
        <v>216</v>
      </c>
    </row>
    <row r="216" spans="1:31" s="91" customFormat="1" ht="60.75" customHeight="1">
      <c r="A216" s="113"/>
      <c r="B216" s="113"/>
      <c r="C216" s="118"/>
      <c r="D216" s="118"/>
      <c r="E216" s="86" t="s">
        <v>208</v>
      </c>
      <c r="F216" s="107" t="s">
        <v>274</v>
      </c>
      <c r="G216" s="107" t="s">
        <v>291</v>
      </c>
      <c r="H216" s="107" t="s">
        <v>292</v>
      </c>
      <c r="I216" s="107" t="s">
        <v>293</v>
      </c>
      <c r="J216" s="107" t="s">
        <v>294</v>
      </c>
      <c r="K216" s="107" t="s">
        <v>295</v>
      </c>
      <c r="L216" s="107" t="s">
        <v>296</v>
      </c>
      <c r="M216" s="107">
        <v>2</v>
      </c>
      <c r="N216" s="107">
        <v>4</v>
      </c>
      <c r="O216" s="107">
        <f t="shared" si="96"/>
        <v>8</v>
      </c>
      <c r="P216" s="89" t="str">
        <f t="shared" si="97"/>
        <v>Medio</v>
      </c>
      <c r="Q216" s="87">
        <v>10</v>
      </c>
      <c r="R216" s="89">
        <f t="shared" si="98"/>
        <v>80</v>
      </c>
      <c r="S216" s="89" t="str">
        <f t="shared" si="3"/>
        <v>III</v>
      </c>
      <c r="T216" s="88" t="s">
        <v>142</v>
      </c>
      <c r="U216" s="113"/>
      <c r="V216" s="113"/>
      <c r="W216" s="113"/>
      <c r="X216" s="113"/>
      <c r="Y216" s="90" t="s">
        <v>297</v>
      </c>
      <c r="Z216" s="107" t="s">
        <v>298</v>
      </c>
      <c r="AA216" s="107" t="s">
        <v>216</v>
      </c>
      <c r="AB216" s="107" t="s">
        <v>272</v>
      </c>
      <c r="AC216" s="107" t="s">
        <v>299</v>
      </c>
      <c r="AD216" s="111" t="s">
        <v>620</v>
      </c>
      <c r="AE216" s="107" t="s">
        <v>272</v>
      </c>
    </row>
    <row r="217" spans="1:31" s="91" customFormat="1" ht="60.75" customHeight="1">
      <c r="A217" s="113"/>
      <c r="B217" s="113"/>
      <c r="C217" s="118"/>
      <c r="D217" s="118"/>
      <c r="E217" s="86" t="s">
        <v>208</v>
      </c>
      <c r="F217" s="107" t="s">
        <v>274</v>
      </c>
      <c r="G217" s="107" t="s">
        <v>300</v>
      </c>
      <c r="H217" s="107" t="s">
        <v>301</v>
      </c>
      <c r="I217" s="107" t="s">
        <v>302</v>
      </c>
      <c r="J217" s="107" t="s">
        <v>213</v>
      </c>
      <c r="K217" s="107" t="s">
        <v>268</v>
      </c>
      <c r="L217" s="107" t="s">
        <v>278</v>
      </c>
      <c r="M217" s="107">
        <v>6</v>
      </c>
      <c r="N217" s="107">
        <v>3</v>
      </c>
      <c r="O217" s="107">
        <f t="shared" si="96"/>
        <v>18</v>
      </c>
      <c r="P217" s="89" t="str">
        <f t="shared" si="97"/>
        <v>Alto</v>
      </c>
      <c r="Q217" s="92">
        <v>10</v>
      </c>
      <c r="R217" s="89">
        <f t="shared" si="98"/>
        <v>180</v>
      </c>
      <c r="S217" s="89" t="str">
        <f t="shared" si="3"/>
        <v>II</v>
      </c>
      <c r="T217" s="89" t="str">
        <f>IF(S217="","",IF(OR(S217="IV",S217="III"),"Aceptable",IF(S217="II","No Aceptable o Aceptable con controles",IF(S217="I","No Aceptable","Error"))))</f>
        <v>No Aceptable o Aceptable con controles</v>
      </c>
      <c r="U217" s="113"/>
      <c r="V217" s="113"/>
      <c r="W217" s="113"/>
      <c r="X217" s="113"/>
      <c r="Y217" s="90" t="s">
        <v>303</v>
      </c>
      <c r="Z217" s="107" t="s">
        <v>304</v>
      </c>
      <c r="AA217" s="107" t="s">
        <v>216</v>
      </c>
      <c r="AB217" s="107" t="s">
        <v>216</v>
      </c>
      <c r="AC217" s="107" t="s">
        <v>305</v>
      </c>
      <c r="AD217" s="111" t="s">
        <v>626</v>
      </c>
      <c r="AE217" s="107" t="s">
        <v>217</v>
      </c>
    </row>
    <row r="218" spans="1:31" s="91" customFormat="1" ht="60.75" customHeight="1">
      <c r="A218" s="113" t="s">
        <v>204</v>
      </c>
      <c r="B218" s="113" t="s">
        <v>352</v>
      </c>
      <c r="C218" s="118" t="s">
        <v>353</v>
      </c>
      <c r="D218" s="118" t="s">
        <v>354</v>
      </c>
      <c r="E218" s="86" t="s">
        <v>208</v>
      </c>
      <c r="F218" s="107" t="s">
        <v>209</v>
      </c>
      <c r="G218" s="107" t="s">
        <v>210</v>
      </c>
      <c r="H218" s="107" t="s">
        <v>211</v>
      </c>
      <c r="I218" s="107" t="s">
        <v>212</v>
      </c>
      <c r="J218" s="107" t="s">
        <v>213</v>
      </c>
      <c r="K218" s="107" t="s">
        <v>213</v>
      </c>
      <c r="L218" s="107" t="s">
        <v>213</v>
      </c>
      <c r="M218" s="87">
        <v>2</v>
      </c>
      <c r="N218" s="87">
        <v>2</v>
      </c>
      <c r="O218" s="88">
        <f t="shared" si="96"/>
        <v>4</v>
      </c>
      <c r="P218" s="89" t="str">
        <f t="shared" si="97"/>
        <v>Bajo</v>
      </c>
      <c r="Q218" s="87">
        <v>10</v>
      </c>
      <c r="R218" s="88">
        <f t="shared" si="98"/>
        <v>40</v>
      </c>
      <c r="S218" s="89" t="str">
        <f t="shared" ref="S218" si="102">IF(R218="","",IF(ISTEXT(R218),"IV",IF(R218=20,"IV",IF(AND(R218&gt;=40,R218&lt;=120),"III",IF(AND(R218&gt;=150,R218&lt;=500),"II",IF(AND(R218&gt;=600,R218&lt;=4000),"I","Error"))))))</f>
        <v>III</v>
      </c>
      <c r="T218" s="88" t="s">
        <v>142</v>
      </c>
      <c r="U218" s="113"/>
      <c r="V218" s="113"/>
      <c r="W218" s="113"/>
      <c r="X218" s="113"/>
      <c r="Y218" s="90" t="s">
        <v>214</v>
      </c>
      <c r="Z218" s="107" t="s">
        <v>215</v>
      </c>
      <c r="AA218" s="107" t="s">
        <v>216</v>
      </c>
      <c r="AB218" s="107" t="s">
        <v>216</v>
      </c>
      <c r="AC218" s="107" t="s">
        <v>216</v>
      </c>
      <c r="AD218" s="111" t="s">
        <v>618</v>
      </c>
      <c r="AE218" s="107" t="s">
        <v>217</v>
      </c>
    </row>
    <row r="219" spans="1:31" s="91" customFormat="1" ht="60.75" customHeight="1">
      <c r="A219" s="113"/>
      <c r="B219" s="113"/>
      <c r="C219" s="118"/>
      <c r="D219" s="118"/>
      <c r="E219" s="86" t="s">
        <v>208</v>
      </c>
      <c r="F219" s="107" t="s">
        <v>152</v>
      </c>
      <c r="G219" s="107" t="s">
        <v>218</v>
      </c>
      <c r="H219" s="107" t="s">
        <v>219</v>
      </c>
      <c r="I219" s="107" t="s">
        <v>220</v>
      </c>
      <c r="J219" s="107" t="s">
        <v>213</v>
      </c>
      <c r="K219" s="107" t="s">
        <v>221</v>
      </c>
      <c r="L219" s="107" t="s">
        <v>222</v>
      </c>
      <c r="M219" s="107">
        <v>2</v>
      </c>
      <c r="N219" s="107">
        <v>3</v>
      </c>
      <c r="O219" s="107">
        <f t="shared" si="96"/>
        <v>6</v>
      </c>
      <c r="P219" s="89" t="str">
        <f t="shared" si="97"/>
        <v>Medio</v>
      </c>
      <c r="Q219" s="92">
        <v>25</v>
      </c>
      <c r="R219" s="88">
        <f t="shared" si="98"/>
        <v>150</v>
      </c>
      <c r="S219" s="89" t="str">
        <f t="shared" si="3"/>
        <v>II</v>
      </c>
      <c r="T219" s="88" t="str">
        <f>IF(S219="","",IF(OR(S219="IV",S219="III"),"Aceptable",IF(S219="II","No Aceptable o Aceptable con controles",IF(S219="I","No Aceptable","Error"))))</f>
        <v>No Aceptable o Aceptable con controles</v>
      </c>
      <c r="U219" s="113"/>
      <c r="V219" s="113"/>
      <c r="W219" s="113"/>
      <c r="X219" s="113"/>
      <c r="Y219" s="90" t="s">
        <v>223</v>
      </c>
      <c r="Z219" s="107" t="s">
        <v>224</v>
      </c>
      <c r="AA219" s="107" t="s">
        <v>216</v>
      </c>
      <c r="AB219" s="107" t="s">
        <v>216</v>
      </c>
      <c r="AC219" s="107" t="s">
        <v>216</v>
      </c>
      <c r="AD219" s="107" t="s">
        <v>225</v>
      </c>
      <c r="AE219" s="107" t="s">
        <v>216</v>
      </c>
    </row>
    <row r="220" spans="1:31" s="91" customFormat="1" ht="60.75" customHeight="1">
      <c r="A220" s="113"/>
      <c r="B220" s="113"/>
      <c r="C220" s="118"/>
      <c r="D220" s="118"/>
      <c r="E220" s="86" t="s">
        <v>208</v>
      </c>
      <c r="F220" s="107" t="s">
        <v>152</v>
      </c>
      <c r="G220" s="107" t="s">
        <v>226</v>
      </c>
      <c r="H220" s="107" t="s">
        <v>227</v>
      </c>
      <c r="I220" s="107" t="s">
        <v>228</v>
      </c>
      <c r="J220" s="107" t="s">
        <v>213</v>
      </c>
      <c r="K220" s="107" t="s">
        <v>221</v>
      </c>
      <c r="L220" s="107" t="s">
        <v>222</v>
      </c>
      <c r="M220" s="107">
        <v>6</v>
      </c>
      <c r="N220" s="107">
        <v>4</v>
      </c>
      <c r="O220" s="107">
        <f t="shared" si="96"/>
        <v>24</v>
      </c>
      <c r="P220" s="89" t="str">
        <f t="shared" si="97"/>
        <v>Muy Alto</v>
      </c>
      <c r="Q220" s="92">
        <v>25</v>
      </c>
      <c r="R220" s="88">
        <f t="shared" si="98"/>
        <v>600</v>
      </c>
      <c r="S220" s="89" t="str">
        <f t="shared" si="3"/>
        <v>I</v>
      </c>
      <c r="T220" s="88" t="str">
        <f>IF(S220="","",IF(OR(S220="IV",S220="III"),"Aceptable",IF(S220="II","No Aceptable o Aceptable con controles",IF(S220="I","No Aceptable","Error"))))</f>
        <v>No Aceptable</v>
      </c>
      <c r="U220" s="113"/>
      <c r="V220" s="113"/>
      <c r="W220" s="113"/>
      <c r="X220" s="113"/>
      <c r="Y220" s="90" t="s">
        <v>223</v>
      </c>
      <c r="Z220" s="107" t="s">
        <v>224</v>
      </c>
      <c r="AA220" s="107" t="s">
        <v>216</v>
      </c>
      <c r="AB220" s="107" t="s">
        <v>216</v>
      </c>
      <c r="AC220" s="107" t="s">
        <v>216</v>
      </c>
      <c r="AD220" s="107" t="s">
        <v>225</v>
      </c>
      <c r="AE220" s="107" t="s">
        <v>216</v>
      </c>
    </row>
    <row r="221" spans="1:31" s="91" customFormat="1" ht="60.75" customHeight="1">
      <c r="A221" s="113"/>
      <c r="B221" s="113"/>
      <c r="C221" s="118"/>
      <c r="D221" s="118"/>
      <c r="E221" s="86" t="s">
        <v>208</v>
      </c>
      <c r="F221" s="107" t="s">
        <v>150</v>
      </c>
      <c r="G221" s="107" t="s">
        <v>229</v>
      </c>
      <c r="H221" s="107" t="s">
        <v>230</v>
      </c>
      <c r="I221" s="107" t="s">
        <v>231</v>
      </c>
      <c r="J221" s="107" t="s">
        <v>213</v>
      </c>
      <c r="K221" s="107" t="s">
        <v>232</v>
      </c>
      <c r="L221" s="107" t="s">
        <v>233</v>
      </c>
      <c r="M221" s="92">
        <v>0</v>
      </c>
      <c r="N221" s="92">
        <v>2</v>
      </c>
      <c r="O221" s="89" t="str">
        <f t="shared" si="96"/>
        <v>N/A</v>
      </c>
      <c r="P221" s="89" t="str">
        <f t="shared" si="97"/>
        <v>N/A</v>
      </c>
      <c r="Q221" s="92">
        <v>25</v>
      </c>
      <c r="R221" s="89" t="str">
        <f t="shared" si="98"/>
        <v>N/A</v>
      </c>
      <c r="S221" s="89" t="str">
        <f t="shared" ref="S221" si="103">IF(R221="","",IF(ISTEXT(R221),"IV",IF(R221=20,"IV",IF(AND(R221&gt;=40,R221&lt;=120),"III",IF(AND(R221&gt;=150,R221&lt;=500),"II",IF(AND(R221&gt;=600,R221&lt;=4000),"I","Error"))))))</f>
        <v>IV</v>
      </c>
      <c r="T221" s="88" t="s">
        <v>142</v>
      </c>
      <c r="U221" s="113"/>
      <c r="V221" s="113"/>
      <c r="W221" s="113"/>
      <c r="X221" s="113"/>
      <c r="Y221" s="90" t="s">
        <v>234</v>
      </c>
      <c r="Z221" s="107" t="s">
        <v>235</v>
      </c>
      <c r="AA221" s="107" t="s">
        <v>216</v>
      </c>
      <c r="AB221" s="107" t="s">
        <v>216</v>
      </c>
      <c r="AC221" s="107" t="s">
        <v>236</v>
      </c>
      <c r="AD221" s="111" t="s">
        <v>622</v>
      </c>
      <c r="AE221" s="107" t="s">
        <v>216</v>
      </c>
    </row>
    <row r="222" spans="1:31" s="91" customFormat="1" ht="60.75" customHeight="1">
      <c r="A222" s="113"/>
      <c r="B222" s="113"/>
      <c r="C222" s="118"/>
      <c r="D222" s="118"/>
      <c r="E222" s="86" t="s">
        <v>208</v>
      </c>
      <c r="F222" s="107" t="s">
        <v>150</v>
      </c>
      <c r="G222" s="107" t="s">
        <v>237</v>
      </c>
      <c r="H222" s="107" t="s">
        <v>238</v>
      </c>
      <c r="I222" s="107" t="s">
        <v>239</v>
      </c>
      <c r="J222" s="107" t="s">
        <v>240</v>
      </c>
      <c r="K222" s="107" t="s">
        <v>232</v>
      </c>
      <c r="L222" s="107" t="s">
        <v>233</v>
      </c>
      <c r="M222" s="107">
        <v>2</v>
      </c>
      <c r="N222" s="107">
        <v>3</v>
      </c>
      <c r="O222" s="107">
        <f t="shared" si="96"/>
        <v>6</v>
      </c>
      <c r="P222" s="89" t="str">
        <f t="shared" si="97"/>
        <v>Medio</v>
      </c>
      <c r="Q222" s="92">
        <v>10</v>
      </c>
      <c r="R222" s="89">
        <f t="shared" si="98"/>
        <v>60</v>
      </c>
      <c r="S222" s="89" t="str">
        <f t="shared" si="3"/>
        <v>III</v>
      </c>
      <c r="T222" s="88" t="s">
        <v>142</v>
      </c>
      <c r="U222" s="113"/>
      <c r="V222" s="113"/>
      <c r="W222" s="113"/>
      <c r="X222" s="113"/>
      <c r="Y222" s="90" t="s">
        <v>234</v>
      </c>
      <c r="Z222" s="107" t="s">
        <v>241</v>
      </c>
      <c r="AA222" s="107" t="s">
        <v>216</v>
      </c>
      <c r="AB222" s="107" t="s">
        <v>216</v>
      </c>
      <c r="AC222" s="107" t="s">
        <v>236</v>
      </c>
      <c r="AD222" s="111" t="s">
        <v>623</v>
      </c>
      <c r="AE222" s="107" t="s">
        <v>216</v>
      </c>
    </row>
    <row r="223" spans="1:31" s="91" customFormat="1" ht="60.75" customHeight="1">
      <c r="A223" s="113"/>
      <c r="B223" s="113"/>
      <c r="C223" s="118"/>
      <c r="D223" s="118"/>
      <c r="E223" s="86" t="s">
        <v>208</v>
      </c>
      <c r="F223" s="107" t="s">
        <v>150</v>
      </c>
      <c r="G223" s="107" t="s">
        <v>237</v>
      </c>
      <c r="H223" s="107" t="s">
        <v>242</v>
      </c>
      <c r="I223" s="107" t="s">
        <v>243</v>
      </c>
      <c r="J223" s="107" t="s">
        <v>213</v>
      </c>
      <c r="K223" s="107" t="s">
        <v>232</v>
      </c>
      <c r="L223" s="107" t="s">
        <v>213</v>
      </c>
      <c r="M223" s="107">
        <v>2</v>
      </c>
      <c r="N223" s="107">
        <v>3</v>
      </c>
      <c r="O223" s="107">
        <f t="shared" si="96"/>
        <v>6</v>
      </c>
      <c r="P223" s="89" t="str">
        <f t="shared" si="97"/>
        <v>Medio</v>
      </c>
      <c r="Q223" s="87">
        <v>10</v>
      </c>
      <c r="R223" s="88">
        <f t="shared" si="98"/>
        <v>60</v>
      </c>
      <c r="S223" s="89" t="str">
        <f t="shared" si="3"/>
        <v>III</v>
      </c>
      <c r="T223" s="88" t="s">
        <v>142</v>
      </c>
      <c r="U223" s="113"/>
      <c r="V223" s="113"/>
      <c r="W223" s="113"/>
      <c r="X223" s="113"/>
      <c r="Y223" s="90" t="s">
        <v>244</v>
      </c>
      <c r="Z223" s="107" t="s">
        <v>245</v>
      </c>
      <c r="AA223" s="107" t="s">
        <v>216</v>
      </c>
      <c r="AB223" s="107" t="s">
        <v>246</v>
      </c>
      <c r="AC223" s="107" t="s">
        <v>216</v>
      </c>
      <c r="AD223" s="111" t="s">
        <v>624</v>
      </c>
      <c r="AE223" s="107" t="s">
        <v>216</v>
      </c>
    </row>
    <row r="224" spans="1:31" s="91" customFormat="1" ht="60.75" customHeight="1">
      <c r="A224" s="113"/>
      <c r="B224" s="113"/>
      <c r="C224" s="118"/>
      <c r="D224" s="118"/>
      <c r="E224" s="86" t="s">
        <v>208</v>
      </c>
      <c r="F224" s="107" t="s">
        <v>247</v>
      </c>
      <c r="G224" s="107" t="s">
        <v>248</v>
      </c>
      <c r="H224" s="107" t="s">
        <v>249</v>
      </c>
      <c r="I224" s="107" t="s">
        <v>250</v>
      </c>
      <c r="J224" s="107" t="s">
        <v>251</v>
      </c>
      <c r="K224" s="107" t="s">
        <v>252</v>
      </c>
      <c r="L224" s="107" t="s">
        <v>233</v>
      </c>
      <c r="M224" s="92">
        <v>2</v>
      </c>
      <c r="N224" s="92">
        <v>3</v>
      </c>
      <c r="O224" s="89">
        <f t="shared" si="96"/>
        <v>6</v>
      </c>
      <c r="P224" s="89" t="str">
        <f t="shared" si="97"/>
        <v>Medio</v>
      </c>
      <c r="Q224" s="92">
        <v>10</v>
      </c>
      <c r="R224" s="89">
        <f t="shared" si="98"/>
        <v>60</v>
      </c>
      <c r="S224" s="89" t="str">
        <f t="shared" ref="S224:S225" si="104">IF(R224="","",IF(ISTEXT(R224),"IV",IF(R224=20,"IV",IF(AND(R224&gt;=40,R224&lt;=120),"III",IF(AND(R224&gt;=150,R224&lt;=500),"II",IF(AND(R224&gt;=600,R224&lt;=4000),"I","Error"))))))</f>
        <v>III</v>
      </c>
      <c r="T224" s="89" t="str">
        <f>IF(S224="","",IF(OR(S224="IV",S224="III"),"Aceptable",IF(S224="II","No Aceptable o Aceptable con controles",IF(S224="I","No Aceptable","Error"))))</f>
        <v>Aceptable</v>
      </c>
      <c r="U224" s="113"/>
      <c r="V224" s="113"/>
      <c r="W224" s="113"/>
      <c r="X224" s="113"/>
      <c r="Y224" s="90" t="s">
        <v>253</v>
      </c>
      <c r="Z224" s="107" t="s">
        <v>254</v>
      </c>
      <c r="AA224" s="107" t="s">
        <v>216</v>
      </c>
      <c r="AB224" s="107" t="s">
        <v>216</v>
      </c>
      <c r="AC224" s="107" t="s">
        <v>255</v>
      </c>
      <c r="AD224" s="107" t="s">
        <v>256</v>
      </c>
      <c r="AE224" s="107" t="s">
        <v>216</v>
      </c>
    </row>
    <row r="225" spans="1:31" s="91" customFormat="1" ht="60.75" customHeight="1">
      <c r="A225" s="113"/>
      <c r="B225" s="113"/>
      <c r="C225" s="118"/>
      <c r="D225" s="118"/>
      <c r="E225" s="86" t="s">
        <v>208</v>
      </c>
      <c r="F225" s="107" t="s">
        <v>247</v>
      </c>
      <c r="G225" s="107" t="s">
        <v>257</v>
      </c>
      <c r="H225" s="107" t="s">
        <v>258</v>
      </c>
      <c r="I225" s="107" t="s">
        <v>259</v>
      </c>
      <c r="J225" s="107" t="s">
        <v>260</v>
      </c>
      <c r="K225" s="107" t="s">
        <v>252</v>
      </c>
      <c r="L225" s="107" t="s">
        <v>233</v>
      </c>
      <c r="M225" s="92">
        <v>2</v>
      </c>
      <c r="N225" s="92">
        <v>3</v>
      </c>
      <c r="O225" s="89">
        <f t="shared" si="96"/>
        <v>6</v>
      </c>
      <c r="P225" s="89" t="str">
        <f t="shared" si="97"/>
        <v>Medio</v>
      </c>
      <c r="Q225" s="92">
        <v>10</v>
      </c>
      <c r="R225" s="89">
        <f t="shared" si="98"/>
        <v>60</v>
      </c>
      <c r="S225" s="89" t="str">
        <f t="shared" si="104"/>
        <v>III</v>
      </c>
      <c r="T225" s="89" t="str">
        <f>IF(S225="","",IF(OR(S225="IV",S225="III"),"Aceptable",IF(S225="II","No Aceptable o Aceptable con controles",IF(S225="I","No Aceptable","Error"))))</f>
        <v>Aceptable</v>
      </c>
      <c r="U225" s="113"/>
      <c r="V225" s="113"/>
      <c r="W225" s="113"/>
      <c r="X225" s="113"/>
      <c r="Y225" s="90" t="s">
        <v>261</v>
      </c>
      <c r="Z225" s="107" t="s">
        <v>254</v>
      </c>
      <c r="AA225" s="107" t="s">
        <v>216</v>
      </c>
      <c r="AB225" s="107" t="s">
        <v>216</v>
      </c>
      <c r="AC225" s="107" t="s">
        <v>255</v>
      </c>
      <c r="AD225" s="111" t="s">
        <v>262</v>
      </c>
      <c r="AE225" s="107" t="s">
        <v>216</v>
      </c>
    </row>
    <row r="226" spans="1:31" s="91" customFormat="1" ht="60.75" customHeight="1">
      <c r="A226" s="113"/>
      <c r="B226" s="113"/>
      <c r="C226" s="118"/>
      <c r="D226" s="118"/>
      <c r="E226" s="86" t="s">
        <v>263</v>
      </c>
      <c r="F226" s="107" t="s">
        <v>151</v>
      </c>
      <c r="G226" s="107" t="s">
        <v>264</v>
      </c>
      <c r="H226" s="107" t="s">
        <v>265</v>
      </c>
      <c r="I226" s="107" t="s">
        <v>266</v>
      </c>
      <c r="J226" s="107" t="s">
        <v>267</v>
      </c>
      <c r="K226" s="107" t="s">
        <v>268</v>
      </c>
      <c r="L226" s="107" t="s">
        <v>269</v>
      </c>
      <c r="M226" s="107">
        <v>2</v>
      </c>
      <c r="N226" s="107">
        <v>2</v>
      </c>
      <c r="O226" s="107">
        <f t="shared" si="96"/>
        <v>4</v>
      </c>
      <c r="P226" s="89" t="str">
        <f t="shared" si="97"/>
        <v>Bajo</v>
      </c>
      <c r="Q226" s="92">
        <v>10</v>
      </c>
      <c r="R226" s="89">
        <f t="shared" si="98"/>
        <v>40</v>
      </c>
      <c r="S226" s="89" t="str">
        <f t="shared" si="3"/>
        <v>III</v>
      </c>
      <c r="T226" s="88" t="s">
        <v>142</v>
      </c>
      <c r="U226" s="113"/>
      <c r="V226" s="113"/>
      <c r="W226" s="113"/>
      <c r="X226" s="113"/>
      <c r="Y226" s="107" t="s">
        <v>270</v>
      </c>
      <c r="Z226" s="107" t="s">
        <v>271</v>
      </c>
      <c r="AA226" s="107" t="s">
        <v>272</v>
      </c>
      <c r="AB226" s="107" t="s">
        <v>272</v>
      </c>
      <c r="AC226" s="107" t="s">
        <v>272</v>
      </c>
      <c r="AD226" s="107" t="s">
        <v>273</v>
      </c>
      <c r="AE226" s="107" t="s">
        <v>217</v>
      </c>
    </row>
    <row r="227" spans="1:31" s="91" customFormat="1" ht="60.75" customHeight="1">
      <c r="A227" s="113"/>
      <c r="B227" s="113"/>
      <c r="C227" s="118"/>
      <c r="D227" s="118"/>
      <c r="E227" s="86" t="s">
        <v>208</v>
      </c>
      <c r="F227" s="107" t="s">
        <v>274</v>
      </c>
      <c r="G227" s="107" t="s">
        <v>275</v>
      </c>
      <c r="H227" s="107" t="s">
        <v>276</v>
      </c>
      <c r="I227" s="107" t="s">
        <v>277</v>
      </c>
      <c r="J227" s="107" t="s">
        <v>213</v>
      </c>
      <c r="K227" s="107" t="s">
        <v>213</v>
      </c>
      <c r="L227" s="107" t="s">
        <v>278</v>
      </c>
      <c r="M227" s="107">
        <v>2</v>
      </c>
      <c r="N227" s="107">
        <v>3</v>
      </c>
      <c r="O227" s="107">
        <f t="shared" si="96"/>
        <v>6</v>
      </c>
      <c r="P227" s="89" t="str">
        <f t="shared" si="97"/>
        <v>Medio</v>
      </c>
      <c r="Q227" s="87">
        <v>60</v>
      </c>
      <c r="R227" s="89">
        <f t="shared" si="98"/>
        <v>360</v>
      </c>
      <c r="S227" s="89" t="str">
        <f t="shared" si="3"/>
        <v>II</v>
      </c>
      <c r="T227" s="89" t="str">
        <f>IF(S227="","",IF(OR(S227="IV",S227="III"),"Aceptable",IF(S227="II","No Aceptable o Aceptable con controles",IF(S227="I","No Aceptable","Error"))))</f>
        <v>No Aceptable o Aceptable con controles</v>
      </c>
      <c r="U227" s="113"/>
      <c r="V227" s="113"/>
      <c r="W227" s="113"/>
      <c r="X227" s="113"/>
      <c r="Y227" s="93" t="s">
        <v>279</v>
      </c>
      <c r="Z227" s="94" t="s">
        <v>280</v>
      </c>
      <c r="AA227" s="95" t="s">
        <v>281</v>
      </c>
      <c r="AB227" s="95" t="s">
        <v>281</v>
      </c>
      <c r="AC227" s="107" t="s">
        <v>216</v>
      </c>
      <c r="AD227" s="111" t="s">
        <v>629</v>
      </c>
      <c r="AE227" s="95" t="s">
        <v>216</v>
      </c>
    </row>
    <row r="228" spans="1:31" s="91" customFormat="1" ht="60.75" customHeight="1">
      <c r="A228" s="113"/>
      <c r="B228" s="113"/>
      <c r="C228" s="118"/>
      <c r="D228" s="118"/>
      <c r="E228" s="86" t="s">
        <v>208</v>
      </c>
      <c r="F228" s="107" t="s">
        <v>274</v>
      </c>
      <c r="G228" s="107" t="s">
        <v>282</v>
      </c>
      <c r="H228" s="107" t="s">
        <v>283</v>
      </c>
      <c r="I228" s="107" t="s">
        <v>277</v>
      </c>
      <c r="J228" s="107" t="s">
        <v>284</v>
      </c>
      <c r="K228" s="107" t="s">
        <v>285</v>
      </c>
      <c r="L228" s="107" t="s">
        <v>286</v>
      </c>
      <c r="M228" s="107">
        <v>2</v>
      </c>
      <c r="N228" s="107">
        <v>2</v>
      </c>
      <c r="O228" s="107">
        <f t="shared" si="96"/>
        <v>4</v>
      </c>
      <c r="P228" s="89" t="str">
        <f t="shared" si="97"/>
        <v>Bajo</v>
      </c>
      <c r="Q228" s="87">
        <v>60</v>
      </c>
      <c r="R228" s="88">
        <f t="shared" si="98"/>
        <v>240</v>
      </c>
      <c r="S228" s="89" t="str">
        <f t="shared" si="3"/>
        <v>II</v>
      </c>
      <c r="T228" s="88" t="str">
        <f>IF(S228="","",IF(OR(S228="IV",S228="III"),"Aceptable",IF(S228="II","No Aceptable o Aceptable con controles",IF(S228="I","No Aceptable","Error"))))</f>
        <v>No Aceptable o Aceptable con controles</v>
      </c>
      <c r="U228" s="113"/>
      <c r="V228" s="113"/>
      <c r="W228" s="113"/>
      <c r="X228" s="113"/>
      <c r="Y228" s="90" t="s">
        <v>287</v>
      </c>
      <c r="Z228" s="107" t="s">
        <v>288</v>
      </c>
      <c r="AA228" s="107" t="s">
        <v>216</v>
      </c>
      <c r="AB228" s="107" t="s">
        <v>216</v>
      </c>
      <c r="AC228" s="107" t="s">
        <v>289</v>
      </c>
      <c r="AD228" s="107" t="s">
        <v>290</v>
      </c>
      <c r="AE228" s="107" t="s">
        <v>216</v>
      </c>
    </row>
    <row r="229" spans="1:31" s="91" customFormat="1" ht="60.75" customHeight="1">
      <c r="A229" s="113"/>
      <c r="B229" s="113"/>
      <c r="C229" s="118"/>
      <c r="D229" s="118"/>
      <c r="E229" s="86" t="s">
        <v>208</v>
      </c>
      <c r="F229" s="107" t="s">
        <v>274</v>
      </c>
      <c r="G229" s="107" t="s">
        <v>291</v>
      </c>
      <c r="H229" s="107" t="s">
        <v>292</v>
      </c>
      <c r="I229" s="107" t="s">
        <v>293</v>
      </c>
      <c r="J229" s="107" t="s">
        <v>294</v>
      </c>
      <c r="K229" s="107" t="s">
        <v>295</v>
      </c>
      <c r="L229" s="107" t="s">
        <v>296</v>
      </c>
      <c r="M229" s="107">
        <v>2</v>
      </c>
      <c r="N229" s="107">
        <v>4</v>
      </c>
      <c r="O229" s="107">
        <f t="shared" si="96"/>
        <v>8</v>
      </c>
      <c r="P229" s="89" t="str">
        <f t="shared" si="97"/>
        <v>Medio</v>
      </c>
      <c r="Q229" s="87">
        <v>10</v>
      </c>
      <c r="R229" s="89">
        <f t="shared" si="98"/>
        <v>80</v>
      </c>
      <c r="S229" s="89" t="str">
        <f t="shared" si="3"/>
        <v>III</v>
      </c>
      <c r="T229" s="88" t="s">
        <v>142</v>
      </c>
      <c r="U229" s="113"/>
      <c r="V229" s="113"/>
      <c r="W229" s="113"/>
      <c r="X229" s="113"/>
      <c r="Y229" s="90" t="s">
        <v>297</v>
      </c>
      <c r="Z229" s="107" t="s">
        <v>298</v>
      </c>
      <c r="AA229" s="107" t="s">
        <v>216</v>
      </c>
      <c r="AB229" s="107" t="s">
        <v>272</v>
      </c>
      <c r="AC229" s="107" t="s">
        <v>299</v>
      </c>
      <c r="AD229" s="111" t="s">
        <v>620</v>
      </c>
      <c r="AE229" s="107" t="s">
        <v>272</v>
      </c>
    </row>
    <row r="230" spans="1:31" s="91" customFormat="1" ht="60.75" customHeight="1">
      <c r="A230" s="113"/>
      <c r="B230" s="113"/>
      <c r="C230" s="118"/>
      <c r="D230" s="118"/>
      <c r="E230" s="86" t="s">
        <v>208</v>
      </c>
      <c r="F230" s="107" t="s">
        <v>274</v>
      </c>
      <c r="G230" s="107" t="s">
        <v>300</v>
      </c>
      <c r="H230" s="107" t="s">
        <v>301</v>
      </c>
      <c r="I230" s="107" t="s">
        <v>302</v>
      </c>
      <c r="J230" s="107" t="s">
        <v>213</v>
      </c>
      <c r="K230" s="107" t="s">
        <v>268</v>
      </c>
      <c r="L230" s="107" t="s">
        <v>278</v>
      </c>
      <c r="M230" s="107">
        <v>6</v>
      </c>
      <c r="N230" s="107">
        <v>3</v>
      </c>
      <c r="O230" s="107">
        <f t="shared" si="96"/>
        <v>18</v>
      </c>
      <c r="P230" s="89" t="str">
        <f t="shared" si="97"/>
        <v>Alto</v>
      </c>
      <c r="Q230" s="92">
        <v>10</v>
      </c>
      <c r="R230" s="89">
        <f t="shared" si="98"/>
        <v>180</v>
      </c>
      <c r="S230" s="89" t="str">
        <f t="shared" si="3"/>
        <v>II</v>
      </c>
      <c r="T230" s="89" t="str">
        <f>IF(S230="","",IF(OR(S230="IV",S230="III"),"Aceptable",IF(S230="II","No Aceptable o Aceptable con controles",IF(S230="I","No Aceptable","Error"))))</f>
        <v>No Aceptable o Aceptable con controles</v>
      </c>
      <c r="U230" s="113"/>
      <c r="V230" s="113"/>
      <c r="W230" s="113"/>
      <c r="X230" s="113"/>
      <c r="Y230" s="90" t="s">
        <v>303</v>
      </c>
      <c r="Z230" s="107" t="s">
        <v>304</v>
      </c>
      <c r="AA230" s="107" t="s">
        <v>216</v>
      </c>
      <c r="AB230" s="107" t="s">
        <v>216</v>
      </c>
      <c r="AC230" s="107" t="s">
        <v>305</v>
      </c>
      <c r="AD230" s="111" t="s">
        <v>626</v>
      </c>
      <c r="AE230" s="107" t="s">
        <v>217</v>
      </c>
    </row>
    <row r="231" spans="1:31" s="91" customFormat="1" ht="60.75" customHeight="1">
      <c r="A231" s="113" t="s">
        <v>204</v>
      </c>
      <c r="B231" s="113" t="s">
        <v>355</v>
      </c>
      <c r="C231" s="118" t="s">
        <v>356</v>
      </c>
      <c r="D231" s="118" t="s">
        <v>357</v>
      </c>
      <c r="E231" s="86" t="s">
        <v>208</v>
      </c>
      <c r="F231" s="107" t="s">
        <v>209</v>
      </c>
      <c r="G231" s="107" t="s">
        <v>210</v>
      </c>
      <c r="H231" s="107" t="s">
        <v>211</v>
      </c>
      <c r="I231" s="107" t="s">
        <v>212</v>
      </c>
      <c r="J231" s="107" t="s">
        <v>213</v>
      </c>
      <c r="K231" s="107" t="s">
        <v>213</v>
      </c>
      <c r="L231" s="107" t="s">
        <v>213</v>
      </c>
      <c r="M231" s="87">
        <v>2</v>
      </c>
      <c r="N231" s="87">
        <v>2</v>
      </c>
      <c r="O231" s="88">
        <f t="shared" si="96"/>
        <v>4</v>
      </c>
      <c r="P231" s="89" t="str">
        <f t="shared" si="97"/>
        <v>Bajo</v>
      </c>
      <c r="Q231" s="87">
        <v>10</v>
      </c>
      <c r="R231" s="88">
        <f t="shared" si="98"/>
        <v>40</v>
      </c>
      <c r="S231" s="89" t="str">
        <f t="shared" ref="S231" si="105">IF(R231="","",IF(ISTEXT(R231),"IV",IF(R231=20,"IV",IF(AND(R231&gt;=40,R231&lt;=120),"III",IF(AND(R231&gt;=150,R231&lt;=500),"II",IF(AND(R231&gt;=600,R231&lt;=4000),"I","Error"))))))</f>
        <v>III</v>
      </c>
      <c r="T231" s="88" t="s">
        <v>142</v>
      </c>
      <c r="U231" s="113"/>
      <c r="V231" s="113"/>
      <c r="W231" s="113"/>
      <c r="X231" s="113"/>
      <c r="Y231" s="90" t="s">
        <v>214</v>
      </c>
      <c r="Z231" s="107" t="s">
        <v>215</v>
      </c>
      <c r="AA231" s="107" t="s">
        <v>216</v>
      </c>
      <c r="AB231" s="107" t="s">
        <v>216</v>
      </c>
      <c r="AC231" s="107" t="s">
        <v>216</v>
      </c>
      <c r="AD231" s="111" t="s">
        <v>618</v>
      </c>
      <c r="AE231" s="107" t="s">
        <v>217</v>
      </c>
    </row>
    <row r="232" spans="1:31" s="91" customFormat="1" ht="60.75" customHeight="1">
      <c r="A232" s="113"/>
      <c r="B232" s="113"/>
      <c r="C232" s="118"/>
      <c r="D232" s="118"/>
      <c r="E232" s="86" t="s">
        <v>208</v>
      </c>
      <c r="F232" s="107" t="s">
        <v>152</v>
      </c>
      <c r="G232" s="107" t="s">
        <v>218</v>
      </c>
      <c r="H232" s="107" t="s">
        <v>219</v>
      </c>
      <c r="I232" s="107" t="s">
        <v>220</v>
      </c>
      <c r="J232" s="107" t="s">
        <v>213</v>
      </c>
      <c r="K232" s="107" t="s">
        <v>221</v>
      </c>
      <c r="L232" s="107" t="s">
        <v>222</v>
      </c>
      <c r="M232" s="107">
        <v>2</v>
      </c>
      <c r="N232" s="107">
        <v>3</v>
      </c>
      <c r="O232" s="107">
        <f t="shared" si="96"/>
        <v>6</v>
      </c>
      <c r="P232" s="89" t="str">
        <f t="shared" si="97"/>
        <v>Medio</v>
      </c>
      <c r="Q232" s="92">
        <v>25</v>
      </c>
      <c r="R232" s="88">
        <f t="shared" si="98"/>
        <v>150</v>
      </c>
      <c r="S232" s="89" t="str">
        <f t="shared" si="3"/>
        <v>II</v>
      </c>
      <c r="T232" s="88" t="str">
        <f>IF(S232="","",IF(OR(S232="IV",S232="III"),"Aceptable",IF(S232="II","No Aceptable o Aceptable con controles",IF(S232="I","No Aceptable","Error"))))</f>
        <v>No Aceptable o Aceptable con controles</v>
      </c>
      <c r="U232" s="113"/>
      <c r="V232" s="113"/>
      <c r="W232" s="113"/>
      <c r="X232" s="113"/>
      <c r="Y232" s="90" t="s">
        <v>223</v>
      </c>
      <c r="Z232" s="107" t="s">
        <v>224</v>
      </c>
      <c r="AA232" s="107" t="s">
        <v>216</v>
      </c>
      <c r="AB232" s="107" t="s">
        <v>216</v>
      </c>
      <c r="AC232" s="107" t="s">
        <v>216</v>
      </c>
      <c r="AD232" s="107" t="s">
        <v>225</v>
      </c>
      <c r="AE232" s="107" t="s">
        <v>216</v>
      </c>
    </row>
    <row r="233" spans="1:31" s="91" customFormat="1" ht="60.75" customHeight="1">
      <c r="A233" s="113"/>
      <c r="B233" s="113"/>
      <c r="C233" s="118"/>
      <c r="D233" s="118"/>
      <c r="E233" s="86" t="s">
        <v>208</v>
      </c>
      <c r="F233" s="107" t="s">
        <v>152</v>
      </c>
      <c r="G233" s="107" t="s">
        <v>226</v>
      </c>
      <c r="H233" s="107" t="s">
        <v>227</v>
      </c>
      <c r="I233" s="107" t="s">
        <v>228</v>
      </c>
      <c r="J233" s="107" t="s">
        <v>213</v>
      </c>
      <c r="K233" s="107" t="s">
        <v>221</v>
      </c>
      <c r="L233" s="107" t="s">
        <v>222</v>
      </c>
      <c r="M233" s="107">
        <v>6</v>
      </c>
      <c r="N233" s="107">
        <v>4</v>
      </c>
      <c r="O233" s="107">
        <f t="shared" si="96"/>
        <v>24</v>
      </c>
      <c r="P233" s="89" t="str">
        <f t="shared" si="97"/>
        <v>Muy Alto</v>
      </c>
      <c r="Q233" s="92">
        <v>25</v>
      </c>
      <c r="R233" s="88">
        <f t="shared" si="98"/>
        <v>600</v>
      </c>
      <c r="S233" s="89" t="str">
        <f t="shared" si="3"/>
        <v>I</v>
      </c>
      <c r="T233" s="88" t="str">
        <f>IF(S233="","",IF(OR(S233="IV",S233="III"),"Aceptable",IF(S233="II","No Aceptable o Aceptable con controles",IF(S233="I","No Aceptable","Error"))))</f>
        <v>No Aceptable</v>
      </c>
      <c r="U233" s="113"/>
      <c r="V233" s="113"/>
      <c r="W233" s="113"/>
      <c r="X233" s="113"/>
      <c r="Y233" s="90" t="s">
        <v>223</v>
      </c>
      <c r="Z233" s="107" t="s">
        <v>224</v>
      </c>
      <c r="AA233" s="107" t="s">
        <v>216</v>
      </c>
      <c r="AB233" s="107" t="s">
        <v>216</v>
      </c>
      <c r="AC233" s="107" t="s">
        <v>216</v>
      </c>
      <c r="AD233" s="107" t="s">
        <v>225</v>
      </c>
      <c r="AE233" s="107" t="s">
        <v>216</v>
      </c>
    </row>
    <row r="234" spans="1:31" s="91" customFormat="1" ht="60.75" customHeight="1">
      <c r="A234" s="113"/>
      <c r="B234" s="113"/>
      <c r="C234" s="118"/>
      <c r="D234" s="118"/>
      <c r="E234" s="86" t="s">
        <v>208</v>
      </c>
      <c r="F234" s="107" t="s">
        <v>150</v>
      </c>
      <c r="G234" s="107" t="s">
        <v>229</v>
      </c>
      <c r="H234" s="107" t="s">
        <v>230</v>
      </c>
      <c r="I234" s="107" t="s">
        <v>231</v>
      </c>
      <c r="J234" s="107" t="s">
        <v>213</v>
      </c>
      <c r="K234" s="107" t="s">
        <v>232</v>
      </c>
      <c r="L234" s="107" t="s">
        <v>233</v>
      </c>
      <c r="M234" s="92">
        <v>0</v>
      </c>
      <c r="N234" s="92">
        <v>2</v>
      </c>
      <c r="O234" s="89" t="str">
        <f t="shared" si="96"/>
        <v>N/A</v>
      </c>
      <c r="P234" s="89" t="str">
        <f t="shared" si="97"/>
        <v>N/A</v>
      </c>
      <c r="Q234" s="92">
        <v>25</v>
      </c>
      <c r="R234" s="89" t="str">
        <f t="shared" si="98"/>
        <v>N/A</v>
      </c>
      <c r="S234" s="89" t="str">
        <f t="shared" ref="S234" si="106">IF(R234="","",IF(ISTEXT(R234),"IV",IF(R234=20,"IV",IF(AND(R234&gt;=40,R234&lt;=120),"III",IF(AND(R234&gt;=150,R234&lt;=500),"II",IF(AND(R234&gt;=600,R234&lt;=4000),"I","Error"))))))</f>
        <v>IV</v>
      </c>
      <c r="T234" s="88" t="s">
        <v>142</v>
      </c>
      <c r="U234" s="113"/>
      <c r="V234" s="113"/>
      <c r="W234" s="113"/>
      <c r="X234" s="113"/>
      <c r="Y234" s="90" t="s">
        <v>234</v>
      </c>
      <c r="Z234" s="107" t="s">
        <v>235</v>
      </c>
      <c r="AA234" s="107" t="s">
        <v>216</v>
      </c>
      <c r="AB234" s="107" t="s">
        <v>216</v>
      </c>
      <c r="AC234" s="107" t="s">
        <v>236</v>
      </c>
      <c r="AD234" s="111" t="s">
        <v>622</v>
      </c>
      <c r="AE234" s="107" t="s">
        <v>216</v>
      </c>
    </row>
    <row r="235" spans="1:31" s="91" customFormat="1" ht="60.75" customHeight="1">
      <c r="A235" s="113"/>
      <c r="B235" s="113"/>
      <c r="C235" s="118"/>
      <c r="D235" s="118"/>
      <c r="E235" s="86" t="s">
        <v>208</v>
      </c>
      <c r="F235" s="107" t="s">
        <v>150</v>
      </c>
      <c r="G235" s="107" t="s">
        <v>237</v>
      </c>
      <c r="H235" s="107" t="s">
        <v>238</v>
      </c>
      <c r="I235" s="107" t="s">
        <v>239</v>
      </c>
      <c r="J235" s="107" t="s">
        <v>240</v>
      </c>
      <c r="K235" s="107" t="s">
        <v>232</v>
      </c>
      <c r="L235" s="107" t="s">
        <v>233</v>
      </c>
      <c r="M235" s="107">
        <v>2</v>
      </c>
      <c r="N235" s="107">
        <v>3</v>
      </c>
      <c r="O235" s="107">
        <f t="shared" si="96"/>
        <v>6</v>
      </c>
      <c r="P235" s="89" t="str">
        <f t="shared" si="97"/>
        <v>Medio</v>
      </c>
      <c r="Q235" s="92">
        <v>10</v>
      </c>
      <c r="R235" s="89">
        <f t="shared" si="98"/>
        <v>60</v>
      </c>
      <c r="S235" s="89" t="str">
        <f t="shared" si="3"/>
        <v>III</v>
      </c>
      <c r="T235" s="88" t="s">
        <v>142</v>
      </c>
      <c r="U235" s="113"/>
      <c r="V235" s="113"/>
      <c r="W235" s="113"/>
      <c r="X235" s="113"/>
      <c r="Y235" s="90" t="s">
        <v>234</v>
      </c>
      <c r="Z235" s="107" t="s">
        <v>241</v>
      </c>
      <c r="AA235" s="107" t="s">
        <v>216</v>
      </c>
      <c r="AB235" s="107" t="s">
        <v>216</v>
      </c>
      <c r="AC235" s="107" t="s">
        <v>236</v>
      </c>
      <c r="AD235" s="111" t="s">
        <v>623</v>
      </c>
      <c r="AE235" s="107" t="s">
        <v>216</v>
      </c>
    </row>
    <row r="236" spans="1:31" s="91" customFormat="1" ht="60.75" customHeight="1">
      <c r="A236" s="113"/>
      <c r="B236" s="113"/>
      <c r="C236" s="118"/>
      <c r="D236" s="118"/>
      <c r="E236" s="86" t="s">
        <v>208</v>
      </c>
      <c r="F236" s="107" t="s">
        <v>150</v>
      </c>
      <c r="G236" s="107" t="s">
        <v>237</v>
      </c>
      <c r="H236" s="107" t="s">
        <v>242</v>
      </c>
      <c r="I236" s="107" t="s">
        <v>243</v>
      </c>
      <c r="J236" s="107" t="s">
        <v>213</v>
      </c>
      <c r="K236" s="107" t="s">
        <v>232</v>
      </c>
      <c r="L236" s="107" t="s">
        <v>213</v>
      </c>
      <c r="M236" s="107">
        <v>2</v>
      </c>
      <c r="N236" s="107">
        <v>3</v>
      </c>
      <c r="O236" s="107">
        <f t="shared" si="96"/>
        <v>6</v>
      </c>
      <c r="P236" s="89" t="str">
        <f t="shared" si="97"/>
        <v>Medio</v>
      </c>
      <c r="Q236" s="87">
        <v>10</v>
      </c>
      <c r="R236" s="88">
        <f t="shared" si="98"/>
        <v>60</v>
      </c>
      <c r="S236" s="89" t="str">
        <f t="shared" si="3"/>
        <v>III</v>
      </c>
      <c r="T236" s="88" t="s">
        <v>142</v>
      </c>
      <c r="U236" s="113"/>
      <c r="V236" s="113"/>
      <c r="W236" s="113"/>
      <c r="X236" s="113"/>
      <c r="Y236" s="90" t="s">
        <v>244</v>
      </c>
      <c r="Z236" s="107" t="s">
        <v>245</v>
      </c>
      <c r="AA236" s="107" t="s">
        <v>216</v>
      </c>
      <c r="AB236" s="107" t="s">
        <v>246</v>
      </c>
      <c r="AC236" s="107" t="s">
        <v>216</v>
      </c>
      <c r="AD236" s="111" t="s">
        <v>624</v>
      </c>
      <c r="AE236" s="107" t="s">
        <v>216</v>
      </c>
    </row>
    <row r="237" spans="1:31" s="91" customFormat="1" ht="60.75" customHeight="1">
      <c r="A237" s="113"/>
      <c r="B237" s="113"/>
      <c r="C237" s="118"/>
      <c r="D237" s="118"/>
      <c r="E237" s="86" t="s">
        <v>208</v>
      </c>
      <c r="F237" s="107" t="s">
        <v>247</v>
      </c>
      <c r="G237" s="107" t="s">
        <v>248</v>
      </c>
      <c r="H237" s="107" t="s">
        <v>249</v>
      </c>
      <c r="I237" s="107" t="s">
        <v>250</v>
      </c>
      <c r="J237" s="107" t="s">
        <v>251</v>
      </c>
      <c r="K237" s="107" t="s">
        <v>252</v>
      </c>
      <c r="L237" s="107" t="s">
        <v>233</v>
      </c>
      <c r="M237" s="92">
        <v>2</v>
      </c>
      <c r="N237" s="92">
        <v>3</v>
      </c>
      <c r="O237" s="89">
        <f t="shared" si="96"/>
        <v>6</v>
      </c>
      <c r="P237" s="89" t="str">
        <f t="shared" si="97"/>
        <v>Medio</v>
      </c>
      <c r="Q237" s="92">
        <v>10</v>
      </c>
      <c r="R237" s="89">
        <f t="shared" si="98"/>
        <v>60</v>
      </c>
      <c r="S237" s="89" t="str">
        <f t="shared" ref="S237:S238" si="107">IF(R237="","",IF(ISTEXT(R237),"IV",IF(R237=20,"IV",IF(AND(R237&gt;=40,R237&lt;=120),"III",IF(AND(R237&gt;=150,R237&lt;=500),"II",IF(AND(R237&gt;=600,R237&lt;=4000),"I","Error"))))))</f>
        <v>III</v>
      </c>
      <c r="T237" s="89" t="str">
        <f>IF(S237="","",IF(OR(S237="IV",S237="III"),"Aceptable",IF(S237="II","No Aceptable o Aceptable con controles",IF(S237="I","No Aceptable","Error"))))</f>
        <v>Aceptable</v>
      </c>
      <c r="U237" s="113"/>
      <c r="V237" s="113"/>
      <c r="W237" s="113"/>
      <c r="X237" s="113"/>
      <c r="Y237" s="90" t="s">
        <v>253</v>
      </c>
      <c r="Z237" s="107" t="s">
        <v>254</v>
      </c>
      <c r="AA237" s="107" t="s">
        <v>216</v>
      </c>
      <c r="AB237" s="107" t="s">
        <v>216</v>
      </c>
      <c r="AC237" s="107" t="s">
        <v>255</v>
      </c>
      <c r="AD237" s="107" t="s">
        <v>256</v>
      </c>
      <c r="AE237" s="107" t="s">
        <v>216</v>
      </c>
    </row>
    <row r="238" spans="1:31" s="91" customFormat="1" ht="60.75" customHeight="1">
      <c r="A238" s="113"/>
      <c r="B238" s="113"/>
      <c r="C238" s="118"/>
      <c r="D238" s="118"/>
      <c r="E238" s="86" t="s">
        <v>208</v>
      </c>
      <c r="F238" s="107" t="s">
        <v>247</v>
      </c>
      <c r="G238" s="107" t="s">
        <v>257</v>
      </c>
      <c r="H238" s="107" t="s">
        <v>258</v>
      </c>
      <c r="I238" s="107" t="s">
        <v>259</v>
      </c>
      <c r="J238" s="107" t="s">
        <v>260</v>
      </c>
      <c r="K238" s="107" t="s">
        <v>252</v>
      </c>
      <c r="L238" s="107" t="s">
        <v>233</v>
      </c>
      <c r="M238" s="92">
        <v>2</v>
      </c>
      <c r="N238" s="92">
        <v>3</v>
      </c>
      <c r="O238" s="89">
        <f t="shared" si="96"/>
        <v>6</v>
      </c>
      <c r="P238" s="89" t="str">
        <f t="shared" si="97"/>
        <v>Medio</v>
      </c>
      <c r="Q238" s="92">
        <v>10</v>
      </c>
      <c r="R238" s="89">
        <f t="shared" si="98"/>
        <v>60</v>
      </c>
      <c r="S238" s="89" t="str">
        <f t="shared" si="107"/>
        <v>III</v>
      </c>
      <c r="T238" s="89" t="str">
        <f>IF(S238="","",IF(OR(S238="IV",S238="III"),"Aceptable",IF(S238="II","No Aceptable o Aceptable con controles",IF(S238="I","No Aceptable","Error"))))</f>
        <v>Aceptable</v>
      </c>
      <c r="U238" s="113"/>
      <c r="V238" s="113"/>
      <c r="W238" s="113"/>
      <c r="X238" s="113"/>
      <c r="Y238" s="90" t="s">
        <v>261</v>
      </c>
      <c r="Z238" s="107" t="s">
        <v>254</v>
      </c>
      <c r="AA238" s="107" t="s">
        <v>216</v>
      </c>
      <c r="AB238" s="107" t="s">
        <v>216</v>
      </c>
      <c r="AC238" s="107" t="s">
        <v>255</v>
      </c>
      <c r="AD238" s="111" t="s">
        <v>262</v>
      </c>
      <c r="AE238" s="107" t="s">
        <v>216</v>
      </c>
    </row>
    <row r="239" spans="1:31" s="91" customFormat="1" ht="60.75" customHeight="1">
      <c r="A239" s="113"/>
      <c r="B239" s="113"/>
      <c r="C239" s="118"/>
      <c r="D239" s="118"/>
      <c r="E239" s="86" t="s">
        <v>263</v>
      </c>
      <c r="F239" s="107" t="s">
        <v>151</v>
      </c>
      <c r="G239" s="107" t="s">
        <v>264</v>
      </c>
      <c r="H239" s="107" t="s">
        <v>265</v>
      </c>
      <c r="I239" s="107" t="s">
        <v>266</v>
      </c>
      <c r="J239" s="107" t="s">
        <v>267</v>
      </c>
      <c r="K239" s="107" t="s">
        <v>268</v>
      </c>
      <c r="L239" s="107" t="s">
        <v>269</v>
      </c>
      <c r="M239" s="107">
        <v>2</v>
      </c>
      <c r="N239" s="107">
        <v>2</v>
      </c>
      <c r="O239" s="107">
        <f t="shared" si="96"/>
        <v>4</v>
      </c>
      <c r="P239" s="89" t="str">
        <f t="shared" si="97"/>
        <v>Bajo</v>
      </c>
      <c r="Q239" s="92">
        <v>10</v>
      </c>
      <c r="R239" s="89">
        <f t="shared" si="98"/>
        <v>40</v>
      </c>
      <c r="S239" s="89" t="str">
        <f t="shared" si="3"/>
        <v>III</v>
      </c>
      <c r="T239" s="88" t="s">
        <v>142</v>
      </c>
      <c r="U239" s="113"/>
      <c r="V239" s="113"/>
      <c r="W239" s="113"/>
      <c r="X239" s="113"/>
      <c r="Y239" s="107" t="s">
        <v>270</v>
      </c>
      <c r="Z239" s="107" t="s">
        <v>271</v>
      </c>
      <c r="AA239" s="107" t="s">
        <v>272</v>
      </c>
      <c r="AB239" s="107" t="s">
        <v>272</v>
      </c>
      <c r="AC239" s="107" t="s">
        <v>272</v>
      </c>
      <c r="AD239" s="107" t="s">
        <v>273</v>
      </c>
      <c r="AE239" s="107" t="s">
        <v>217</v>
      </c>
    </row>
    <row r="240" spans="1:31" s="91" customFormat="1" ht="60.75" customHeight="1">
      <c r="A240" s="113"/>
      <c r="B240" s="113"/>
      <c r="C240" s="118"/>
      <c r="D240" s="118"/>
      <c r="E240" s="86" t="s">
        <v>208</v>
      </c>
      <c r="F240" s="107" t="s">
        <v>274</v>
      </c>
      <c r="G240" s="107" t="s">
        <v>275</v>
      </c>
      <c r="H240" s="107" t="s">
        <v>276</v>
      </c>
      <c r="I240" s="107" t="s">
        <v>277</v>
      </c>
      <c r="J240" s="107" t="s">
        <v>213</v>
      </c>
      <c r="K240" s="107" t="s">
        <v>213</v>
      </c>
      <c r="L240" s="107" t="s">
        <v>278</v>
      </c>
      <c r="M240" s="107">
        <v>2</v>
      </c>
      <c r="N240" s="107">
        <v>3</v>
      </c>
      <c r="O240" s="107">
        <f t="shared" si="96"/>
        <v>6</v>
      </c>
      <c r="P240" s="89" t="str">
        <f t="shared" si="97"/>
        <v>Medio</v>
      </c>
      <c r="Q240" s="87">
        <v>60</v>
      </c>
      <c r="R240" s="89">
        <f t="shared" si="98"/>
        <v>360</v>
      </c>
      <c r="S240" s="89" t="str">
        <f t="shared" si="3"/>
        <v>II</v>
      </c>
      <c r="T240" s="89" t="str">
        <f>IF(S240="","",IF(OR(S240="IV",S240="III"),"Aceptable",IF(S240="II","No Aceptable o Aceptable con controles",IF(S240="I","No Aceptable","Error"))))</f>
        <v>No Aceptable o Aceptable con controles</v>
      </c>
      <c r="U240" s="113"/>
      <c r="V240" s="113"/>
      <c r="W240" s="113"/>
      <c r="X240" s="113"/>
      <c r="Y240" s="93" t="s">
        <v>279</v>
      </c>
      <c r="Z240" s="94" t="s">
        <v>280</v>
      </c>
      <c r="AA240" s="95" t="s">
        <v>281</v>
      </c>
      <c r="AB240" s="95" t="s">
        <v>281</v>
      </c>
      <c r="AC240" s="107" t="s">
        <v>216</v>
      </c>
      <c r="AD240" s="111" t="s">
        <v>629</v>
      </c>
      <c r="AE240" s="95" t="s">
        <v>216</v>
      </c>
    </row>
    <row r="241" spans="1:31" s="91" customFormat="1" ht="60.75" customHeight="1">
      <c r="A241" s="113"/>
      <c r="B241" s="113"/>
      <c r="C241" s="118"/>
      <c r="D241" s="118"/>
      <c r="E241" s="86" t="s">
        <v>208</v>
      </c>
      <c r="F241" s="107" t="s">
        <v>274</v>
      </c>
      <c r="G241" s="107" t="s">
        <v>282</v>
      </c>
      <c r="H241" s="107" t="s">
        <v>283</v>
      </c>
      <c r="I241" s="107" t="s">
        <v>277</v>
      </c>
      <c r="J241" s="107" t="s">
        <v>284</v>
      </c>
      <c r="K241" s="107" t="s">
        <v>285</v>
      </c>
      <c r="L241" s="107" t="s">
        <v>286</v>
      </c>
      <c r="M241" s="107">
        <v>2</v>
      </c>
      <c r="N241" s="107">
        <v>2</v>
      </c>
      <c r="O241" s="107">
        <f t="shared" si="96"/>
        <v>4</v>
      </c>
      <c r="P241" s="89" t="str">
        <f t="shared" si="97"/>
        <v>Bajo</v>
      </c>
      <c r="Q241" s="87">
        <v>60</v>
      </c>
      <c r="R241" s="88">
        <f t="shared" si="98"/>
        <v>240</v>
      </c>
      <c r="S241" s="89" t="str">
        <f t="shared" si="3"/>
        <v>II</v>
      </c>
      <c r="T241" s="88" t="str">
        <f>IF(S241="","",IF(OR(S241="IV",S241="III"),"Aceptable",IF(S241="II","No Aceptable o Aceptable con controles",IF(S241="I","No Aceptable","Error"))))</f>
        <v>No Aceptable o Aceptable con controles</v>
      </c>
      <c r="U241" s="113"/>
      <c r="V241" s="113"/>
      <c r="W241" s="113"/>
      <c r="X241" s="113"/>
      <c r="Y241" s="90" t="s">
        <v>287</v>
      </c>
      <c r="Z241" s="107" t="s">
        <v>288</v>
      </c>
      <c r="AA241" s="107" t="s">
        <v>216</v>
      </c>
      <c r="AB241" s="107" t="s">
        <v>216</v>
      </c>
      <c r="AC241" s="107" t="s">
        <v>289</v>
      </c>
      <c r="AD241" s="107" t="s">
        <v>290</v>
      </c>
      <c r="AE241" s="107" t="s">
        <v>216</v>
      </c>
    </row>
    <row r="242" spans="1:31" s="91" customFormat="1" ht="60.75" customHeight="1">
      <c r="A242" s="113"/>
      <c r="B242" s="113"/>
      <c r="C242" s="118"/>
      <c r="D242" s="118"/>
      <c r="E242" s="86" t="s">
        <v>208</v>
      </c>
      <c r="F242" s="107" t="s">
        <v>274</v>
      </c>
      <c r="G242" s="107" t="s">
        <v>291</v>
      </c>
      <c r="H242" s="107" t="s">
        <v>292</v>
      </c>
      <c r="I242" s="107" t="s">
        <v>293</v>
      </c>
      <c r="J242" s="107" t="s">
        <v>294</v>
      </c>
      <c r="K242" s="107" t="s">
        <v>295</v>
      </c>
      <c r="L242" s="107" t="s">
        <v>296</v>
      </c>
      <c r="M242" s="107">
        <v>2</v>
      </c>
      <c r="N242" s="107">
        <v>4</v>
      </c>
      <c r="O242" s="107">
        <f t="shared" si="96"/>
        <v>8</v>
      </c>
      <c r="P242" s="89" t="str">
        <f t="shared" si="97"/>
        <v>Medio</v>
      </c>
      <c r="Q242" s="87">
        <v>10</v>
      </c>
      <c r="R242" s="89">
        <f t="shared" si="98"/>
        <v>80</v>
      </c>
      <c r="S242" s="89" t="str">
        <f t="shared" si="3"/>
        <v>III</v>
      </c>
      <c r="T242" s="88" t="s">
        <v>142</v>
      </c>
      <c r="U242" s="113"/>
      <c r="V242" s="113"/>
      <c r="W242" s="113"/>
      <c r="X242" s="113"/>
      <c r="Y242" s="90" t="s">
        <v>297</v>
      </c>
      <c r="Z242" s="107" t="s">
        <v>298</v>
      </c>
      <c r="AA242" s="107" t="s">
        <v>216</v>
      </c>
      <c r="AB242" s="107" t="s">
        <v>272</v>
      </c>
      <c r="AC242" s="107" t="s">
        <v>299</v>
      </c>
      <c r="AD242" s="111" t="s">
        <v>620</v>
      </c>
      <c r="AE242" s="107" t="s">
        <v>272</v>
      </c>
    </row>
    <row r="243" spans="1:31" s="91" customFormat="1" ht="60.75" customHeight="1">
      <c r="A243" s="113"/>
      <c r="B243" s="113"/>
      <c r="C243" s="118"/>
      <c r="D243" s="118"/>
      <c r="E243" s="86" t="s">
        <v>208</v>
      </c>
      <c r="F243" s="107" t="s">
        <v>274</v>
      </c>
      <c r="G243" s="107" t="s">
        <v>300</v>
      </c>
      <c r="H243" s="107" t="s">
        <v>301</v>
      </c>
      <c r="I243" s="107" t="s">
        <v>302</v>
      </c>
      <c r="J243" s="107" t="s">
        <v>213</v>
      </c>
      <c r="K243" s="107" t="s">
        <v>268</v>
      </c>
      <c r="L243" s="107" t="s">
        <v>278</v>
      </c>
      <c r="M243" s="107">
        <v>6</v>
      </c>
      <c r="N243" s="107">
        <v>3</v>
      </c>
      <c r="O243" s="107">
        <f t="shared" si="96"/>
        <v>18</v>
      </c>
      <c r="P243" s="89" t="str">
        <f t="shared" si="97"/>
        <v>Alto</v>
      </c>
      <c r="Q243" s="92">
        <v>10</v>
      </c>
      <c r="R243" s="89">
        <f t="shared" si="98"/>
        <v>180</v>
      </c>
      <c r="S243" s="89" t="str">
        <f t="shared" si="3"/>
        <v>II</v>
      </c>
      <c r="T243" s="89" t="str">
        <f>IF(S243="","",IF(OR(S243="IV",S243="III"),"Aceptable",IF(S243="II","No Aceptable o Aceptable con controles",IF(S243="I","No Aceptable","Error"))))</f>
        <v>No Aceptable o Aceptable con controles</v>
      </c>
      <c r="U243" s="113"/>
      <c r="V243" s="113"/>
      <c r="W243" s="113"/>
      <c r="X243" s="113"/>
      <c r="Y243" s="90" t="s">
        <v>303</v>
      </c>
      <c r="Z243" s="107" t="s">
        <v>304</v>
      </c>
      <c r="AA243" s="107" t="s">
        <v>216</v>
      </c>
      <c r="AB243" s="107" t="s">
        <v>216</v>
      </c>
      <c r="AC243" s="107" t="s">
        <v>305</v>
      </c>
      <c r="AD243" s="111" t="s">
        <v>626</v>
      </c>
      <c r="AE243" s="107" t="s">
        <v>217</v>
      </c>
    </row>
    <row r="244" spans="1:31" s="91" customFormat="1" ht="60.75" customHeight="1">
      <c r="A244" s="113" t="s">
        <v>204</v>
      </c>
      <c r="B244" s="113" t="s">
        <v>358</v>
      </c>
      <c r="C244" s="118" t="s">
        <v>359</v>
      </c>
      <c r="D244" s="118" t="s">
        <v>360</v>
      </c>
      <c r="E244" s="86" t="s">
        <v>208</v>
      </c>
      <c r="F244" s="107" t="s">
        <v>209</v>
      </c>
      <c r="G244" s="107" t="s">
        <v>210</v>
      </c>
      <c r="H244" s="107" t="s">
        <v>211</v>
      </c>
      <c r="I244" s="107" t="s">
        <v>212</v>
      </c>
      <c r="J244" s="107" t="s">
        <v>213</v>
      </c>
      <c r="K244" s="107" t="s">
        <v>213</v>
      </c>
      <c r="L244" s="107" t="s">
        <v>213</v>
      </c>
      <c r="M244" s="87">
        <v>2</v>
      </c>
      <c r="N244" s="87">
        <v>2</v>
      </c>
      <c r="O244" s="88">
        <f t="shared" si="96"/>
        <v>4</v>
      </c>
      <c r="P244" s="89" t="str">
        <f t="shared" si="97"/>
        <v>Bajo</v>
      </c>
      <c r="Q244" s="87">
        <v>10</v>
      </c>
      <c r="R244" s="88">
        <f t="shared" si="98"/>
        <v>40</v>
      </c>
      <c r="S244" s="89" t="str">
        <f t="shared" ref="S244" si="108">IF(R244="","",IF(ISTEXT(R244),"IV",IF(R244=20,"IV",IF(AND(R244&gt;=40,R244&lt;=120),"III",IF(AND(R244&gt;=150,R244&lt;=500),"II",IF(AND(R244&gt;=600,R244&lt;=4000),"I","Error"))))))</f>
        <v>III</v>
      </c>
      <c r="T244" s="88" t="s">
        <v>142</v>
      </c>
      <c r="U244" s="113"/>
      <c r="V244" s="113"/>
      <c r="W244" s="113"/>
      <c r="X244" s="113"/>
      <c r="Y244" s="90" t="s">
        <v>214</v>
      </c>
      <c r="Z244" s="107" t="s">
        <v>215</v>
      </c>
      <c r="AA244" s="107" t="s">
        <v>216</v>
      </c>
      <c r="AB244" s="107" t="s">
        <v>216</v>
      </c>
      <c r="AC244" s="107" t="s">
        <v>216</v>
      </c>
      <c r="AD244" s="111" t="s">
        <v>618</v>
      </c>
      <c r="AE244" s="107" t="s">
        <v>217</v>
      </c>
    </row>
    <row r="245" spans="1:31" s="91" customFormat="1" ht="60.75" customHeight="1">
      <c r="A245" s="113"/>
      <c r="B245" s="113"/>
      <c r="C245" s="118"/>
      <c r="D245" s="118"/>
      <c r="E245" s="86" t="s">
        <v>208</v>
      </c>
      <c r="F245" s="107" t="s">
        <v>152</v>
      </c>
      <c r="G245" s="107" t="s">
        <v>218</v>
      </c>
      <c r="H245" s="107" t="s">
        <v>219</v>
      </c>
      <c r="I245" s="107" t="s">
        <v>220</v>
      </c>
      <c r="J245" s="107" t="s">
        <v>213</v>
      </c>
      <c r="K245" s="107" t="s">
        <v>221</v>
      </c>
      <c r="L245" s="107" t="s">
        <v>222</v>
      </c>
      <c r="M245" s="107">
        <v>2</v>
      </c>
      <c r="N245" s="107">
        <v>3</v>
      </c>
      <c r="O245" s="107">
        <f t="shared" si="96"/>
        <v>6</v>
      </c>
      <c r="P245" s="89" t="str">
        <f t="shared" si="97"/>
        <v>Medio</v>
      </c>
      <c r="Q245" s="92">
        <v>25</v>
      </c>
      <c r="R245" s="88">
        <f t="shared" si="98"/>
        <v>150</v>
      </c>
      <c r="S245" s="89" t="str">
        <f t="shared" si="3"/>
        <v>II</v>
      </c>
      <c r="T245" s="88" t="str">
        <f>IF(S245="","",IF(OR(S245="IV",S245="III"),"Aceptable",IF(S245="II","No Aceptable o Aceptable con controles",IF(S245="I","No Aceptable","Error"))))</f>
        <v>No Aceptable o Aceptable con controles</v>
      </c>
      <c r="U245" s="113"/>
      <c r="V245" s="113"/>
      <c r="W245" s="113"/>
      <c r="X245" s="113"/>
      <c r="Y245" s="90" t="s">
        <v>223</v>
      </c>
      <c r="Z245" s="107" t="s">
        <v>224</v>
      </c>
      <c r="AA245" s="107" t="s">
        <v>216</v>
      </c>
      <c r="AB245" s="107" t="s">
        <v>216</v>
      </c>
      <c r="AC245" s="107" t="s">
        <v>216</v>
      </c>
      <c r="AD245" s="107" t="s">
        <v>225</v>
      </c>
      <c r="AE245" s="107" t="s">
        <v>216</v>
      </c>
    </row>
    <row r="246" spans="1:31" s="91" customFormat="1" ht="60.75" customHeight="1">
      <c r="A246" s="113"/>
      <c r="B246" s="113"/>
      <c r="C246" s="118"/>
      <c r="D246" s="118"/>
      <c r="E246" s="86" t="s">
        <v>208</v>
      </c>
      <c r="F246" s="107" t="s">
        <v>152</v>
      </c>
      <c r="G246" s="107" t="s">
        <v>226</v>
      </c>
      <c r="H246" s="107" t="s">
        <v>227</v>
      </c>
      <c r="I246" s="107" t="s">
        <v>228</v>
      </c>
      <c r="J246" s="107" t="s">
        <v>213</v>
      </c>
      <c r="K246" s="107" t="s">
        <v>221</v>
      </c>
      <c r="L246" s="107" t="s">
        <v>222</v>
      </c>
      <c r="M246" s="107">
        <v>6</v>
      </c>
      <c r="N246" s="107">
        <v>4</v>
      </c>
      <c r="O246" s="107">
        <f t="shared" si="96"/>
        <v>24</v>
      </c>
      <c r="P246" s="89" t="str">
        <f t="shared" si="97"/>
        <v>Muy Alto</v>
      </c>
      <c r="Q246" s="92">
        <v>25</v>
      </c>
      <c r="R246" s="88">
        <f t="shared" si="98"/>
        <v>600</v>
      </c>
      <c r="S246" s="89" t="str">
        <f t="shared" si="3"/>
        <v>I</v>
      </c>
      <c r="T246" s="88" t="str">
        <f>IF(S246="","",IF(OR(S246="IV",S246="III"),"Aceptable",IF(S246="II","No Aceptable o Aceptable con controles",IF(S246="I","No Aceptable","Error"))))</f>
        <v>No Aceptable</v>
      </c>
      <c r="U246" s="113"/>
      <c r="V246" s="113"/>
      <c r="W246" s="113"/>
      <c r="X246" s="113"/>
      <c r="Y246" s="90" t="s">
        <v>223</v>
      </c>
      <c r="Z246" s="107" t="s">
        <v>224</v>
      </c>
      <c r="AA246" s="107" t="s">
        <v>216</v>
      </c>
      <c r="AB246" s="107" t="s">
        <v>216</v>
      </c>
      <c r="AC246" s="107" t="s">
        <v>216</v>
      </c>
      <c r="AD246" s="107" t="s">
        <v>225</v>
      </c>
      <c r="AE246" s="107" t="s">
        <v>216</v>
      </c>
    </row>
    <row r="247" spans="1:31" s="91" customFormat="1" ht="60.75" customHeight="1">
      <c r="A247" s="113"/>
      <c r="B247" s="113"/>
      <c r="C247" s="118"/>
      <c r="D247" s="118"/>
      <c r="E247" s="86" t="s">
        <v>208</v>
      </c>
      <c r="F247" s="107" t="s">
        <v>150</v>
      </c>
      <c r="G247" s="107" t="s">
        <v>229</v>
      </c>
      <c r="H247" s="107" t="s">
        <v>230</v>
      </c>
      <c r="I247" s="107" t="s">
        <v>231</v>
      </c>
      <c r="J247" s="107" t="s">
        <v>213</v>
      </c>
      <c r="K247" s="107" t="s">
        <v>232</v>
      </c>
      <c r="L247" s="107" t="s">
        <v>233</v>
      </c>
      <c r="M247" s="92">
        <v>0</v>
      </c>
      <c r="N247" s="92">
        <v>2</v>
      </c>
      <c r="O247" s="89" t="str">
        <f t="shared" si="96"/>
        <v>N/A</v>
      </c>
      <c r="P247" s="89" t="str">
        <f t="shared" si="97"/>
        <v>N/A</v>
      </c>
      <c r="Q247" s="92">
        <v>25</v>
      </c>
      <c r="R247" s="89" t="str">
        <f t="shared" si="98"/>
        <v>N/A</v>
      </c>
      <c r="S247" s="89" t="str">
        <f t="shared" ref="S247" si="109">IF(R247="","",IF(ISTEXT(R247),"IV",IF(R247=20,"IV",IF(AND(R247&gt;=40,R247&lt;=120),"III",IF(AND(R247&gt;=150,R247&lt;=500),"II",IF(AND(R247&gt;=600,R247&lt;=4000),"I","Error"))))))</f>
        <v>IV</v>
      </c>
      <c r="T247" s="88" t="s">
        <v>142</v>
      </c>
      <c r="U247" s="113"/>
      <c r="V247" s="113"/>
      <c r="W247" s="113"/>
      <c r="X247" s="113"/>
      <c r="Y247" s="90" t="s">
        <v>234</v>
      </c>
      <c r="Z247" s="107" t="s">
        <v>235</v>
      </c>
      <c r="AA247" s="107" t="s">
        <v>216</v>
      </c>
      <c r="AB247" s="107" t="s">
        <v>216</v>
      </c>
      <c r="AC247" s="107" t="s">
        <v>236</v>
      </c>
      <c r="AD247" s="111" t="s">
        <v>622</v>
      </c>
      <c r="AE247" s="107" t="s">
        <v>216</v>
      </c>
    </row>
    <row r="248" spans="1:31" s="91" customFormat="1" ht="60.75" customHeight="1">
      <c r="A248" s="113"/>
      <c r="B248" s="113"/>
      <c r="C248" s="118"/>
      <c r="D248" s="118"/>
      <c r="E248" s="86" t="s">
        <v>208</v>
      </c>
      <c r="F248" s="107" t="s">
        <v>150</v>
      </c>
      <c r="G248" s="107" t="s">
        <v>237</v>
      </c>
      <c r="H248" s="107" t="s">
        <v>238</v>
      </c>
      <c r="I248" s="107" t="s">
        <v>239</v>
      </c>
      <c r="J248" s="107" t="s">
        <v>240</v>
      </c>
      <c r="K248" s="107" t="s">
        <v>232</v>
      </c>
      <c r="L248" s="107" t="s">
        <v>233</v>
      </c>
      <c r="M248" s="107">
        <v>2</v>
      </c>
      <c r="N248" s="107">
        <v>3</v>
      </c>
      <c r="O248" s="107">
        <f t="shared" si="96"/>
        <v>6</v>
      </c>
      <c r="P248" s="89" t="str">
        <f t="shared" si="97"/>
        <v>Medio</v>
      </c>
      <c r="Q248" s="92">
        <v>10</v>
      </c>
      <c r="R248" s="89">
        <f t="shared" si="98"/>
        <v>60</v>
      </c>
      <c r="S248" s="89" t="str">
        <f t="shared" si="3"/>
        <v>III</v>
      </c>
      <c r="T248" s="88" t="s">
        <v>142</v>
      </c>
      <c r="U248" s="113"/>
      <c r="V248" s="113"/>
      <c r="W248" s="113"/>
      <c r="X248" s="113"/>
      <c r="Y248" s="90" t="s">
        <v>234</v>
      </c>
      <c r="Z248" s="107" t="s">
        <v>241</v>
      </c>
      <c r="AA248" s="107" t="s">
        <v>216</v>
      </c>
      <c r="AB248" s="107" t="s">
        <v>216</v>
      </c>
      <c r="AC248" s="107" t="s">
        <v>236</v>
      </c>
      <c r="AD248" s="111" t="s">
        <v>623</v>
      </c>
      <c r="AE248" s="107" t="s">
        <v>216</v>
      </c>
    </row>
    <row r="249" spans="1:31" s="91" customFormat="1" ht="60.75" customHeight="1">
      <c r="A249" s="113"/>
      <c r="B249" s="113"/>
      <c r="C249" s="118"/>
      <c r="D249" s="118"/>
      <c r="E249" s="86" t="s">
        <v>208</v>
      </c>
      <c r="F249" s="107" t="s">
        <v>150</v>
      </c>
      <c r="G249" s="107" t="s">
        <v>237</v>
      </c>
      <c r="H249" s="107" t="s">
        <v>242</v>
      </c>
      <c r="I249" s="107" t="s">
        <v>243</v>
      </c>
      <c r="J249" s="107" t="s">
        <v>213</v>
      </c>
      <c r="K249" s="107" t="s">
        <v>232</v>
      </c>
      <c r="L249" s="107" t="s">
        <v>213</v>
      </c>
      <c r="M249" s="107">
        <v>2</v>
      </c>
      <c r="N249" s="107">
        <v>3</v>
      </c>
      <c r="O249" s="107">
        <f t="shared" si="96"/>
        <v>6</v>
      </c>
      <c r="P249" s="89" t="str">
        <f t="shared" si="97"/>
        <v>Medio</v>
      </c>
      <c r="Q249" s="87">
        <v>10</v>
      </c>
      <c r="R249" s="88">
        <f t="shared" si="98"/>
        <v>60</v>
      </c>
      <c r="S249" s="89" t="str">
        <f t="shared" si="3"/>
        <v>III</v>
      </c>
      <c r="T249" s="88" t="s">
        <v>142</v>
      </c>
      <c r="U249" s="113"/>
      <c r="V249" s="113"/>
      <c r="W249" s="113"/>
      <c r="X249" s="113"/>
      <c r="Y249" s="90" t="s">
        <v>244</v>
      </c>
      <c r="Z249" s="107" t="s">
        <v>245</v>
      </c>
      <c r="AA249" s="107" t="s">
        <v>216</v>
      </c>
      <c r="AB249" s="107" t="s">
        <v>246</v>
      </c>
      <c r="AC249" s="107" t="s">
        <v>216</v>
      </c>
      <c r="AD249" s="111" t="s">
        <v>624</v>
      </c>
      <c r="AE249" s="107" t="s">
        <v>216</v>
      </c>
    </row>
    <row r="250" spans="1:31" s="91" customFormat="1" ht="60.75" customHeight="1">
      <c r="A250" s="113"/>
      <c r="B250" s="113"/>
      <c r="C250" s="118"/>
      <c r="D250" s="118"/>
      <c r="E250" s="86" t="s">
        <v>208</v>
      </c>
      <c r="F250" s="107" t="s">
        <v>247</v>
      </c>
      <c r="G250" s="107" t="s">
        <v>248</v>
      </c>
      <c r="H250" s="107" t="s">
        <v>249</v>
      </c>
      <c r="I250" s="107" t="s">
        <v>250</v>
      </c>
      <c r="J250" s="107" t="s">
        <v>251</v>
      </c>
      <c r="K250" s="107" t="s">
        <v>252</v>
      </c>
      <c r="L250" s="107" t="s">
        <v>233</v>
      </c>
      <c r="M250" s="92">
        <v>2</v>
      </c>
      <c r="N250" s="92">
        <v>3</v>
      </c>
      <c r="O250" s="89">
        <f t="shared" si="96"/>
        <v>6</v>
      </c>
      <c r="P250" s="89" t="str">
        <f t="shared" si="97"/>
        <v>Medio</v>
      </c>
      <c r="Q250" s="92">
        <v>10</v>
      </c>
      <c r="R250" s="89">
        <f t="shared" si="98"/>
        <v>60</v>
      </c>
      <c r="S250" s="89" t="str">
        <f t="shared" ref="S250:S251" si="110">IF(R250="","",IF(ISTEXT(R250),"IV",IF(R250=20,"IV",IF(AND(R250&gt;=40,R250&lt;=120),"III",IF(AND(R250&gt;=150,R250&lt;=500),"II",IF(AND(R250&gt;=600,R250&lt;=4000),"I","Error"))))))</f>
        <v>III</v>
      </c>
      <c r="T250" s="89" t="str">
        <f>IF(S250="","",IF(OR(S250="IV",S250="III"),"Aceptable",IF(S250="II","No Aceptable o Aceptable con controles",IF(S250="I","No Aceptable","Error"))))</f>
        <v>Aceptable</v>
      </c>
      <c r="U250" s="113"/>
      <c r="V250" s="113"/>
      <c r="W250" s="113"/>
      <c r="X250" s="113"/>
      <c r="Y250" s="90" t="s">
        <v>253</v>
      </c>
      <c r="Z250" s="107" t="s">
        <v>254</v>
      </c>
      <c r="AA250" s="107" t="s">
        <v>216</v>
      </c>
      <c r="AB250" s="107" t="s">
        <v>216</v>
      </c>
      <c r="AC250" s="107" t="s">
        <v>255</v>
      </c>
      <c r="AD250" s="107" t="s">
        <v>256</v>
      </c>
      <c r="AE250" s="107" t="s">
        <v>216</v>
      </c>
    </row>
    <row r="251" spans="1:31" s="91" customFormat="1" ht="60.75" customHeight="1">
      <c r="A251" s="113"/>
      <c r="B251" s="113"/>
      <c r="C251" s="118"/>
      <c r="D251" s="118"/>
      <c r="E251" s="86" t="s">
        <v>208</v>
      </c>
      <c r="F251" s="107" t="s">
        <v>247</v>
      </c>
      <c r="G251" s="107" t="s">
        <v>257</v>
      </c>
      <c r="H251" s="107" t="s">
        <v>258</v>
      </c>
      <c r="I251" s="107" t="s">
        <v>259</v>
      </c>
      <c r="J251" s="107" t="s">
        <v>260</v>
      </c>
      <c r="K251" s="107" t="s">
        <v>252</v>
      </c>
      <c r="L251" s="107" t="s">
        <v>233</v>
      </c>
      <c r="M251" s="92">
        <v>2</v>
      </c>
      <c r="N251" s="92">
        <v>3</v>
      </c>
      <c r="O251" s="89">
        <f t="shared" si="96"/>
        <v>6</v>
      </c>
      <c r="P251" s="89" t="str">
        <f t="shared" si="97"/>
        <v>Medio</v>
      </c>
      <c r="Q251" s="92">
        <v>10</v>
      </c>
      <c r="R251" s="89">
        <f t="shared" si="98"/>
        <v>60</v>
      </c>
      <c r="S251" s="89" t="str">
        <f t="shared" si="110"/>
        <v>III</v>
      </c>
      <c r="T251" s="89" t="str">
        <f>IF(S251="","",IF(OR(S251="IV",S251="III"),"Aceptable",IF(S251="II","No Aceptable o Aceptable con controles",IF(S251="I","No Aceptable","Error"))))</f>
        <v>Aceptable</v>
      </c>
      <c r="U251" s="113"/>
      <c r="V251" s="113"/>
      <c r="W251" s="113"/>
      <c r="X251" s="113"/>
      <c r="Y251" s="90" t="s">
        <v>261</v>
      </c>
      <c r="Z251" s="107" t="s">
        <v>254</v>
      </c>
      <c r="AA251" s="107" t="s">
        <v>216</v>
      </c>
      <c r="AB251" s="107" t="s">
        <v>216</v>
      </c>
      <c r="AC251" s="107" t="s">
        <v>255</v>
      </c>
      <c r="AD251" s="111" t="s">
        <v>262</v>
      </c>
      <c r="AE251" s="107" t="s">
        <v>216</v>
      </c>
    </row>
    <row r="252" spans="1:31" s="91" customFormat="1" ht="60.75" customHeight="1">
      <c r="A252" s="113"/>
      <c r="B252" s="113"/>
      <c r="C252" s="118"/>
      <c r="D252" s="118"/>
      <c r="E252" s="86" t="s">
        <v>263</v>
      </c>
      <c r="F252" s="107" t="s">
        <v>151</v>
      </c>
      <c r="G252" s="107" t="s">
        <v>264</v>
      </c>
      <c r="H252" s="107" t="s">
        <v>265</v>
      </c>
      <c r="I252" s="107" t="s">
        <v>266</v>
      </c>
      <c r="J252" s="107" t="s">
        <v>267</v>
      </c>
      <c r="K252" s="107" t="s">
        <v>268</v>
      </c>
      <c r="L252" s="107" t="s">
        <v>269</v>
      </c>
      <c r="M252" s="107">
        <v>2</v>
      </c>
      <c r="N252" s="107">
        <v>2</v>
      </c>
      <c r="O252" s="107">
        <f t="shared" si="96"/>
        <v>4</v>
      </c>
      <c r="P252" s="89" t="str">
        <f t="shared" si="97"/>
        <v>Bajo</v>
      </c>
      <c r="Q252" s="92">
        <v>10</v>
      </c>
      <c r="R252" s="89">
        <f t="shared" si="98"/>
        <v>40</v>
      </c>
      <c r="S252" s="89" t="str">
        <f t="shared" ref="S252:S308" si="111">IF(R252="","",IF(ISTEXT(R252),"IV",IF(R252=20,"IV",IF(AND(R252&gt;=40,R252&lt;=120),"III",IF(AND(R252&gt;=150,R252&lt;=500),"II",IF(AND(R252&gt;=600,R252&lt;=4000),"I","Error"))))))</f>
        <v>III</v>
      </c>
      <c r="T252" s="88" t="s">
        <v>142</v>
      </c>
      <c r="U252" s="113"/>
      <c r="V252" s="113"/>
      <c r="W252" s="113"/>
      <c r="X252" s="113"/>
      <c r="Y252" s="107" t="s">
        <v>270</v>
      </c>
      <c r="Z252" s="107" t="s">
        <v>271</v>
      </c>
      <c r="AA252" s="107" t="s">
        <v>272</v>
      </c>
      <c r="AB252" s="107" t="s">
        <v>272</v>
      </c>
      <c r="AC252" s="107" t="s">
        <v>272</v>
      </c>
      <c r="AD252" s="107" t="s">
        <v>273</v>
      </c>
      <c r="AE252" s="107" t="s">
        <v>217</v>
      </c>
    </row>
    <row r="253" spans="1:31" s="91" customFormat="1" ht="60.75" customHeight="1">
      <c r="A253" s="113"/>
      <c r="B253" s="113"/>
      <c r="C253" s="118"/>
      <c r="D253" s="118"/>
      <c r="E253" s="86" t="s">
        <v>208</v>
      </c>
      <c r="F253" s="107" t="s">
        <v>274</v>
      </c>
      <c r="G253" s="107" t="s">
        <v>275</v>
      </c>
      <c r="H253" s="107" t="s">
        <v>276</v>
      </c>
      <c r="I253" s="107" t="s">
        <v>277</v>
      </c>
      <c r="J253" s="107" t="s">
        <v>213</v>
      </c>
      <c r="K253" s="107" t="s">
        <v>213</v>
      </c>
      <c r="L253" s="107" t="s">
        <v>278</v>
      </c>
      <c r="M253" s="107">
        <v>2</v>
      </c>
      <c r="N253" s="107">
        <v>3</v>
      </c>
      <c r="O253" s="107">
        <f t="shared" ref="O253:O308" si="112">IF(OR(M253="",N253=""),"",IF((M253*N253=0),"N/A",M253*N253))</f>
        <v>6</v>
      </c>
      <c r="P253" s="89" t="str">
        <f t="shared" ref="P253:P308" si="113">IF(O253="","",IF(ISTEXT(O253),"N/A",IF(OR(O253=2,O253=4),"Bajo",IF(OR(O253=6,O253=8),"Medio",IF(OR(O253=10,O253=12,O253=18,O253=20),"Alto",IF(OR(O253=24,O253=30,O253=40),"Muy Alto","Error"))))))</f>
        <v>Medio</v>
      </c>
      <c r="Q253" s="87">
        <v>60</v>
      </c>
      <c r="R253" s="89">
        <f t="shared" ref="R253:R308" si="114">IF(OR(Q253="",O253=""),"",IF(ISTEXT(O253),"N/A",O253*Q253))</f>
        <v>360</v>
      </c>
      <c r="S253" s="89" t="str">
        <f t="shared" si="111"/>
        <v>II</v>
      </c>
      <c r="T253" s="89" t="str">
        <f>IF(S253="","",IF(OR(S253="IV",S253="III"),"Aceptable",IF(S253="II","No Aceptable o Aceptable con controles",IF(S253="I","No Aceptable","Error"))))</f>
        <v>No Aceptable o Aceptable con controles</v>
      </c>
      <c r="U253" s="113"/>
      <c r="V253" s="113"/>
      <c r="W253" s="113"/>
      <c r="X253" s="113"/>
      <c r="Y253" s="93" t="s">
        <v>279</v>
      </c>
      <c r="Z253" s="94" t="s">
        <v>280</v>
      </c>
      <c r="AA253" s="95" t="s">
        <v>281</v>
      </c>
      <c r="AB253" s="95" t="s">
        <v>281</v>
      </c>
      <c r="AC253" s="107" t="s">
        <v>216</v>
      </c>
      <c r="AD253" s="111" t="s">
        <v>629</v>
      </c>
      <c r="AE253" s="95" t="s">
        <v>216</v>
      </c>
    </row>
    <row r="254" spans="1:31" s="91" customFormat="1" ht="60.75" customHeight="1">
      <c r="A254" s="113"/>
      <c r="B254" s="113"/>
      <c r="C254" s="118"/>
      <c r="D254" s="118"/>
      <c r="E254" s="86" t="s">
        <v>208</v>
      </c>
      <c r="F254" s="107" t="s">
        <v>274</v>
      </c>
      <c r="G254" s="107" t="s">
        <v>282</v>
      </c>
      <c r="H254" s="107" t="s">
        <v>283</v>
      </c>
      <c r="I254" s="107" t="s">
        <v>277</v>
      </c>
      <c r="J254" s="107" t="s">
        <v>284</v>
      </c>
      <c r="K254" s="107" t="s">
        <v>285</v>
      </c>
      <c r="L254" s="107" t="s">
        <v>286</v>
      </c>
      <c r="M254" s="107">
        <v>2</v>
      </c>
      <c r="N254" s="107">
        <v>2</v>
      </c>
      <c r="O254" s="107">
        <f t="shared" si="112"/>
        <v>4</v>
      </c>
      <c r="P254" s="89" t="str">
        <f t="shared" si="113"/>
        <v>Bajo</v>
      </c>
      <c r="Q254" s="87">
        <v>60</v>
      </c>
      <c r="R254" s="88">
        <f t="shared" si="114"/>
        <v>240</v>
      </c>
      <c r="S254" s="89" t="str">
        <f t="shared" si="111"/>
        <v>II</v>
      </c>
      <c r="T254" s="88" t="str">
        <f>IF(S254="","",IF(OR(S254="IV",S254="III"),"Aceptable",IF(S254="II","No Aceptable o Aceptable con controles",IF(S254="I","No Aceptable","Error"))))</f>
        <v>No Aceptable o Aceptable con controles</v>
      </c>
      <c r="U254" s="113"/>
      <c r="V254" s="113"/>
      <c r="W254" s="113"/>
      <c r="X254" s="113"/>
      <c r="Y254" s="90" t="s">
        <v>287</v>
      </c>
      <c r="Z254" s="107" t="s">
        <v>288</v>
      </c>
      <c r="AA254" s="107" t="s">
        <v>216</v>
      </c>
      <c r="AB254" s="107" t="s">
        <v>216</v>
      </c>
      <c r="AC254" s="107" t="s">
        <v>289</v>
      </c>
      <c r="AD254" s="107" t="s">
        <v>290</v>
      </c>
      <c r="AE254" s="107" t="s">
        <v>216</v>
      </c>
    </row>
    <row r="255" spans="1:31" s="91" customFormat="1" ht="60.75" customHeight="1">
      <c r="A255" s="113"/>
      <c r="B255" s="113"/>
      <c r="C255" s="118"/>
      <c r="D255" s="118"/>
      <c r="E255" s="86" t="s">
        <v>208</v>
      </c>
      <c r="F255" s="107" t="s">
        <v>274</v>
      </c>
      <c r="G255" s="107" t="s">
        <v>291</v>
      </c>
      <c r="H255" s="107" t="s">
        <v>292</v>
      </c>
      <c r="I255" s="107" t="s">
        <v>293</v>
      </c>
      <c r="J255" s="107" t="s">
        <v>294</v>
      </c>
      <c r="K255" s="107" t="s">
        <v>295</v>
      </c>
      <c r="L255" s="107" t="s">
        <v>296</v>
      </c>
      <c r="M255" s="107">
        <v>2</v>
      </c>
      <c r="N255" s="107">
        <v>4</v>
      </c>
      <c r="O255" s="107">
        <f t="shared" si="112"/>
        <v>8</v>
      </c>
      <c r="P255" s="89" t="str">
        <f t="shared" si="113"/>
        <v>Medio</v>
      </c>
      <c r="Q255" s="87">
        <v>10</v>
      </c>
      <c r="R255" s="89">
        <f t="shared" si="114"/>
        <v>80</v>
      </c>
      <c r="S255" s="89" t="str">
        <f t="shared" si="111"/>
        <v>III</v>
      </c>
      <c r="T255" s="88" t="s">
        <v>142</v>
      </c>
      <c r="U255" s="113"/>
      <c r="V255" s="113"/>
      <c r="W255" s="113"/>
      <c r="X255" s="113"/>
      <c r="Y255" s="90" t="s">
        <v>297</v>
      </c>
      <c r="Z255" s="107" t="s">
        <v>298</v>
      </c>
      <c r="AA255" s="107" t="s">
        <v>216</v>
      </c>
      <c r="AB255" s="107" t="s">
        <v>272</v>
      </c>
      <c r="AC255" s="107" t="s">
        <v>299</v>
      </c>
      <c r="AD255" s="111" t="s">
        <v>620</v>
      </c>
      <c r="AE255" s="107" t="s">
        <v>272</v>
      </c>
    </row>
    <row r="256" spans="1:31" s="91" customFormat="1" ht="60.75" customHeight="1">
      <c r="A256" s="113"/>
      <c r="B256" s="113"/>
      <c r="C256" s="118"/>
      <c r="D256" s="118"/>
      <c r="E256" s="86" t="s">
        <v>208</v>
      </c>
      <c r="F256" s="107" t="s">
        <v>274</v>
      </c>
      <c r="G256" s="107" t="s">
        <v>300</v>
      </c>
      <c r="H256" s="107" t="s">
        <v>301</v>
      </c>
      <c r="I256" s="107" t="s">
        <v>302</v>
      </c>
      <c r="J256" s="107" t="s">
        <v>213</v>
      </c>
      <c r="K256" s="107" t="s">
        <v>268</v>
      </c>
      <c r="L256" s="107" t="s">
        <v>278</v>
      </c>
      <c r="M256" s="107">
        <v>6</v>
      </c>
      <c r="N256" s="107">
        <v>3</v>
      </c>
      <c r="O256" s="107">
        <f t="shared" si="112"/>
        <v>18</v>
      </c>
      <c r="P256" s="89" t="str">
        <f t="shared" si="113"/>
        <v>Alto</v>
      </c>
      <c r="Q256" s="92">
        <v>10</v>
      </c>
      <c r="R256" s="89">
        <f t="shared" si="114"/>
        <v>180</v>
      </c>
      <c r="S256" s="89" t="str">
        <f t="shared" si="111"/>
        <v>II</v>
      </c>
      <c r="T256" s="89" t="str">
        <f>IF(S256="","",IF(OR(S256="IV",S256="III"),"Aceptable",IF(S256="II","No Aceptable o Aceptable con controles",IF(S256="I","No Aceptable","Error"))))</f>
        <v>No Aceptable o Aceptable con controles</v>
      </c>
      <c r="U256" s="113"/>
      <c r="V256" s="113"/>
      <c r="W256" s="113"/>
      <c r="X256" s="113"/>
      <c r="Y256" s="90" t="s">
        <v>303</v>
      </c>
      <c r="Z256" s="107" t="s">
        <v>304</v>
      </c>
      <c r="AA256" s="107" t="s">
        <v>216</v>
      </c>
      <c r="AB256" s="107" t="s">
        <v>216</v>
      </c>
      <c r="AC256" s="107" t="s">
        <v>305</v>
      </c>
      <c r="AD256" s="111" t="s">
        <v>626</v>
      </c>
      <c r="AE256" s="107" t="s">
        <v>217</v>
      </c>
    </row>
    <row r="257" spans="1:31" s="91" customFormat="1" ht="60.75" customHeight="1">
      <c r="A257" s="113" t="s">
        <v>204</v>
      </c>
      <c r="B257" s="113" t="s">
        <v>361</v>
      </c>
      <c r="C257" s="118" t="s">
        <v>362</v>
      </c>
      <c r="D257" s="118" t="s">
        <v>363</v>
      </c>
      <c r="E257" s="86" t="s">
        <v>208</v>
      </c>
      <c r="F257" s="107" t="s">
        <v>209</v>
      </c>
      <c r="G257" s="107" t="s">
        <v>210</v>
      </c>
      <c r="H257" s="107" t="s">
        <v>211</v>
      </c>
      <c r="I257" s="107" t="s">
        <v>212</v>
      </c>
      <c r="J257" s="107" t="s">
        <v>213</v>
      </c>
      <c r="K257" s="107" t="s">
        <v>213</v>
      </c>
      <c r="L257" s="107" t="s">
        <v>213</v>
      </c>
      <c r="M257" s="87">
        <v>2</v>
      </c>
      <c r="N257" s="87">
        <v>2</v>
      </c>
      <c r="O257" s="88">
        <f t="shared" si="112"/>
        <v>4</v>
      </c>
      <c r="P257" s="89" t="str">
        <f t="shared" si="113"/>
        <v>Bajo</v>
      </c>
      <c r="Q257" s="87">
        <v>10</v>
      </c>
      <c r="R257" s="88">
        <f t="shared" si="114"/>
        <v>40</v>
      </c>
      <c r="S257" s="89" t="str">
        <f t="shared" si="111"/>
        <v>III</v>
      </c>
      <c r="T257" s="88" t="s">
        <v>142</v>
      </c>
      <c r="U257" s="113"/>
      <c r="V257" s="113"/>
      <c r="W257" s="113"/>
      <c r="X257" s="113"/>
      <c r="Y257" s="90" t="s">
        <v>214</v>
      </c>
      <c r="Z257" s="107" t="s">
        <v>215</v>
      </c>
      <c r="AA257" s="107" t="s">
        <v>216</v>
      </c>
      <c r="AB257" s="107" t="s">
        <v>216</v>
      </c>
      <c r="AC257" s="107" t="s">
        <v>216</v>
      </c>
      <c r="AD257" s="111" t="s">
        <v>618</v>
      </c>
      <c r="AE257" s="107" t="s">
        <v>217</v>
      </c>
    </row>
    <row r="258" spans="1:31" s="91" customFormat="1" ht="60.75" customHeight="1">
      <c r="A258" s="113"/>
      <c r="B258" s="113"/>
      <c r="C258" s="118"/>
      <c r="D258" s="118"/>
      <c r="E258" s="86" t="s">
        <v>208</v>
      </c>
      <c r="F258" s="107" t="s">
        <v>152</v>
      </c>
      <c r="G258" s="107" t="s">
        <v>218</v>
      </c>
      <c r="H258" s="107" t="s">
        <v>219</v>
      </c>
      <c r="I258" s="107" t="s">
        <v>220</v>
      </c>
      <c r="J258" s="107" t="s">
        <v>213</v>
      </c>
      <c r="K258" s="107" t="s">
        <v>221</v>
      </c>
      <c r="L258" s="107" t="s">
        <v>222</v>
      </c>
      <c r="M258" s="107">
        <v>2</v>
      </c>
      <c r="N258" s="107">
        <v>3</v>
      </c>
      <c r="O258" s="107">
        <f t="shared" si="112"/>
        <v>6</v>
      </c>
      <c r="P258" s="89" t="str">
        <f t="shared" si="113"/>
        <v>Medio</v>
      </c>
      <c r="Q258" s="92">
        <v>25</v>
      </c>
      <c r="R258" s="88">
        <f t="shared" si="114"/>
        <v>150</v>
      </c>
      <c r="S258" s="89" t="str">
        <f t="shared" si="111"/>
        <v>II</v>
      </c>
      <c r="T258" s="88" t="str">
        <f>IF(S258="","",IF(OR(S258="IV",S258="III"),"Aceptable",IF(S258="II","No Aceptable o Aceptable con controles",IF(S258="I","No Aceptable","Error"))))</f>
        <v>No Aceptable o Aceptable con controles</v>
      </c>
      <c r="U258" s="113"/>
      <c r="V258" s="113"/>
      <c r="W258" s="113"/>
      <c r="X258" s="113"/>
      <c r="Y258" s="90" t="s">
        <v>223</v>
      </c>
      <c r="Z258" s="107" t="s">
        <v>224</v>
      </c>
      <c r="AA258" s="107" t="s">
        <v>216</v>
      </c>
      <c r="AB258" s="107" t="s">
        <v>216</v>
      </c>
      <c r="AC258" s="107" t="s">
        <v>216</v>
      </c>
      <c r="AD258" s="107" t="s">
        <v>225</v>
      </c>
      <c r="AE258" s="107" t="s">
        <v>216</v>
      </c>
    </row>
    <row r="259" spans="1:31" s="91" customFormat="1" ht="60.75" customHeight="1">
      <c r="A259" s="113"/>
      <c r="B259" s="113"/>
      <c r="C259" s="118"/>
      <c r="D259" s="118"/>
      <c r="E259" s="86" t="s">
        <v>208</v>
      </c>
      <c r="F259" s="107" t="s">
        <v>152</v>
      </c>
      <c r="G259" s="107" t="s">
        <v>226</v>
      </c>
      <c r="H259" s="107" t="s">
        <v>227</v>
      </c>
      <c r="I259" s="107" t="s">
        <v>228</v>
      </c>
      <c r="J259" s="107" t="s">
        <v>213</v>
      </c>
      <c r="K259" s="107" t="s">
        <v>221</v>
      </c>
      <c r="L259" s="107" t="s">
        <v>222</v>
      </c>
      <c r="M259" s="107">
        <v>6</v>
      </c>
      <c r="N259" s="107">
        <v>4</v>
      </c>
      <c r="O259" s="107">
        <f t="shared" si="112"/>
        <v>24</v>
      </c>
      <c r="P259" s="89" t="str">
        <f t="shared" si="113"/>
        <v>Muy Alto</v>
      </c>
      <c r="Q259" s="92">
        <v>25</v>
      </c>
      <c r="R259" s="88">
        <f t="shared" si="114"/>
        <v>600</v>
      </c>
      <c r="S259" s="89" t="str">
        <f t="shared" si="111"/>
        <v>I</v>
      </c>
      <c r="T259" s="88" t="str">
        <f>IF(S259="","",IF(OR(S259="IV",S259="III"),"Aceptable",IF(S259="II","No Aceptable o Aceptable con controles",IF(S259="I","No Aceptable","Error"))))</f>
        <v>No Aceptable</v>
      </c>
      <c r="U259" s="113"/>
      <c r="V259" s="113"/>
      <c r="W259" s="113"/>
      <c r="X259" s="113"/>
      <c r="Y259" s="90" t="s">
        <v>223</v>
      </c>
      <c r="Z259" s="107" t="s">
        <v>224</v>
      </c>
      <c r="AA259" s="107" t="s">
        <v>216</v>
      </c>
      <c r="AB259" s="107" t="s">
        <v>216</v>
      </c>
      <c r="AC259" s="107" t="s">
        <v>216</v>
      </c>
      <c r="AD259" s="107" t="s">
        <v>225</v>
      </c>
      <c r="AE259" s="107" t="s">
        <v>216</v>
      </c>
    </row>
    <row r="260" spans="1:31" s="91" customFormat="1" ht="60.75" customHeight="1">
      <c r="A260" s="113"/>
      <c r="B260" s="113"/>
      <c r="C260" s="118"/>
      <c r="D260" s="118"/>
      <c r="E260" s="86" t="s">
        <v>208</v>
      </c>
      <c r="F260" s="107" t="s">
        <v>150</v>
      </c>
      <c r="G260" s="107" t="s">
        <v>229</v>
      </c>
      <c r="H260" s="107" t="s">
        <v>230</v>
      </c>
      <c r="I260" s="107" t="s">
        <v>231</v>
      </c>
      <c r="J260" s="107" t="s">
        <v>213</v>
      </c>
      <c r="K260" s="107" t="s">
        <v>232</v>
      </c>
      <c r="L260" s="107" t="s">
        <v>233</v>
      </c>
      <c r="M260" s="92">
        <v>0</v>
      </c>
      <c r="N260" s="92">
        <v>2</v>
      </c>
      <c r="O260" s="89" t="str">
        <f t="shared" si="112"/>
        <v>N/A</v>
      </c>
      <c r="P260" s="89" t="str">
        <f t="shared" si="113"/>
        <v>N/A</v>
      </c>
      <c r="Q260" s="92">
        <v>25</v>
      </c>
      <c r="R260" s="89" t="str">
        <f t="shared" si="114"/>
        <v>N/A</v>
      </c>
      <c r="S260" s="89" t="str">
        <f t="shared" si="111"/>
        <v>IV</v>
      </c>
      <c r="T260" s="88" t="s">
        <v>142</v>
      </c>
      <c r="U260" s="113"/>
      <c r="V260" s="113"/>
      <c r="W260" s="113"/>
      <c r="X260" s="113"/>
      <c r="Y260" s="90" t="s">
        <v>234</v>
      </c>
      <c r="Z260" s="107" t="s">
        <v>235</v>
      </c>
      <c r="AA260" s="107" t="s">
        <v>216</v>
      </c>
      <c r="AB260" s="107" t="s">
        <v>216</v>
      </c>
      <c r="AC260" s="107" t="s">
        <v>236</v>
      </c>
      <c r="AD260" s="111" t="s">
        <v>622</v>
      </c>
      <c r="AE260" s="107" t="s">
        <v>216</v>
      </c>
    </row>
    <row r="261" spans="1:31" s="91" customFormat="1" ht="60.75" customHeight="1">
      <c r="A261" s="113"/>
      <c r="B261" s="113"/>
      <c r="C261" s="118"/>
      <c r="D261" s="118"/>
      <c r="E261" s="86" t="s">
        <v>208</v>
      </c>
      <c r="F261" s="107" t="s">
        <v>150</v>
      </c>
      <c r="G261" s="107" t="s">
        <v>237</v>
      </c>
      <c r="H261" s="107" t="s">
        <v>238</v>
      </c>
      <c r="I261" s="107" t="s">
        <v>239</v>
      </c>
      <c r="J261" s="107" t="s">
        <v>240</v>
      </c>
      <c r="K261" s="107" t="s">
        <v>232</v>
      </c>
      <c r="L261" s="107" t="s">
        <v>233</v>
      </c>
      <c r="M261" s="107">
        <v>2</v>
      </c>
      <c r="N261" s="107">
        <v>3</v>
      </c>
      <c r="O261" s="107">
        <f t="shared" si="112"/>
        <v>6</v>
      </c>
      <c r="P261" s="89" t="str">
        <f t="shared" si="113"/>
        <v>Medio</v>
      </c>
      <c r="Q261" s="92">
        <v>10</v>
      </c>
      <c r="R261" s="89">
        <f t="shared" si="114"/>
        <v>60</v>
      </c>
      <c r="S261" s="89" t="str">
        <f t="shared" si="111"/>
        <v>III</v>
      </c>
      <c r="T261" s="88" t="s">
        <v>142</v>
      </c>
      <c r="U261" s="113"/>
      <c r="V261" s="113"/>
      <c r="W261" s="113"/>
      <c r="X261" s="113"/>
      <c r="Y261" s="90" t="s">
        <v>234</v>
      </c>
      <c r="Z261" s="107" t="s">
        <v>241</v>
      </c>
      <c r="AA261" s="107" t="s">
        <v>216</v>
      </c>
      <c r="AB261" s="107" t="s">
        <v>216</v>
      </c>
      <c r="AC261" s="107" t="s">
        <v>236</v>
      </c>
      <c r="AD261" s="111" t="s">
        <v>623</v>
      </c>
      <c r="AE261" s="107" t="s">
        <v>216</v>
      </c>
    </row>
    <row r="262" spans="1:31" s="91" customFormat="1" ht="60.75" customHeight="1">
      <c r="A262" s="113"/>
      <c r="B262" s="113"/>
      <c r="C262" s="118"/>
      <c r="D262" s="118"/>
      <c r="E262" s="86" t="s">
        <v>208</v>
      </c>
      <c r="F262" s="107" t="s">
        <v>150</v>
      </c>
      <c r="G262" s="107" t="s">
        <v>237</v>
      </c>
      <c r="H262" s="107" t="s">
        <v>242</v>
      </c>
      <c r="I262" s="107" t="s">
        <v>243</v>
      </c>
      <c r="J262" s="107" t="s">
        <v>213</v>
      </c>
      <c r="K262" s="107" t="s">
        <v>232</v>
      </c>
      <c r="L262" s="107" t="s">
        <v>213</v>
      </c>
      <c r="M262" s="107">
        <v>2</v>
      </c>
      <c r="N262" s="107">
        <v>3</v>
      </c>
      <c r="O262" s="107">
        <f t="shared" si="112"/>
        <v>6</v>
      </c>
      <c r="P262" s="89" t="str">
        <f t="shared" si="113"/>
        <v>Medio</v>
      </c>
      <c r="Q262" s="87">
        <v>10</v>
      </c>
      <c r="R262" s="88">
        <f t="shared" si="114"/>
        <v>60</v>
      </c>
      <c r="S262" s="89" t="str">
        <f t="shared" si="111"/>
        <v>III</v>
      </c>
      <c r="T262" s="88" t="s">
        <v>142</v>
      </c>
      <c r="U262" s="113"/>
      <c r="V262" s="113"/>
      <c r="W262" s="113"/>
      <c r="X262" s="113"/>
      <c r="Y262" s="90" t="s">
        <v>244</v>
      </c>
      <c r="Z262" s="107" t="s">
        <v>245</v>
      </c>
      <c r="AA262" s="107" t="s">
        <v>216</v>
      </c>
      <c r="AB262" s="107" t="s">
        <v>246</v>
      </c>
      <c r="AC262" s="107" t="s">
        <v>216</v>
      </c>
      <c r="AD262" s="111" t="s">
        <v>624</v>
      </c>
      <c r="AE262" s="107" t="s">
        <v>216</v>
      </c>
    </row>
    <row r="263" spans="1:31" s="91" customFormat="1" ht="60.75" customHeight="1">
      <c r="A263" s="113"/>
      <c r="B263" s="113"/>
      <c r="C263" s="118"/>
      <c r="D263" s="118"/>
      <c r="E263" s="86" t="s">
        <v>208</v>
      </c>
      <c r="F263" s="107" t="s">
        <v>247</v>
      </c>
      <c r="G263" s="107" t="s">
        <v>248</v>
      </c>
      <c r="H263" s="107" t="s">
        <v>249</v>
      </c>
      <c r="I263" s="107" t="s">
        <v>250</v>
      </c>
      <c r="J263" s="107" t="s">
        <v>251</v>
      </c>
      <c r="K263" s="107" t="s">
        <v>252</v>
      </c>
      <c r="L263" s="107" t="s">
        <v>233</v>
      </c>
      <c r="M263" s="92">
        <v>2</v>
      </c>
      <c r="N263" s="92">
        <v>3</v>
      </c>
      <c r="O263" s="89">
        <f t="shared" si="112"/>
        <v>6</v>
      </c>
      <c r="P263" s="89" t="str">
        <f t="shared" si="113"/>
        <v>Medio</v>
      </c>
      <c r="Q263" s="92">
        <v>10</v>
      </c>
      <c r="R263" s="89">
        <f t="shared" si="114"/>
        <v>60</v>
      </c>
      <c r="S263" s="89" t="str">
        <f t="shared" si="111"/>
        <v>III</v>
      </c>
      <c r="T263" s="89" t="str">
        <f>IF(S263="","",IF(OR(S263="IV",S263="III"),"Aceptable",IF(S263="II","No Aceptable o Aceptable con controles",IF(S263="I","No Aceptable","Error"))))</f>
        <v>Aceptable</v>
      </c>
      <c r="U263" s="113"/>
      <c r="V263" s="113"/>
      <c r="W263" s="113"/>
      <c r="X263" s="113"/>
      <c r="Y263" s="90" t="s">
        <v>253</v>
      </c>
      <c r="Z263" s="107" t="s">
        <v>254</v>
      </c>
      <c r="AA263" s="107" t="s">
        <v>216</v>
      </c>
      <c r="AB263" s="107" t="s">
        <v>216</v>
      </c>
      <c r="AC263" s="107" t="s">
        <v>255</v>
      </c>
      <c r="AD263" s="107" t="s">
        <v>256</v>
      </c>
      <c r="AE263" s="107" t="s">
        <v>216</v>
      </c>
    </row>
    <row r="264" spans="1:31" s="91" customFormat="1" ht="60.75" customHeight="1">
      <c r="A264" s="113"/>
      <c r="B264" s="113"/>
      <c r="C264" s="118"/>
      <c r="D264" s="118"/>
      <c r="E264" s="86" t="s">
        <v>208</v>
      </c>
      <c r="F264" s="107" t="s">
        <v>247</v>
      </c>
      <c r="G264" s="107" t="s">
        <v>257</v>
      </c>
      <c r="H264" s="107" t="s">
        <v>258</v>
      </c>
      <c r="I264" s="107" t="s">
        <v>259</v>
      </c>
      <c r="J264" s="107" t="s">
        <v>260</v>
      </c>
      <c r="K264" s="107" t="s">
        <v>252</v>
      </c>
      <c r="L264" s="107" t="s">
        <v>233</v>
      </c>
      <c r="M264" s="92">
        <v>2</v>
      </c>
      <c r="N264" s="92">
        <v>3</v>
      </c>
      <c r="O264" s="89">
        <f t="shared" si="112"/>
        <v>6</v>
      </c>
      <c r="P264" s="89" t="str">
        <f t="shared" si="113"/>
        <v>Medio</v>
      </c>
      <c r="Q264" s="92">
        <v>10</v>
      </c>
      <c r="R264" s="89">
        <f t="shared" si="114"/>
        <v>60</v>
      </c>
      <c r="S264" s="89" t="str">
        <f t="shared" si="111"/>
        <v>III</v>
      </c>
      <c r="T264" s="89" t="str">
        <f>IF(S264="","",IF(OR(S264="IV",S264="III"),"Aceptable",IF(S264="II","No Aceptable o Aceptable con controles",IF(S264="I","No Aceptable","Error"))))</f>
        <v>Aceptable</v>
      </c>
      <c r="U264" s="113"/>
      <c r="V264" s="113"/>
      <c r="W264" s="113"/>
      <c r="X264" s="113"/>
      <c r="Y264" s="90" t="s">
        <v>261</v>
      </c>
      <c r="Z264" s="107" t="s">
        <v>254</v>
      </c>
      <c r="AA264" s="107" t="s">
        <v>216</v>
      </c>
      <c r="AB264" s="107" t="s">
        <v>216</v>
      </c>
      <c r="AC264" s="107" t="s">
        <v>255</v>
      </c>
      <c r="AD264" s="111" t="s">
        <v>262</v>
      </c>
      <c r="AE264" s="107" t="s">
        <v>216</v>
      </c>
    </row>
    <row r="265" spans="1:31" s="91" customFormat="1" ht="60.75" customHeight="1">
      <c r="A265" s="113"/>
      <c r="B265" s="113"/>
      <c r="C265" s="118"/>
      <c r="D265" s="118"/>
      <c r="E265" s="86" t="s">
        <v>263</v>
      </c>
      <c r="F265" s="107" t="s">
        <v>151</v>
      </c>
      <c r="G265" s="107" t="s">
        <v>264</v>
      </c>
      <c r="H265" s="107" t="s">
        <v>265</v>
      </c>
      <c r="I265" s="107" t="s">
        <v>266</v>
      </c>
      <c r="J265" s="107" t="s">
        <v>267</v>
      </c>
      <c r="K265" s="107" t="s">
        <v>268</v>
      </c>
      <c r="L265" s="107" t="s">
        <v>269</v>
      </c>
      <c r="M265" s="107">
        <v>2</v>
      </c>
      <c r="N265" s="107">
        <v>2</v>
      </c>
      <c r="O265" s="107">
        <f t="shared" si="112"/>
        <v>4</v>
      </c>
      <c r="P265" s="89" t="str">
        <f t="shared" si="113"/>
        <v>Bajo</v>
      </c>
      <c r="Q265" s="92">
        <v>10</v>
      </c>
      <c r="R265" s="89">
        <f t="shared" si="114"/>
        <v>40</v>
      </c>
      <c r="S265" s="89" t="str">
        <f t="shared" si="111"/>
        <v>III</v>
      </c>
      <c r="T265" s="88" t="s">
        <v>142</v>
      </c>
      <c r="U265" s="113"/>
      <c r="V265" s="113"/>
      <c r="W265" s="113"/>
      <c r="X265" s="113"/>
      <c r="Y265" s="107" t="s">
        <v>270</v>
      </c>
      <c r="Z265" s="107" t="s">
        <v>271</v>
      </c>
      <c r="AA265" s="107" t="s">
        <v>272</v>
      </c>
      <c r="AB265" s="107" t="s">
        <v>272</v>
      </c>
      <c r="AC265" s="107" t="s">
        <v>272</v>
      </c>
      <c r="AD265" s="107" t="s">
        <v>273</v>
      </c>
      <c r="AE265" s="107" t="s">
        <v>217</v>
      </c>
    </row>
    <row r="266" spans="1:31" s="91" customFormat="1" ht="60.75" customHeight="1">
      <c r="A266" s="113"/>
      <c r="B266" s="113"/>
      <c r="C266" s="118"/>
      <c r="D266" s="118"/>
      <c r="E266" s="86" t="s">
        <v>208</v>
      </c>
      <c r="F266" s="107" t="s">
        <v>274</v>
      </c>
      <c r="G266" s="107" t="s">
        <v>275</v>
      </c>
      <c r="H266" s="107" t="s">
        <v>276</v>
      </c>
      <c r="I266" s="107" t="s">
        <v>277</v>
      </c>
      <c r="J266" s="107" t="s">
        <v>213</v>
      </c>
      <c r="K266" s="107" t="s">
        <v>213</v>
      </c>
      <c r="L266" s="107" t="s">
        <v>278</v>
      </c>
      <c r="M266" s="107">
        <v>2</v>
      </c>
      <c r="N266" s="107">
        <v>3</v>
      </c>
      <c r="O266" s="107">
        <f t="shared" si="112"/>
        <v>6</v>
      </c>
      <c r="P266" s="89" t="str">
        <f t="shared" si="113"/>
        <v>Medio</v>
      </c>
      <c r="Q266" s="87">
        <v>60</v>
      </c>
      <c r="R266" s="89">
        <f t="shared" si="114"/>
        <v>360</v>
      </c>
      <c r="S266" s="89" t="str">
        <f t="shared" si="111"/>
        <v>II</v>
      </c>
      <c r="T266" s="89" t="str">
        <f>IF(S266="","",IF(OR(S266="IV",S266="III"),"Aceptable",IF(S266="II","No Aceptable o Aceptable con controles",IF(S266="I","No Aceptable","Error"))))</f>
        <v>No Aceptable o Aceptable con controles</v>
      </c>
      <c r="U266" s="113"/>
      <c r="V266" s="113"/>
      <c r="W266" s="113"/>
      <c r="X266" s="113"/>
      <c r="Y266" s="93" t="s">
        <v>279</v>
      </c>
      <c r="Z266" s="94" t="s">
        <v>280</v>
      </c>
      <c r="AA266" s="95" t="s">
        <v>281</v>
      </c>
      <c r="AB266" s="95" t="s">
        <v>281</v>
      </c>
      <c r="AC266" s="107" t="s">
        <v>216</v>
      </c>
      <c r="AD266" s="111" t="s">
        <v>629</v>
      </c>
      <c r="AE266" s="95" t="s">
        <v>216</v>
      </c>
    </row>
    <row r="267" spans="1:31" s="91" customFormat="1" ht="60.75" customHeight="1">
      <c r="A267" s="113"/>
      <c r="B267" s="113"/>
      <c r="C267" s="118"/>
      <c r="D267" s="118"/>
      <c r="E267" s="86" t="s">
        <v>208</v>
      </c>
      <c r="F267" s="107" t="s">
        <v>274</v>
      </c>
      <c r="G267" s="107" t="s">
        <v>282</v>
      </c>
      <c r="H267" s="107" t="s">
        <v>283</v>
      </c>
      <c r="I267" s="107" t="s">
        <v>277</v>
      </c>
      <c r="J267" s="107" t="s">
        <v>284</v>
      </c>
      <c r="K267" s="107" t="s">
        <v>285</v>
      </c>
      <c r="L267" s="107" t="s">
        <v>286</v>
      </c>
      <c r="M267" s="107">
        <v>2</v>
      </c>
      <c r="N267" s="107">
        <v>2</v>
      </c>
      <c r="O267" s="107">
        <f t="shared" si="112"/>
        <v>4</v>
      </c>
      <c r="P267" s="89" t="str">
        <f t="shared" si="113"/>
        <v>Bajo</v>
      </c>
      <c r="Q267" s="87">
        <v>60</v>
      </c>
      <c r="R267" s="88">
        <f t="shared" si="114"/>
        <v>240</v>
      </c>
      <c r="S267" s="89" t="str">
        <f t="shared" si="111"/>
        <v>II</v>
      </c>
      <c r="T267" s="88" t="str">
        <f>IF(S267="","",IF(OR(S267="IV",S267="III"),"Aceptable",IF(S267="II","No Aceptable o Aceptable con controles",IF(S267="I","No Aceptable","Error"))))</f>
        <v>No Aceptable o Aceptable con controles</v>
      </c>
      <c r="U267" s="113"/>
      <c r="V267" s="113"/>
      <c r="W267" s="113"/>
      <c r="X267" s="113"/>
      <c r="Y267" s="90" t="s">
        <v>287</v>
      </c>
      <c r="Z267" s="107" t="s">
        <v>288</v>
      </c>
      <c r="AA267" s="107" t="s">
        <v>216</v>
      </c>
      <c r="AB267" s="107" t="s">
        <v>216</v>
      </c>
      <c r="AC267" s="107" t="s">
        <v>289</v>
      </c>
      <c r="AD267" s="107" t="s">
        <v>290</v>
      </c>
      <c r="AE267" s="107" t="s">
        <v>216</v>
      </c>
    </row>
    <row r="268" spans="1:31" s="91" customFormat="1" ht="60.75" customHeight="1">
      <c r="A268" s="113"/>
      <c r="B268" s="113"/>
      <c r="C268" s="118"/>
      <c r="D268" s="118"/>
      <c r="E268" s="86" t="s">
        <v>208</v>
      </c>
      <c r="F268" s="107" t="s">
        <v>274</v>
      </c>
      <c r="G268" s="107" t="s">
        <v>291</v>
      </c>
      <c r="H268" s="107" t="s">
        <v>292</v>
      </c>
      <c r="I268" s="107" t="s">
        <v>293</v>
      </c>
      <c r="J268" s="107" t="s">
        <v>294</v>
      </c>
      <c r="K268" s="107" t="s">
        <v>295</v>
      </c>
      <c r="L268" s="107" t="s">
        <v>296</v>
      </c>
      <c r="M268" s="107">
        <v>2</v>
      </c>
      <c r="N268" s="107">
        <v>4</v>
      </c>
      <c r="O268" s="107">
        <f t="shared" si="112"/>
        <v>8</v>
      </c>
      <c r="P268" s="89" t="str">
        <f t="shared" si="113"/>
        <v>Medio</v>
      </c>
      <c r="Q268" s="87">
        <v>10</v>
      </c>
      <c r="R268" s="89">
        <f t="shared" si="114"/>
        <v>80</v>
      </c>
      <c r="S268" s="89" t="str">
        <f t="shared" si="111"/>
        <v>III</v>
      </c>
      <c r="T268" s="88" t="s">
        <v>142</v>
      </c>
      <c r="U268" s="113"/>
      <c r="V268" s="113"/>
      <c r="W268" s="113"/>
      <c r="X268" s="113"/>
      <c r="Y268" s="90" t="s">
        <v>297</v>
      </c>
      <c r="Z268" s="107" t="s">
        <v>298</v>
      </c>
      <c r="AA268" s="107" t="s">
        <v>216</v>
      </c>
      <c r="AB268" s="107" t="s">
        <v>272</v>
      </c>
      <c r="AC268" s="107" t="s">
        <v>299</v>
      </c>
      <c r="AD268" s="111" t="s">
        <v>620</v>
      </c>
      <c r="AE268" s="107" t="s">
        <v>272</v>
      </c>
    </row>
    <row r="269" spans="1:31" s="91" customFormat="1" ht="60.75" customHeight="1">
      <c r="A269" s="113"/>
      <c r="B269" s="113"/>
      <c r="C269" s="118"/>
      <c r="D269" s="118"/>
      <c r="E269" s="86" t="s">
        <v>208</v>
      </c>
      <c r="F269" s="107" t="s">
        <v>274</v>
      </c>
      <c r="G269" s="107" t="s">
        <v>300</v>
      </c>
      <c r="H269" s="107" t="s">
        <v>301</v>
      </c>
      <c r="I269" s="107" t="s">
        <v>302</v>
      </c>
      <c r="J269" s="107" t="s">
        <v>213</v>
      </c>
      <c r="K269" s="107" t="s">
        <v>268</v>
      </c>
      <c r="L269" s="107" t="s">
        <v>278</v>
      </c>
      <c r="M269" s="107">
        <v>6</v>
      </c>
      <c r="N269" s="107">
        <v>3</v>
      </c>
      <c r="O269" s="107">
        <f t="shared" si="112"/>
        <v>18</v>
      </c>
      <c r="P269" s="89" t="str">
        <f t="shared" si="113"/>
        <v>Alto</v>
      </c>
      <c r="Q269" s="92">
        <v>10</v>
      </c>
      <c r="R269" s="89">
        <f t="shared" si="114"/>
        <v>180</v>
      </c>
      <c r="S269" s="89" t="str">
        <f t="shared" si="111"/>
        <v>II</v>
      </c>
      <c r="T269" s="89" t="str">
        <f>IF(S269="","",IF(OR(S269="IV",S269="III"),"Aceptable",IF(S269="II","No Aceptable o Aceptable con controles",IF(S269="I","No Aceptable","Error"))))</f>
        <v>No Aceptable o Aceptable con controles</v>
      </c>
      <c r="U269" s="113"/>
      <c r="V269" s="113"/>
      <c r="W269" s="113"/>
      <c r="X269" s="113"/>
      <c r="Y269" s="90" t="s">
        <v>303</v>
      </c>
      <c r="Z269" s="107" t="s">
        <v>304</v>
      </c>
      <c r="AA269" s="107" t="s">
        <v>216</v>
      </c>
      <c r="AB269" s="107" t="s">
        <v>216</v>
      </c>
      <c r="AC269" s="107" t="s">
        <v>305</v>
      </c>
      <c r="AD269" s="111" t="s">
        <v>626</v>
      </c>
      <c r="AE269" s="107" t="s">
        <v>217</v>
      </c>
    </row>
    <row r="270" spans="1:31" s="91" customFormat="1" ht="60.75" customHeight="1">
      <c r="A270" s="113" t="s">
        <v>204</v>
      </c>
      <c r="B270" s="113" t="s">
        <v>364</v>
      </c>
      <c r="C270" s="118" t="s">
        <v>365</v>
      </c>
      <c r="D270" s="118" t="s">
        <v>366</v>
      </c>
      <c r="E270" s="86" t="s">
        <v>208</v>
      </c>
      <c r="F270" s="107" t="s">
        <v>209</v>
      </c>
      <c r="G270" s="107" t="s">
        <v>210</v>
      </c>
      <c r="H270" s="107" t="s">
        <v>211</v>
      </c>
      <c r="I270" s="107" t="s">
        <v>212</v>
      </c>
      <c r="J270" s="107" t="s">
        <v>213</v>
      </c>
      <c r="K270" s="107" t="s">
        <v>213</v>
      </c>
      <c r="L270" s="107" t="s">
        <v>213</v>
      </c>
      <c r="M270" s="87">
        <v>2</v>
      </c>
      <c r="N270" s="87">
        <v>2</v>
      </c>
      <c r="O270" s="88">
        <f t="shared" si="112"/>
        <v>4</v>
      </c>
      <c r="P270" s="89" t="str">
        <f t="shared" si="113"/>
        <v>Bajo</v>
      </c>
      <c r="Q270" s="87">
        <v>10</v>
      </c>
      <c r="R270" s="88">
        <f t="shared" si="114"/>
        <v>40</v>
      </c>
      <c r="S270" s="89" t="str">
        <f t="shared" si="111"/>
        <v>III</v>
      </c>
      <c r="T270" s="88" t="s">
        <v>142</v>
      </c>
      <c r="U270" s="113"/>
      <c r="V270" s="113"/>
      <c r="W270" s="113"/>
      <c r="X270" s="113"/>
      <c r="Y270" s="90" t="s">
        <v>214</v>
      </c>
      <c r="Z270" s="107" t="s">
        <v>215</v>
      </c>
      <c r="AA270" s="107" t="s">
        <v>216</v>
      </c>
      <c r="AB270" s="107" t="s">
        <v>216</v>
      </c>
      <c r="AC270" s="107" t="s">
        <v>216</v>
      </c>
      <c r="AD270" s="111" t="s">
        <v>618</v>
      </c>
      <c r="AE270" s="107" t="s">
        <v>217</v>
      </c>
    </row>
    <row r="271" spans="1:31" s="91" customFormat="1" ht="60.75" customHeight="1">
      <c r="A271" s="113"/>
      <c r="B271" s="113"/>
      <c r="C271" s="118"/>
      <c r="D271" s="118"/>
      <c r="E271" s="86" t="s">
        <v>208</v>
      </c>
      <c r="F271" s="107" t="s">
        <v>152</v>
      </c>
      <c r="G271" s="107" t="s">
        <v>218</v>
      </c>
      <c r="H271" s="107" t="s">
        <v>219</v>
      </c>
      <c r="I271" s="107" t="s">
        <v>220</v>
      </c>
      <c r="J271" s="107" t="s">
        <v>213</v>
      </c>
      <c r="K271" s="107" t="s">
        <v>221</v>
      </c>
      <c r="L271" s="107" t="s">
        <v>222</v>
      </c>
      <c r="M271" s="107">
        <v>2</v>
      </c>
      <c r="N271" s="107">
        <v>3</v>
      </c>
      <c r="O271" s="107">
        <f t="shared" si="112"/>
        <v>6</v>
      </c>
      <c r="P271" s="89" t="str">
        <f t="shared" si="113"/>
        <v>Medio</v>
      </c>
      <c r="Q271" s="92">
        <v>25</v>
      </c>
      <c r="R271" s="88">
        <f t="shared" si="114"/>
        <v>150</v>
      </c>
      <c r="S271" s="89" t="str">
        <f t="shared" si="111"/>
        <v>II</v>
      </c>
      <c r="T271" s="88" t="str">
        <f>IF(S271="","",IF(OR(S271="IV",S271="III"),"Aceptable",IF(S271="II","No Aceptable o Aceptable con controles",IF(S271="I","No Aceptable","Error"))))</f>
        <v>No Aceptable o Aceptable con controles</v>
      </c>
      <c r="U271" s="113"/>
      <c r="V271" s="113"/>
      <c r="W271" s="113"/>
      <c r="X271" s="113"/>
      <c r="Y271" s="90" t="s">
        <v>223</v>
      </c>
      <c r="Z271" s="107" t="s">
        <v>224</v>
      </c>
      <c r="AA271" s="107" t="s">
        <v>216</v>
      </c>
      <c r="AB271" s="107" t="s">
        <v>216</v>
      </c>
      <c r="AC271" s="107" t="s">
        <v>216</v>
      </c>
      <c r="AD271" s="107" t="s">
        <v>225</v>
      </c>
      <c r="AE271" s="107" t="s">
        <v>216</v>
      </c>
    </row>
    <row r="272" spans="1:31" s="91" customFormat="1" ht="60.75" customHeight="1">
      <c r="A272" s="113"/>
      <c r="B272" s="113"/>
      <c r="C272" s="118"/>
      <c r="D272" s="118"/>
      <c r="E272" s="86" t="s">
        <v>208</v>
      </c>
      <c r="F272" s="107" t="s">
        <v>152</v>
      </c>
      <c r="G272" s="107" t="s">
        <v>226</v>
      </c>
      <c r="H272" s="107" t="s">
        <v>227</v>
      </c>
      <c r="I272" s="107" t="s">
        <v>228</v>
      </c>
      <c r="J272" s="107" t="s">
        <v>213</v>
      </c>
      <c r="K272" s="107" t="s">
        <v>221</v>
      </c>
      <c r="L272" s="107" t="s">
        <v>222</v>
      </c>
      <c r="M272" s="107">
        <v>6</v>
      </c>
      <c r="N272" s="107">
        <v>4</v>
      </c>
      <c r="O272" s="107">
        <f t="shared" si="112"/>
        <v>24</v>
      </c>
      <c r="P272" s="89" t="str">
        <f t="shared" si="113"/>
        <v>Muy Alto</v>
      </c>
      <c r="Q272" s="92">
        <v>25</v>
      </c>
      <c r="R272" s="88">
        <f t="shared" si="114"/>
        <v>600</v>
      </c>
      <c r="S272" s="89" t="str">
        <f t="shared" si="111"/>
        <v>I</v>
      </c>
      <c r="T272" s="88" t="str">
        <f>IF(S272="","",IF(OR(S272="IV",S272="III"),"Aceptable",IF(S272="II","No Aceptable o Aceptable con controles",IF(S272="I","No Aceptable","Error"))))</f>
        <v>No Aceptable</v>
      </c>
      <c r="U272" s="113"/>
      <c r="V272" s="113"/>
      <c r="W272" s="113"/>
      <c r="X272" s="113"/>
      <c r="Y272" s="90" t="s">
        <v>223</v>
      </c>
      <c r="Z272" s="107" t="s">
        <v>224</v>
      </c>
      <c r="AA272" s="107" t="s">
        <v>216</v>
      </c>
      <c r="AB272" s="107" t="s">
        <v>216</v>
      </c>
      <c r="AC272" s="107" t="s">
        <v>216</v>
      </c>
      <c r="AD272" s="107" t="s">
        <v>225</v>
      </c>
      <c r="AE272" s="107" t="s">
        <v>216</v>
      </c>
    </row>
    <row r="273" spans="1:31" s="91" customFormat="1" ht="60.75" customHeight="1">
      <c r="A273" s="113"/>
      <c r="B273" s="113"/>
      <c r="C273" s="118"/>
      <c r="D273" s="118"/>
      <c r="E273" s="86" t="s">
        <v>208</v>
      </c>
      <c r="F273" s="107" t="s">
        <v>150</v>
      </c>
      <c r="G273" s="107" t="s">
        <v>229</v>
      </c>
      <c r="H273" s="107" t="s">
        <v>230</v>
      </c>
      <c r="I273" s="107" t="s">
        <v>231</v>
      </c>
      <c r="J273" s="107" t="s">
        <v>213</v>
      </c>
      <c r="K273" s="107" t="s">
        <v>232</v>
      </c>
      <c r="L273" s="107" t="s">
        <v>233</v>
      </c>
      <c r="M273" s="92">
        <v>0</v>
      </c>
      <c r="N273" s="92">
        <v>2</v>
      </c>
      <c r="O273" s="89" t="str">
        <f t="shared" si="112"/>
        <v>N/A</v>
      </c>
      <c r="P273" s="89" t="str">
        <f t="shared" si="113"/>
        <v>N/A</v>
      </c>
      <c r="Q273" s="92">
        <v>25</v>
      </c>
      <c r="R273" s="89" t="str">
        <f t="shared" si="114"/>
        <v>N/A</v>
      </c>
      <c r="S273" s="89" t="str">
        <f t="shared" si="111"/>
        <v>IV</v>
      </c>
      <c r="T273" s="88" t="s">
        <v>142</v>
      </c>
      <c r="U273" s="113"/>
      <c r="V273" s="113"/>
      <c r="W273" s="113"/>
      <c r="X273" s="113"/>
      <c r="Y273" s="90" t="s">
        <v>234</v>
      </c>
      <c r="Z273" s="107" t="s">
        <v>235</v>
      </c>
      <c r="AA273" s="107" t="s">
        <v>216</v>
      </c>
      <c r="AB273" s="107" t="s">
        <v>216</v>
      </c>
      <c r="AC273" s="107" t="s">
        <v>236</v>
      </c>
      <c r="AD273" s="111" t="s">
        <v>622</v>
      </c>
      <c r="AE273" s="107" t="s">
        <v>216</v>
      </c>
    </row>
    <row r="274" spans="1:31" s="91" customFormat="1" ht="60.75" customHeight="1">
      <c r="A274" s="113"/>
      <c r="B274" s="113"/>
      <c r="C274" s="118"/>
      <c r="D274" s="118"/>
      <c r="E274" s="86" t="s">
        <v>208</v>
      </c>
      <c r="F274" s="107" t="s">
        <v>150</v>
      </c>
      <c r="G274" s="107" t="s">
        <v>237</v>
      </c>
      <c r="H274" s="107" t="s">
        <v>238</v>
      </c>
      <c r="I274" s="107" t="s">
        <v>239</v>
      </c>
      <c r="J274" s="107" t="s">
        <v>240</v>
      </c>
      <c r="K274" s="107" t="s">
        <v>232</v>
      </c>
      <c r="L274" s="107" t="s">
        <v>233</v>
      </c>
      <c r="M274" s="107">
        <v>2</v>
      </c>
      <c r="N274" s="107">
        <v>3</v>
      </c>
      <c r="O274" s="107">
        <f t="shared" si="112"/>
        <v>6</v>
      </c>
      <c r="P274" s="89" t="str">
        <f t="shared" si="113"/>
        <v>Medio</v>
      </c>
      <c r="Q274" s="92">
        <v>10</v>
      </c>
      <c r="R274" s="89">
        <f t="shared" si="114"/>
        <v>60</v>
      </c>
      <c r="S274" s="89" t="str">
        <f t="shared" si="111"/>
        <v>III</v>
      </c>
      <c r="T274" s="88" t="s">
        <v>142</v>
      </c>
      <c r="U274" s="113"/>
      <c r="V274" s="113"/>
      <c r="W274" s="113"/>
      <c r="X274" s="113"/>
      <c r="Y274" s="90" t="s">
        <v>234</v>
      </c>
      <c r="Z274" s="107" t="s">
        <v>241</v>
      </c>
      <c r="AA274" s="107" t="s">
        <v>216</v>
      </c>
      <c r="AB274" s="107" t="s">
        <v>216</v>
      </c>
      <c r="AC274" s="107" t="s">
        <v>236</v>
      </c>
      <c r="AD274" s="111" t="s">
        <v>623</v>
      </c>
      <c r="AE274" s="107" t="s">
        <v>216</v>
      </c>
    </row>
    <row r="275" spans="1:31" s="91" customFormat="1" ht="60.75" customHeight="1">
      <c r="A275" s="113"/>
      <c r="B275" s="113"/>
      <c r="C275" s="118"/>
      <c r="D275" s="118"/>
      <c r="E275" s="86" t="s">
        <v>208</v>
      </c>
      <c r="F275" s="107" t="s">
        <v>150</v>
      </c>
      <c r="G275" s="107" t="s">
        <v>237</v>
      </c>
      <c r="H275" s="107" t="s">
        <v>242</v>
      </c>
      <c r="I275" s="107" t="s">
        <v>243</v>
      </c>
      <c r="J275" s="107" t="s">
        <v>213</v>
      </c>
      <c r="K275" s="107" t="s">
        <v>232</v>
      </c>
      <c r="L275" s="107" t="s">
        <v>213</v>
      </c>
      <c r="M275" s="107">
        <v>2</v>
      </c>
      <c r="N275" s="107">
        <v>3</v>
      </c>
      <c r="O275" s="107">
        <f t="shared" si="112"/>
        <v>6</v>
      </c>
      <c r="P275" s="89" t="str">
        <f t="shared" si="113"/>
        <v>Medio</v>
      </c>
      <c r="Q275" s="87">
        <v>10</v>
      </c>
      <c r="R275" s="88">
        <f t="shared" si="114"/>
        <v>60</v>
      </c>
      <c r="S275" s="89" t="str">
        <f t="shared" si="111"/>
        <v>III</v>
      </c>
      <c r="T275" s="88" t="s">
        <v>142</v>
      </c>
      <c r="U275" s="113"/>
      <c r="V275" s="113"/>
      <c r="W275" s="113"/>
      <c r="X275" s="113"/>
      <c r="Y275" s="90" t="s">
        <v>244</v>
      </c>
      <c r="Z275" s="107" t="s">
        <v>245</v>
      </c>
      <c r="AA275" s="107" t="s">
        <v>216</v>
      </c>
      <c r="AB275" s="107" t="s">
        <v>246</v>
      </c>
      <c r="AC275" s="107" t="s">
        <v>216</v>
      </c>
      <c r="AD275" s="111" t="s">
        <v>624</v>
      </c>
      <c r="AE275" s="107" t="s">
        <v>216</v>
      </c>
    </row>
    <row r="276" spans="1:31" s="91" customFormat="1" ht="60.75" customHeight="1">
      <c r="A276" s="113"/>
      <c r="B276" s="113"/>
      <c r="C276" s="118"/>
      <c r="D276" s="118"/>
      <c r="E276" s="86" t="s">
        <v>208</v>
      </c>
      <c r="F276" s="107" t="s">
        <v>247</v>
      </c>
      <c r="G276" s="107" t="s">
        <v>248</v>
      </c>
      <c r="H276" s="107" t="s">
        <v>249</v>
      </c>
      <c r="I276" s="107" t="s">
        <v>250</v>
      </c>
      <c r="J276" s="107" t="s">
        <v>251</v>
      </c>
      <c r="K276" s="107" t="s">
        <v>252</v>
      </c>
      <c r="L276" s="107" t="s">
        <v>233</v>
      </c>
      <c r="M276" s="92">
        <v>2</v>
      </c>
      <c r="N276" s="92">
        <v>3</v>
      </c>
      <c r="O276" s="89">
        <f t="shared" si="112"/>
        <v>6</v>
      </c>
      <c r="P276" s="89" t="str">
        <f t="shared" si="113"/>
        <v>Medio</v>
      </c>
      <c r="Q276" s="92">
        <v>10</v>
      </c>
      <c r="R276" s="89">
        <f t="shared" si="114"/>
        <v>60</v>
      </c>
      <c r="S276" s="89" t="str">
        <f t="shared" si="111"/>
        <v>III</v>
      </c>
      <c r="T276" s="89" t="str">
        <f>IF(S276="","",IF(OR(S276="IV",S276="III"),"Aceptable",IF(S276="II","No Aceptable o Aceptable con controles",IF(S276="I","No Aceptable","Error"))))</f>
        <v>Aceptable</v>
      </c>
      <c r="U276" s="113"/>
      <c r="V276" s="113"/>
      <c r="W276" s="113"/>
      <c r="X276" s="113"/>
      <c r="Y276" s="90" t="s">
        <v>253</v>
      </c>
      <c r="Z276" s="107" t="s">
        <v>254</v>
      </c>
      <c r="AA276" s="107" t="s">
        <v>216</v>
      </c>
      <c r="AB276" s="107" t="s">
        <v>216</v>
      </c>
      <c r="AC276" s="107" t="s">
        <v>255</v>
      </c>
      <c r="AD276" s="107" t="s">
        <v>256</v>
      </c>
      <c r="AE276" s="107" t="s">
        <v>216</v>
      </c>
    </row>
    <row r="277" spans="1:31" s="91" customFormat="1" ht="60.75" customHeight="1">
      <c r="A277" s="113"/>
      <c r="B277" s="113"/>
      <c r="C277" s="118"/>
      <c r="D277" s="118"/>
      <c r="E277" s="86" t="s">
        <v>208</v>
      </c>
      <c r="F277" s="107" t="s">
        <v>247</v>
      </c>
      <c r="G277" s="107" t="s">
        <v>257</v>
      </c>
      <c r="H277" s="107" t="s">
        <v>258</v>
      </c>
      <c r="I277" s="107" t="s">
        <v>259</v>
      </c>
      <c r="J277" s="107" t="s">
        <v>260</v>
      </c>
      <c r="K277" s="107" t="s">
        <v>252</v>
      </c>
      <c r="L277" s="107" t="s">
        <v>233</v>
      </c>
      <c r="M277" s="92">
        <v>2</v>
      </c>
      <c r="N277" s="92">
        <v>3</v>
      </c>
      <c r="O277" s="89">
        <f t="shared" si="112"/>
        <v>6</v>
      </c>
      <c r="P277" s="89" t="str">
        <f t="shared" si="113"/>
        <v>Medio</v>
      </c>
      <c r="Q277" s="92">
        <v>10</v>
      </c>
      <c r="R277" s="89">
        <f t="shared" si="114"/>
        <v>60</v>
      </c>
      <c r="S277" s="89" t="str">
        <f t="shared" si="111"/>
        <v>III</v>
      </c>
      <c r="T277" s="89" t="str">
        <f>IF(S277="","",IF(OR(S277="IV",S277="III"),"Aceptable",IF(S277="II","No Aceptable o Aceptable con controles",IF(S277="I","No Aceptable","Error"))))</f>
        <v>Aceptable</v>
      </c>
      <c r="U277" s="113"/>
      <c r="V277" s="113"/>
      <c r="W277" s="113"/>
      <c r="X277" s="113"/>
      <c r="Y277" s="90" t="s">
        <v>261</v>
      </c>
      <c r="Z277" s="107" t="s">
        <v>254</v>
      </c>
      <c r="AA277" s="107" t="s">
        <v>216</v>
      </c>
      <c r="AB277" s="107" t="s">
        <v>216</v>
      </c>
      <c r="AC277" s="107" t="s">
        <v>255</v>
      </c>
      <c r="AD277" s="111" t="s">
        <v>262</v>
      </c>
      <c r="AE277" s="107" t="s">
        <v>216</v>
      </c>
    </row>
    <row r="278" spans="1:31" s="91" customFormat="1" ht="60.75" customHeight="1">
      <c r="A278" s="113"/>
      <c r="B278" s="113"/>
      <c r="C278" s="118"/>
      <c r="D278" s="118"/>
      <c r="E278" s="86" t="s">
        <v>263</v>
      </c>
      <c r="F278" s="107" t="s">
        <v>151</v>
      </c>
      <c r="G278" s="107" t="s">
        <v>264</v>
      </c>
      <c r="H278" s="107" t="s">
        <v>265</v>
      </c>
      <c r="I278" s="107" t="s">
        <v>266</v>
      </c>
      <c r="J278" s="107" t="s">
        <v>267</v>
      </c>
      <c r="K278" s="107" t="s">
        <v>268</v>
      </c>
      <c r="L278" s="107" t="s">
        <v>269</v>
      </c>
      <c r="M278" s="107">
        <v>2</v>
      </c>
      <c r="N278" s="107">
        <v>2</v>
      </c>
      <c r="O278" s="107">
        <f t="shared" si="112"/>
        <v>4</v>
      </c>
      <c r="P278" s="89" t="str">
        <f t="shared" si="113"/>
        <v>Bajo</v>
      </c>
      <c r="Q278" s="92">
        <v>10</v>
      </c>
      <c r="R278" s="89">
        <f t="shared" si="114"/>
        <v>40</v>
      </c>
      <c r="S278" s="89" t="str">
        <f t="shared" si="111"/>
        <v>III</v>
      </c>
      <c r="T278" s="88" t="s">
        <v>142</v>
      </c>
      <c r="U278" s="113"/>
      <c r="V278" s="113"/>
      <c r="W278" s="113"/>
      <c r="X278" s="113"/>
      <c r="Y278" s="107" t="s">
        <v>270</v>
      </c>
      <c r="Z278" s="107" t="s">
        <v>271</v>
      </c>
      <c r="AA278" s="107" t="s">
        <v>272</v>
      </c>
      <c r="AB278" s="107" t="s">
        <v>272</v>
      </c>
      <c r="AC278" s="107" t="s">
        <v>272</v>
      </c>
      <c r="AD278" s="107" t="s">
        <v>273</v>
      </c>
      <c r="AE278" s="107" t="s">
        <v>217</v>
      </c>
    </row>
    <row r="279" spans="1:31" s="91" customFormat="1" ht="60.75" customHeight="1">
      <c r="A279" s="113"/>
      <c r="B279" s="113"/>
      <c r="C279" s="118"/>
      <c r="D279" s="118"/>
      <c r="E279" s="86" t="s">
        <v>208</v>
      </c>
      <c r="F279" s="107" t="s">
        <v>274</v>
      </c>
      <c r="G279" s="107" t="s">
        <v>275</v>
      </c>
      <c r="H279" s="107" t="s">
        <v>276</v>
      </c>
      <c r="I279" s="107" t="s">
        <v>277</v>
      </c>
      <c r="J279" s="107" t="s">
        <v>213</v>
      </c>
      <c r="K279" s="107" t="s">
        <v>213</v>
      </c>
      <c r="L279" s="107" t="s">
        <v>278</v>
      </c>
      <c r="M279" s="107">
        <v>2</v>
      </c>
      <c r="N279" s="107">
        <v>3</v>
      </c>
      <c r="O279" s="107">
        <f t="shared" si="112"/>
        <v>6</v>
      </c>
      <c r="P279" s="89" t="str">
        <f t="shared" si="113"/>
        <v>Medio</v>
      </c>
      <c r="Q279" s="87">
        <v>60</v>
      </c>
      <c r="R279" s="89">
        <f t="shared" si="114"/>
        <v>360</v>
      </c>
      <c r="S279" s="89" t="str">
        <f t="shared" si="111"/>
        <v>II</v>
      </c>
      <c r="T279" s="89" t="str">
        <f>IF(S279="","",IF(OR(S279="IV",S279="III"),"Aceptable",IF(S279="II","No Aceptable o Aceptable con controles",IF(S279="I","No Aceptable","Error"))))</f>
        <v>No Aceptable o Aceptable con controles</v>
      </c>
      <c r="U279" s="113"/>
      <c r="V279" s="113"/>
      <c r="W279" s="113"/>
      <c r="X279" s="113"/>
      <c r="Y279" s="93" t="s">
        <v>279</v>
      </c>
      <c r="Z279" s="94" t="s">
        <v>280</v>
      </c>
      <c r="AA279" s="95" t="s">
        <v>281</v>
      </c>
      <c r="AB279" s="95" t="s">
        <v>281</v>
      </c>
      <c r="AC279" s="107" t="s">
        <v>216</v>
      </c>
      <c r="AD279" s="111" t="s">
        <v>629</v>
      </c>
      <c r="AE279" s="95" t="s">
        <v>216</v>
      </c>
    </row>
    <row r="280" spans="1:31" s="91" customFormat="1" ht="60.75" customHeight="1">
      <c r="A280" s="113"/>
      <c r="B280" s="113"/>
      <c r="C280" s="118"/>
      <c r="D280" s="118"/>
      <c r="E280" s="86" t="s">
        <v>208</v>
      </c>
      <c r="F280" s="107" t="s">
        <v>274</v>
      </c>
      <c r="G280" s="107" t="s">
        <v>282</v>
      </c>
      <c r="H280" s="107" t="s">
        <v>283</v>
      </c>
      <c r="I280" s="107" t="s">
        <v>277</v>
      </c>
      <c r="J280" s="107" t="s">
        <v>284</v>
      </c>
      <c r="K280" s="107" t="s">
        <v>285</v>
      </c>
      <c r="L280" s="107" t="s">
        <v>286</v>
      </c>
      <c r="M280" s="107">
        <v>2</v>
      </c>
      <c r="N280" s="107">
        <v>2</v>
      </c>
      <c r="O280" s="107">
        <f t="shared" si="112"/>
        <v>4</v>
      </c>
      <c r="P280" s="89" t="str">
        <f t="shared" si="113"/>
        <v>Bajo</v>
      </c>
      <c r="Q280" s="87">
        <v>60</v>
      </c>
      <c r="R280" s="88">
        <f t="shared" si="114"/>
        <v>240</v>
      </c>
      <c r="S280" s="89" t="str">
        <f t="shared" si="111"/>
        <v>II</v>
      </c>
      <c r="T280" s="88" t="str">
        <f>IF(S280="","",IF(OR(S280="IV",S280="III"),"Aceptable",IF(S280="II","No Aceptable o Aceptable con controles",IF(S280="I","No Aceptable","Error"))))</f>
        <v>No Aceptable o Aceptable con controles</v>
      </c>
      <c r="U280" s="113"/>
      <c r="V280" s="113"/>
      <c r="W280" s="113"/>
      <c r="X280" s="113"/>
      <c r="Y280" s="90" t="s">
        <v>287</v>
      </c>
      <c r="Z280" s="107" t="s">
        <v>288</v>
      </c>
      <c r="AA280" s="107" t="s">
        <v>216</v>
      </c>
      <c r="AB280" s="107" t="s">
        <v>216</v>
      </c>
      <c r="AC280" s="107" t="s">
        <v>289</v>
      </c>
      <c r="AD280" s="107" t="s">
        <v>290</v>
      </c>
      <c r="AE280" s="107" t="s">
        <v>216</v>
      </c>
    </row>
    <row r="281" spans="1:31" s="91" customFormat="1" ht="60.75" customHeight="1">
      <c r="A281" s="113"/>
      <c r="B281" s="113"/>
      <c r="C281" s="118"/>
      <c r="D281" s="118"/>
      <c r="E281" s="86" t="s">
        <v>208</v>
      </c>
      <c r="F281" s="107" t="s">
        <v>274</v>
      </c>
      <c r="G281" s="107" t="s">
        <v>291</v>
      </c>
      <c r="H281" s="107" t="s">
        <v>292</v>
      </c>
      <c r="I281" s="107" t="s">
        <v>293</v>
      </c>
      <c r="J281" s="107" t="s">
        <v>294</v>
      </c>
      <c r="K281" s="107" t="s">
        <v>295</v>
      </c>
      <c r="L281" s="107" t="s">
        <v>296</v>
      </c>
      <c r="M281" s="107">
        <v>2</v>
      </c>
      <c r="N281" s="107">
        <v>4</v>
      </c>
      <c r="O281" s="107">
        <f t="shared" si="112"/>
        <v>8</v>
      </c>
      <c r="P281" s="89" t="str">
        <f t="shared" si="113"/>
        <v>Medio</v>
      </c>
      <c r="Q281" s="87">
        <v>10</v>
      </c>
      <c r="R281" s="89">
        <f t="shared" si="114"/>
        <v>80</v>
      </c>
      <c r="S281" s="89" t="str">
        <f t="shared" si="111"/>
        <v>III</v>
      </c>
      <c r="T281" s="88" t="s">
        <v>142</v>
      </c>
      <c r="U281" s="113"/>
      <c r="V281" s="113"/>
      <c r="W281" s="113"/>
      <c r="X281" s="113"/>
      <c r="Y281" s="90" t="s">
        <v>297</v>
      </c>
      <c r="Z281" s="107" t="s">
        <v>298</v>
      </c>
      <c r="AA281" s="107" t="s">
        <v>216</v>
      </c>
      <c r="AB281" s="107" t="s">
        <v>272</v>
      </c>
      <c r="AC281" s="107" t="s">
        <v>299</v>
      </c>
      <c r="AD281" s="111" t="s">
        <v>620</v>
      </c>
      <c r="AE281" s="107" t="s">
        <v>272</v>
      </c>
    </row>
    <row r="282" spans="1:31" s="91" customFormat="1" ht="60.75" customHeight="1">
      <c r="A282" s="113"/>
      <c r="B282" s="113"/>
      <c r="C282" s="118"/>
      <c r="D282" s="118"/>
      <c r="E282" s="86" t="s">
        <v>208</v>
      </c>
      <c r="F282" s="107" t="s">
        <v>274</v>
      </c>
      <c r="G282" s="107" t="s">
        <v>300</v>
      </c>
      <c r="H282" s="107" t="s">
        <v>301</v>
      </c>
      <c r="I282" s="107" t="s">
        <v>302</v>
      </c>
      <c r="J282" s="107" t="s">
        <v>213</v>
      </c>
      <c r="K282" s="107" t="s">
        <v>268</v>
      </c>
      <c r="L282" s="107" t="s">
        <v>278</v>
      </c>
      <c r="M282" s="107">
        <v>6</v>
      </c>
      <c r="N282" s="107">
        <v>3</v>
      </c>
      <c r="O282" s="107">
        <f t="shared" si="112"/>
        <v>18</v>
      </c>
      <c r="P282" s="89" t="str">
        <f t="shared" si="113"/>
        <v>Alto</v>
      </c>
      <c r="Q282" s="92">
        <v>10</v>
      </c>
      <c r="R282" s="89">
        <f t="shared" si="114"/>
        <v>180</v>
      </c>
      <c r="S282" s="89" t="str">
        <f t="shared" si="111"/>
        <v>II</v>
      </c>
      <c r="T282" s="89" t="str">
        <f>IF(S282="","",IF(OR(S282="IV",S282="III"),"Aceptable",IF(S282="II","No Aceptable o Aceptable con controles",IF(S282="I","No Aceptable","Error"))))</f>
        <v>No Aceptable o Aceptable con controles</v>
      </c>
      <c r="U282" s="113"/>
      <c r="V282" s="113"/>
      <c r="W282" s="113"/>
      <c r="X282" s="113"/>
      <c r="Y282" s="90" t="s">
        <v>303</v>
      </c>
      <c r="Z282" s="107" t="s">
        <v>304</v>
      </c>
      <c r="AA282" s="107" t="s">
        <v>216</v>
      </c>
      <c r="AB282" s="107" t="s">
        <v>216</v>
      </c>
      <c r="AC282" s="107" t="s">
        <v>305</v>
      </c>
      <c r="AD282" s="111" t="s">
        <v>626</v>
      </c>
      <c r="AE282" s="107" t="s">
        <v>217</v>
      </c>
    </row>
    <row r="283" spans="1:31" s="91" customFormat="1" ht="60.75" customHeight="1">
      <c r="A283" s="113" t="s">
        <v>204</v>
      </c>
      <c r="B283" s="113" t="s">
        <v>367</v>
      </c>
      <c r="C283" s="118" t="s">
        <v>368</v>
      </c>
      <c r="D283" s="118" t="s">
        <v>369</v>
      </c>
      <c r="E283" s="86" t="s">
        <v>208</v>
      </c>
      <c r="F283" s="107" t="s">
        <v>209</v>
      </c>
      <c r="G283" s="107" t="s">
        <v>210</v>
      </c>
      <c r="H283" s="107" t="s">
        <v>211</v>
      </c>
      <c r="I283" s="107" t="s">
        <v>212</v>
      </c>
      <c r="J283" s="107" t="s">
        <v>213</v>
      </c>
      <c r="K283" s="107" t="s">
        <v>213</v>
      </c>
      <c r="L283" s="107" t="s">
        <v>213</v>
      </c>
      <c r="M283" s="87">
        <v>2</v>
      </c>
      <c r="N283" s="87">
        <v>2</v>
      </c>
      <c r="O283" s="88">
        <f t="shared" si="112"/>
        <v>4</v>
      </c>
      <c r="P283" s="89" t="str">
        <f t="shared" si="113"/>
        <v>Bajo</v>
      </c>
      <c r="Q283" s="87">
        <v>10</v>
      </c>
      <c r="R283" s="88">
        <f t="shared" si="114"/>
        <v>40</v>
      </c>
      <c r="S283" s="89" t="str">
        <f t="shared" si="111"/>
        <v>III</v>
      </c>
      <c r="T283" s="88" t="s">
        <v>142</v>
      </c>
      <c r="U283" s="113"/>
      <c r="V283" s="113"/>
      <c r="W283" s="113"/>
      <c r="X283" s="113"/>
      <c r="Y283" s="90" t="s">
        <v>214</v>
      </c>
      <c r="Z283" s="107" t="s">
        <v>215</v>
      </c>
      <c r="AA283" s="107" t="s">
        <v>216</v>
      </c>
      <c r="AB283" s="107" t="s">
        <v>216</v>
      </c>
      <c r="AC283" s="107" t="s">
        <v>216</v>
      </c>
      <c r="AD283" s="111" t="s">
        <v>618</v>
      </c>
      <c r="AE283" s="107" t="s">
        <v>217</v>
      </c>
    </row>
    <row r="284" spans="1:31" s="91" customFormat="1" ht="60.75" customHeight="1">
      <c r="A284" s="113"/>
      <c r="B284" s="113"/>
      <c r="C284" s="118"/>
      <c r="D284" s="118"/>
      <c r="E284" s="86" t="s">
        <v>208</v>
      </c>
      <c r="F284" s="107" t="s">
        <v>152</v>
      </c>
      <c r="G284" s="107" t="s">
        <v>218</v>
      </c>
      <c r="H284" s="107" t="s">
        <v>219</v>
      </c>
      <c r="I284" s="107" t="s">
        <v>220</v>
      </c>
      <c r="J284" s="107" t="s">
        <v>213</v>
      </c>
      <c r="K284" s="107" t="s">
        <v>221</v>
      </c>
      <c r="L284" s="107" t="s">
        <v>222</v>
      </c>
      <c r="M284" s="107">
        <v>2</v>
      </c>
      <c r="N284" s="107">
        <v>3</v>
      </c>
      <c r="O284" s="107">
        <f t="shared" si="112"/>
        <v>6</v>
      </c>
      <c r="P284" s="89" t="str">
        <f t="shared" si="113"/>
        <v>Medio</v>
      </c>
      <c r="Q284" s="92">
        <v>25</v>
      </c>
      <c r="R284" s="88">
        <f t="shared" si="114"/>
        <v>150</v>
      </c>
      <c r="S284" s="89" t="str">
        <f t="shared" si="111"/>
        <v>II</v>
      </c>
      <c r="T284" s="88" t="str">
        <f>IF(S284="","",IF(OR(S284="IV",S284="III"),"Aceptable",IF(S284="II","No Aceptable o Aceptable con controles",IF(S284="I","No Aceptable","Error"))))</f>
        <v>No Aceptable o Aceptable con controles</v>
      </c>
      <c r="U284" s="113"/>
      <c r="V284" s="113"/>
      <c r="W284" s="113"/>
      <c r="X284" s="113"/>
      <c r="Y284" s="90" t="s">
        <v>223</v>
      </c>
      <c r="Z284" s="107" t="s">
        <v>224</v>
      </c>
      <c r="AA284" s="107" t="s">
        <v>216</v>
      </c>
      <c r="AB284" s="107" t="s">
        <v>216</v>
      </c>
      <c r="AC284" s="107" t="s">
        <v>216</v>
      </c>
      <c r="AD284" s="107" t="s">
        <v>225</v>
      </c>
      <c r="AE284" s="107" t="s">
        <v>216</v>
      </c>
    </row>
    <row r="285" spans="1:31" s="91" customFormat="1" ht="60.75" customHeight="1">
      <c r="A285" s="113"/>
      <c r="B285" s="113"/>
      <c r="C285" s="118"/>
      <c r="D285" s="118"/>
      <c r="E285" s="86" t="s">
        <v>208</v>
      </c>
      <c r="F285" s="107" t="s">
        <v>152</v>
      </c>
      <c r="G285" s="107" t="s">
        <v>226</v>
      </c>
      <c r="H285" s="107" t="s">
        <v>227</v>
      </c>
      <c r="I285" s="107" t="s">
        <v>228</v>
      </c>
      <c r="J285" s="107" t="s">
        <v>213</v>
      </c>
      <c r="K285" s="107" t="s">
        <v>221</v>
      </c>
      <c r="L285" s="107" t="s">
        <v>222</v>
      </c>
      <c r="M285" s="107">
        <v>6</v>
      </c>
      <c r="N285" s="107">
        <v>4</v>
      </c>
      <c r="O285" s="107">
        <f t="shared" si="112"/>
        <v>24</v>
      </c>
      <c r="P285" s="89" t="str">
        <f t="shared" si="113"/>
        <v>Muy Alto</v>
      </c>
      <c r="Q285" s="92">
        <v>25</v>
      </c>
      <c r="R285" s="88">
        <f t="shared" si="114"/>
        <v>600</v>
      </c>
      <c r="S285" s="89" t="str">
        <f t="shared" si="111"/>
        <v>I</v>
      </c>
      <c r="T285" s="88" t="str">
        <f>IF(S285="","",IF(OR(S285="IV",S285="III"),"Aceptable",IF(S285="II","No Aceptable o Aceptable con controles",IF(S285="I","No Aceptable","Error"))))</f>
        <v>No Aceptable</v>
      </c>
      <c r="U285" s="113"/>
      <c r="V285" s="113"/>
      <c r="W285" s="113"/>
      <c r="X285" s="113"/>
      <c r="Y285" s="90" t="s">
        <v>223</v>
      </c>
      <c r="Z285" s="107" t="s">
        <v>224</v>
      </c>
      <c r="AA285" s="107" t="s">
        <v>216</v>
      </c>
      <c r="AB285" s="107" t="s">
        <v>216</v>
      </c>
      <c r="AC285" s="107" t="s">
        <v>216</v>
      </c>
      <c r="AD285" s="107" t="s">
        <v>225</v>
      </c>
      <c r="AE285" s="107" t="s">
        <v>216</v>
      </c>
    </row>
    <row r="286" spans="1:31" s="91" customFormat="1" ht="60.75" customHeight="1">
      <c r="A286" s="113"/>
      <c r="B286" s="113"/>
      <c r="C286" s="118"/>
      <c r="D286" s="118"/>
      <c r="E286" s="86" t="s">
        <v>208</v>
      </c>
      <c r="F286" s="107" t="s">
        <v>150</v>
      </c>
      <c r="G286" s="107" t="s">
        <v>229</v>
      </c>
      <c r="H286" s="107" t="s">
        <v>230</v>
      </c>
      <c r="I286" s="107" t="s">
        <v>231</v>
      </c>
      <c r="J286" s="107" t="s">
        <v>213</v>
      </c>
      <c r="K286" s="107" t="s">
        <v>232</v>
      </c>
      <c r="L286" s="107" t="s">
        <v>233</v>
      </c>
      <c r="M286" s="92">
        <v>0</v>
      </c>
      <c r="N286" s="92">
        <v>2</v>
      </c>
      <c r="O286" s="89" t="str">
        <f t="shared" si="112"/>
        <v>N/A</v>
      </c>
      <c r="P286" s="89" t="str">
        <f t="shared" si="113"/>
        <v>N/A</v>
      </c>
      <c r="Q286" s="92">
        <v>25</v>
      </c>
      <c r="R286" s="89" t="str">
        <f t="shared" si="114"/>
        <v>N/A</v>
      </c>
      <c r="S286" s="89" t="str">
        <f t="shared" si="111"/>
        <v>IV</v>
      </c>
      <c r="T286" s="88" t="s">
        <v>142</v>
      </c>
      <c r="U286" s="113"/>
      <c r="V286" s="113"/>
      <c r="W286" s="113"/>
      <c r="X286" s="113"/>
      <c r="Y286" s="90" t="s">
        <v>234</v>
      </c>
      <c r="Z286" s="107" t="s">
        <v>235</v>
      </c>
      <c r="AA286" s="107" t="s">
        <v>216</v>
      </c>
      <c r="AB286" s="107" t="s">
        <v>216</v>
      </c>
      <c r="AC286" s="107" t="s">
        <v>236</v>
      </c>
      <c r="AD286" s="111" t="s">
        <v>622</v>
      </c>
      <c r="AE286" s="107" t="s">
        <v>216</v>
      </c>
    </row>
    <row r="287" spans="1:31" s="91" customFormat="1" ht="60.75" customHeight="1">
      <c r="A287" s="113"/>
      <c r="B287" s="113"/>
      <c r="C287" s="118"/>
      <c r="D287" s="118"/>
      <c r="E287" s="86" t="s">
        <v>208</v>
      </c>
      <c r="F287" s="107" t="s">
        <v>150</v>
      </c>
      <c r="G287" s="107" t="s">
        <v>237</v>
      </c>
      <c r="H287" s="107" t="s">
        <v>238</v>
      </c>
      <c r="I287" s="107" t="s">
        <v>239</v>
      </c>
      <c r="J287" s="107" t="s">
        <v>240</v>
      </c>
      <c r="K287" s="107" t="s">
        <v>232</v>
      </c>
      <c r="L287" s="107" t="s">
        <v>233</v>
      </c>
      <c r="M287" s="107">
        <v>2</v>
      </c>
      <c r="N287" s="107">
        <v>3</v>
      </c>
      <c r="O287" s="107">
        <f t="shared" si="112"/>
        <v>6</v>
      </c>
      <c r="P287" s="89" t="str">
        <f t="shared" si="113"/>
        <v>Medio</v>
      </c>
      <c r="Q287" s="92">
        <v>10</v>
      </c>
      <c r="R287" s="89">
        <f t="shared" si="114"/>
        <v>60</v>
      </c>
      <c r="S287" s="89" t="str">
        <f t="shared" si="111"/>
        <v>III</v>
      </c>
      <c r="T287" s="88" t="s">
        <v>142</v>
      </c>
      <c r="U287" s="113"/>
      <c r="V287" s="113"/>
      <c r="W287" s="113"/>
      <c r="X287" s="113"/>
      <c r="Y287" s="90" t="s">
        <v>234</v>
      </c>
      <c r="Z287" s="107" t="s">
        <v>241</v>
      </c>
      <c r="AA287" s="107" t="s">
        <v>216</v>
      </c>
      <c r="AB287" s="107" t="s">
        <v>216</v>
      </c>
      <c r="AC287" s="107" t="s">
        <v>236</v>
      </c>
      <c r="AD287" s="111" t="s">
        <v>623</v>
      </c>
      <c r="AE287" s="107" t="s">
        <v>216</v>
      </c>
    </row>
    <row r="288" spans="1:31" s="91" customFormat="1" ht="60.75" customHeight="1">
      <c r="A288" s="113"/>
      <c r="B288" s="113"/>
      <c r="C288" s="118"/>
      <c r="D288" s="118"/>
      <c r="E288" s="86" t="s">
        <v>208</v>
      </c>
      <c r="F288" s="107" t="s">
        <v>150</v>
      </c>
      <c r="G288" s="107" t="s">
        <v>237</v>
      </c>
      <c r="H288" s="107" t="s">
        <v>242</v>
      </c>
      <c r="I288" s="107" t="s">
        <v>243</v>
      </c>
      <c r="J288" s="107" t="s">
        <v>213</v>
      </c>
      <c r="K288" s="107" t="s">
        <v>232</v>
      </c>
      <c r="L288" s="107" t="s">
        <v>213</v>
      </c>
      <c r="M288" s="107">
        <v>2</v>
      </c>
      <c r="N288" s="107">
        <v>3</v>
      </c>
      <c r="O288" s="107">
        <f t="shared" si="112"/>
        <v>6</v>
      </c>
      <c r="P288" s="89" t="str">
        <f t="shared" si="113"/>
        <v>Medio</v>
      </c>
      <c r="Q288" s="87">
        <v>10</v>
      </c>
      <c r="R288" s="88">
        <f t="shared" si="114"/>
        <v>60</v>
      </c>
      <c r="S288" s="89" t="str">
        <f t="shared" si="111"/>
        <v>III</v>
      </c>
      <c r="T288" s="88" t="s">
        <v>142</v>
      </c>
      <c r="U288" s="113"/>
      <c r="V288" s="113"/>
      <c r="W288" s="113"/>
      <c r="X288" s="113"/>
      <c r="Y288" s="90" t="s">
        <v>244</v>
      </c>
      <c r="Z288" s="107" t="s">
        <v>245</v>
      </c>
      <c r="AA288" s="107" t="s">
        <v>216</v>
      </c>
      <c r="AB288" s="107" t="s">
        <v>246</v>
      </c>
      <c r="AC288" s="107" t="s">
        <v>216</v>
      </c>
      <c r="AD288" s="111" t="s">
        <v>624</v>
      </c>
      <c r="AE288" s="107" t="s">
        <v>216</v>
      </c>
    </row>
    <row r="289" spans="1:31" s="91" customFormat="1" ht="60.75" customHeight="1">
      <c r="A289" s="113"/>
      <c r="B289" s="113"/>
      <c r="C289" s="118"/>
      <c r="D289" s="118"/>
      <c r="E289" s="86" t="s">
        <v>208</v>
      </c>
      <c r="F289" s="107" t="s">
        <v>247</v>
      </c>
      <c r="G289" s="107" t="s">
        <v>248</v>
      </c>
      <c r="H289" s="107" t="s">
        <v>249</v>
      </c>
      <c r="I289" s="107" t="s">
        <v>250</v>
      </c>
      <c r="J289" s="107" t="s">
        <v>251</v>
      </c>
      <c r="K289" s="107" t="s">
        <v>252</v>
      </c>
      <c r="L289" s="107" t="s">
        <v>233</v>
      </c>
      <c r="M289" s="92">
        <v>2</v>
      </c>
      <c r="N289" s="92">
        <v>3</v>
      </c>
      <c r="O289" s="89">
        <f t="shared" si="112"/>
        <v>6</v>
      </c>
      <c r="P289" s="89" t="str">
        <f t="shared" si="113"/>
        <v>Medio</v>
      </c>
      <c r="Q289" s="92">
        <v>10</v>
      </c>
      <c r="R289" s="89">
        <f t="shared" si="114"/>
        <v>60</v>
      </c>
      <c r="S289" s="89" t="str">
        <f t="shared" si="111"/>
        <v>III</v>
      </c>
      <c r="T289" s="89" t="str">
        <f>IF(S289="","",IF(OR(S289="IV",S289="III"),"Aceptable",IF(S289="II","No Aceptable o Aceptable con controles",IF(S289="I","No Aceptable","Error"))))</f>
        <v>Aceptable</v>
      </c>
      <c r="U289" s="113"/>
      <c r="V289" s="113"/>
      <c r="W289" s="113"/>
      <c r="X289" s="113"/>
      <c r="Y289" s="90" t="s">
        <v>253</v>
      </c>
      <c r="Z289" s="107" t="s">
        <v>254</v>
      </c>
      <c r="AA289" s="107" t="s">
        <v>216</v>
      </c>
      <c r="AB289" s="107" t="s">
        <v>216</v>
      </c>
      <c r="AC289" s="107" t="s">
        <v>255</v>
      </c>
      <c r="AD289" s="107" t="s">
        <v>256</v>
      </c>
      <c r="AE289" s="107" t="s">
        <v>216</v>
      </c>
    </row>
    <row r="290" spans="1:31" s="91" customFormat="1" ht="60.75" customHeight="1">
      <c r="A290" s="113"/>
      <c r="B290" s="113"/>
      <c r="C290" s="118"/>
      <c r="D290" s="118"/>
      <c r="E290" s="86" t="s">
        <v>208</v>
      </c>
      <c r="F290" s="107" t="s">
        <v>247</v>
      </c>
      <c r="G290" s="107" t="s">
        <v>257</v>
      </c>
      <c r="H290" s="107" t="s">
        <v>258</v>
      </c>
      <c r="I290" s="107" t="s">
        <v>259</v>
      </c>
      <c r="J290" s="107" t="s">
        <v>260</v>
      </c>
      <c r="K290" s="107" t="s">
        <v>252</v>
      </c>
      <c r="L290" s="107" t="s">
        <v>233</v>
      </c>
      <c r="M290" s="92">
        <v>2</v>
      </c>
      <c r="N290" s="92">
        <v>3</v>
      </c>
      <c r="O290" s="89">
        <f t="shared" si="112"/>
        <v>6</v>
      </c>
      <c r="P290" s="89" t="str">
        <f t="shared" si="113"/>
        <v>Medio</v>
      </c>
      <c r="Q290" s="92">
        <v>10</v>
      </c>
      <c r="R290" s="89">
        <f t="shared" si="114"/>
        <v>60</v>
      </c>
      <c r="S290" s="89" t="str">
        <f t="shared" si="111"/>
        <v>III</v>
      </c>
      <c r="T290" s="89" t="str">
        <f>IF(S290="","",IF(OR(S290="IV",S290="III"),"Aceptable",IF(S290="II","No Aceptable o Aceptable con controles",IF(S290="I","No Aceptable","Error"))))</f>
        <v>Aceptable</v>
      </c>
      <c r="U290" s="113"/>
      <c r="V290" s="113"/>
      <c r="W290" s="113"/>
      <c r="X290" s="113"/>
      <c r="Y290" s="90" t="s">
        <v>261</v>
      </c>
      <c r="Z290" s="107" t="s">
        <v>254</v>
      </c>
      <c r="AA290" s="107" t="s">
        <v>216</v>
      </c>
      <c r="AB290" s="107" t="s">
        <v>216</v>
      </c>
      <c r="AC290" s="107" t="s">
        <v>255</v>
      </c>
      <c r="AD290" s="111" t="s">
        <v>262</v>
      </c>
      <c r="AE290" s="107" t="s">
        <v>216</v>
      </c>
    </row>
    <row r="291" spans="1:31" s="91" customFormat="1" ht="60.75" customHeight="1">
      <c r="A291" s="113"/>
      <c r="B291" s="113"/>
      <c r="C291" s="118"/>
      <c r="D291" s="118"/>
      <c r="E291" s="86" t="s">
        <v>263</v>
      </c>
      <c r="F291" s="107" t="s">
        <v>151</v>
      </c>
      <c r="G291" s="107" t="s">
        <v>264</v>
      </c>
      <c r="H291" s="107" t="s">
        <v>265</v>
      </c>
      <c r="I291" s="107" t="s">
        <v>266</v>
      </c>
      <c r="J291" s="107" t="s">
        <v>267</v>
      </c>
      <c r="K291" s="107" t="s">
        <v>268</v>
      </c>
      <c r="L291" s="107" t="s">
        <v>269</v>
      </c>
      <c r="M291" s="107">
        <v>2</v>
      </c>
      <c r="N291" s="107">
        <v>2</v>
      </c>
      <c r="O291" s="107">
        <f t="shared" si="112"/>
        <v>4</v>
      </c>
      <c r="P291" s="89" t="str">
        <f t="shared" si="113"/>
        <v>Bajo</v>
      </c>
      <c r="Q291" s="92">
        <v>10</v>
      </c>
      <c r="R291" s="89">
        <f t="shared" si="114"/>
        <v>40</v>
      </c>
      <c r="S291" s="89" t="str">
        <f t="shared" si="111"/>
        <v>III</v>
      </c>
      <c r="T291" s="88" t="s">
        <v>142</v>
      </c>
      <c r="U291" s="113"/>
      <c r="V291" s="113"/>
      <c r="W291" s="113"/>
      <c r="X291" s="113"/>
      <c r="Y291" s="107" t="s">
        <v>270</v>
      </c>
      <c r="Z291" s="107" t="s">
        <v>271</v>
      </c>
      <c r="AA291" s="107" t="s">
        <v>272</v>
      </c>
      <c r="AB291" s="107" t="s">
        <v>272</v>
      </c>
      <c r="AC291" s="107" t="s">
        <v>272</v>
      </c>
      <c r="AD291" s="107" t="s">
        <v>273</v>
      </c>
      <c r="AE291" s="107" t="s">
        <v>217</v>
      </c>
    </row>
    <row r="292" spans="1:31" s="91" customFormat="1" ht="60.75" customHeight="1">
      <c r="A292" s="113"/>
      <c r="B292" s="113"/>
      <c r="C292" s="118"/>
      <c r="D292" s="118"/>
      <c r="E292" s="86" t="s">
        <v>208</v>
      </c>
      <c r="F292" s="107" t="s">
        <v>274</v>
      </c>
      <c r="G292" s="107" t="s">
        <v>275</v>
      </c>
      <c r="H292" s="107" t="s">
        <v>276</v>
      </c>
      <c r="I292" s="107" t="s">
        <v>277</v>
      </c>
      <c r="J292" s="107" t="s">
        <v>213</v>
      </c>
      <c r="K292" s="107" t="s">
        <v>213</v>
      </c>
      <c r="L292" s="107" t="s">
        <v>278</v>
      </c>
      <c r="M292" s="107">
        <v>2</v>
      </c>
      <c r="N292" s="107">
        <v>3</v>
      </c>
      <c r="O292" s="107">
        <f t="shared" si="112"/>
        <v>6</v>
      </c>
      <c r="P292" s="89" t="str">
        <f t="shared" si="113"/>
        <v>Medio</v>
      </c>
      <c r="Q292" s="87">
        <v>60</v>
      </c>
      <c r="R292" s="89">
        <f t="shared" si="114"/>
        <v>360</v>
      </c>
      <c r="S292" s="89" t="str">
        <f t="shared" si="111"/>
        <v>II</v>
      </c>
      <c r="T292" s="89" t="str">
        <f>IF(S292="","",IF(OR(S292="IV",S292="III"),"Aceptable",IF(S292="II","No Aceptable o Aceptable con controles",IF(S292="I","No Aceptable","Error"))))</f>
        <v>No Aceptable o Aceptable con controles</v>
      </c>
      <c r="U292" s="113"/>
      <c r="V292" s="113"/>
      <c r="W292" s="113"/>
      <c r="X292" s="113"/>
      <c r="Y292" s="93" t="s">
        <v>279</v>
      </c>
      <c r="Z292" s="94" t="s">
        <v>280</v>
      </c>
      <c r="AA292" s="95" t="s">
        <v>281</v>
      </c>
      <c r="AB292" s="95" t="s">
        <v>281</v>
      </c>
      <c r="AC292" s="107" t="s">
        <v>216</v>
      </c>
      <c r="AD292" s="111" t="s">
        <v>629</v>
      </c>
      <c r="AE292" s="95" t="s">
        <v>216</v>
      </c>
    </row>
    <row r="293" spans="1:31" s="91" customFormat="1" ht="60.75" customHeight="1">
      <c r="A293" s="113"/>
      <c r="B293" s="113"/>
      <c r="C293" s="118"/>
      <c r="D293" s="118"/>
      <c r="E293" s="86" t="s">
        <v>208</v>
      </c>
      <c r="F293" s="107" t="s">
        <v>274</v>
      </c>
      <c r="G293" s="107" t="s">
        <v>282</v>
      </c>
      <c r="H293" s="107" t="s">
        <v>283</v>
      </c>
      <c r="I293" s="107" t="s">
        <v>277</v>
      </c>
      <c r="J293" s="107" t="s">
        <v>284</v>
      </c>
      <c r="K293" s="107" t="s">
        <v>285</v>
      </c>
      <c r="L293" s="107" t="s">
        <v>286</v>
      </c>
      <c r="M293" s="107">
        <v>2</v>
      </c>
      <c r="N293" s="107">
        <v>2</v>
      </c>
      <c r="O293" s="107">
        <f t="shared" si="112"/>
        <v>4</v>
      </c>
      <c r="P293" s="89" t="str">
        <f t="shared" si="113"/>
        <v>Bajo</v>
      </c>
      <c r="Q293" s="87">
        <v>60</v>
      </c>
      <c r="R293" s="88">
        <f t="shared" si="114"/>
        <v>240</v>
      </c>
      <c r="S293" s="89" t="str">
        <f t="shared" si="111"/>
        <v>II</v>
      </c>
      <c r="T293" s="88" t="str">
        <f>IF(S293="","",IF(OR(S293="IV",S293="III"),"Aceptable",IF(S293="II","No Aceptable o Aceptable con controles",IF(S293="I","No Aceptable","Error"))))</f>
        <v>No Aceptable o Aceptable con controles</v>
      </c>
      <c r="U293" s="113"/>
      <c r="V293" s="113"/>
      <c r="W293" s="113"/>
      <c r="X293" s="113"/>
      <c r="Y293" s="90" t="s">
        <v>287</v>
      </c>
      <c r="Z293" s="107" t="s">
        <v>288</v>
      </c>
      <c r="AA293" s="107" t="s">
        <v>216</v>
      </c>
      <c r="AB293" s="107" t="s">
        <v>216</v>
      </c>
      <c r="AC293" s="107" t="s">
        <v>289</v>
      </c>
      <c r="AD293" s="107" t="s">
        <v>290</v>
      </c>
      <c r="AE293" s="107" t="s">
        <v>216</v>
      </c>
    </row>
    <row r="294" spans="1:31" s="91" customFormat="1" ht="60.75" customHeight="1">
      <c r="A294" s="113"/>
      <c r="B294" s="113"/>
      <c r="C294" s="118"/>
      <c r="D294" s="118"/>
      <c r="E294" s="86" t="s">
        <v>208</v>
      </c>
      <c r="F294" s="107" t="s">
        <v>274</v>
      </c>
      <c r="G294" s="107" t="s">
        <v>291</v>
      </c>
      <c r="H294" s="107" t="s">
        <v>292</v>
      </c>
      <c r="I294" s="107" t="s">
        <v>293</v>
      </c>
      <c r="J294" s="107" t="s">
        <v>294</v>
      </c>
      <c r="K294" s="107" t="s">
        <v>295</v>
      </c>
      <c r="L294" s="107" t="s">
        <v>296</v>
      </c>
      <c r="M294" s="107">
        <v>2</v>
      </c>
      <c r="N294" s="107">
        <v>4</v>
      </c>
      <c r="O294" s="107">
        <f t="shared" si="112"/>
        <v>8</v>
      </c>
      <c r="P294" s="89" t="str">
        <f t="shared" si="113"/>
        <v>Medio</v>
      </c>
      <c r="Q294" s="87">
        <v>10</v>
      </c>
      <c r="R294" s="89">
        <f t="shared" si="114"/>
        <v>80</v>
      </c>
      <c r="S294" s="89" t="str">
        <f t="shared" si="111"/>
        <v>III</v>
      </c>
      <c r="T294" s="88" t="s">
        <v>142</v>
      </c>
      <c r="U294" s="113"/>
      <c r="V294" s="113"/>
      <c r="W294" s="113"/>
      <c r="X294" s="113"/>
      <c r="Y294" s="90" t="s">
        <v>297</v>
      </c>
      <c r="Z294" s="107" t="s">
        <v>298</v>
      </c>
      <c r="AA294" s="107" t="s">
        <v>216</v>
      </c>
      <c r="AB294" s="107" t="s">
        <v>272</v>
      </c>
      <c r="AC294" s="107" t="s">
        <v>299</v>
      </c>
      <c r="AD294" s="111" t="s">
        <v>620</v>
      </c>
      <c r="AE294" s="107" t="s">
        <v>272</v>
      </c>
    </row>
    <row r="295" spans="1:31" s="91" customFormat="1" ht="60.75" customHeight="1">
      <c r="A295" s="113"/>
      <c r="B295" s="113"/>
      <c r="C295" s="118"/>
      <c r="D295" s="118"/>
      <c r="E295" s="86" t="s">
        <v>208</v>
      </c>
      <c r="F295" s="107" t="s">
        <v>274</v>
      </c>
      <c r="G295" s="107" t="s">
        <v>300</v>
      </c>
      <c r="H295" s="107" t="s">
        <v>301</v>
      </c>
      <c r="I295" s="107" t="s">
        <v>302</v>
      </c>
      <c r="J295" s="107" t="s">
        <v>213</v>
      </c>
      <c r="K295" s="107" t="s">
        <v>268</v>
      </c>
      <c r="L295" s="107" t="s">
        <v>278</v>
      </c>
      <c r="M295" s="107">
        <v>6</v>
      </c>
      <c r="N295" s="107">
        <v>3</v>
      </c>
      <c r="O295" s="107">
        <f t="shared" si="112"/>
        <v>18</v>
      </c>
      <c r="P295" s="89" t="str">
        <f t="shared" si="113"/>
        <v>Alto</v>
      </c>
      <c r="Q295" s="92">
        <v>10</v>
      </c>
      <c r="R295" s="89">
        <f t="shared" si="114"/>
        <v>180</v>
      </c>
      <c r="S295" s="89" t="str">
        <f t="shared" si="111"/>
        <v>II</v>
      </c>
      <c r="T295" s="89" t="str">
        <f>IF(S295="","",IF(OR(S295="IV",S295="III"),"Aceptable",IF(S295="II","No Aceptable o Aceptable con controles",IF(S295="I","No Aceptable","Error"))))</f>
        <v>No Aceptable o Aceptable con controles</v>
      </c>
      <c r="U295" s="113"/>
      <c r="V295" s="113"/>
      <c r="W295" s="113"/>
      <c r="X295" s="113"/>
      <c r="Y295" s="90" t="s">
        <v>303</v>
      </c>
      <c r="Z295" s="107" t="s">
        <v>304</v>
      </c>
      <c r="AA295" s="107" t="s">
        <v>216</v>
      </c>
      <c r="AB295" s="107" t="s">
        <v>216</v>
      </c>
      <c r="AC295" s="107" t="s">
        <v>305</v>
      </c>
      <c r="AD295" s="111" t="s">
        <v>626</v>
      </c>
      <c r="AE295" s="107" t="s">
        <v>217</v>
      </c>
    </row>
    <row r="296" spans="1:31" s="91" customFormat="1" ht="60.75" customHeight="1">
      <c r="A296" s="113" t="s">
        <v>204</v>
      </c>
      <c r="B296" s="113" t="s">
        <v>370</v>
      </c>
      <c r="C296" s="118" t="s">
        <v>371</v>
      </c>
      <c r="D296" s="118" t="s">
        <v>372</v>
      </c>
      <c r="E296" s="86" t="s">
        <v>208</v>
      </c>
      <c r="F296" s="107" t="s">
        <v>209</v>
      </c>
      <c r="G296" s="107" t="s">
        <v>210</v>
      </c>
      <c r="H296" s="107" t="s">
        <v>211</v>
      </c>
      <c r="I296" s="107" t="s">
        <v>212</v>
      </c>
      <c r="J296" s="107" t="s">
        <v>213</v>
      </c>
      <c r="K296" s="107" t="s">
        <v>213</v>
      </c>
      <c r="L296" s="107" t="s">
        <v>213</v>
      </c>
      <c r="M296" s="87">
        <v>2</v>
      </c>
      <c r="N296" s="87">
        <v>2</v>
      </c>
      <c r="O296" s="88">
        <f t="shared" si="112"/>
        <v>4</v>
      </c>
      <c r="P296" s="89" t="str">
        <f t="shared" si="113"/>
        <v>Bajo</v>
      </c>
      <c r="Q296" s="87">
        <v>10</v>
      </c>
      <c r="R296" s="88">
        <f t="shared" si="114"/>
        <v>40</v>
      </c>
      <c r="S296" s="89" t="str">
        <f t="shared" si="111"/>
        <v>III</v>
      </c>
      <c r="T296" s="88" t="s">
        <v>142</v>
      </c>
      <c r="U296" s="113"/>
      <c r="V296" s="113"/>
      <c r="W296" s="113"/>
      <c r="X296" s="113"/>
      <c r="Y296" s="90" t="s">
        <v>214</v>
      </c>
      <c r="Z296" s="107" t="s">
        <v>215</v>
      </c>
      <c r="AA296" s="107" t="s">
        <v>216</v>
      </c>
      <c r="AB296" s="107" t="s">
        <v>216</v>
      </c>
      <c r="AC296" s="107" t="s">
        <v>216</v>
      </c>
      <c r="AD296" s="111" t="s">
        <v>618</v>
      </c>
      <c r="AE296" s="107" t="s">
        <v>217</v>
      </c>
    </row>
    <row r="297" spans="1:31" s="91" customFormat="1" ht="60.75" customHeight="1">
      <c r="A297" s="113"/>
      <c r="B297" s="113"/>
      <c r="C297" s="118"/>
      <c r="D297" s="118"/>
      <c r="E297" s="86" t="s">
        <v>208</v>
      </c>
      <c r="F297" s="107" t="s">
        <v>152</v>
      </c>
      <c r="G297" s="107" t="s">
        <v>218</v>
      </c>
      <c r="H297" s="107" t="s">
        <v>219</v>
      </c>
      <c r="I297" s="107" t="s">
        <v>220</v>
      </c>
      <c r="J297" s="107" t="s">
        <v>213</v>
      </c>
      <c r="K297" s="107" t="s">
        <v>221</v>
      </c>
      <c r="L297" s="107" t="s">
        <v>222</v>
      </c>
      <c r="M297" s="107">
        <v>2</v>
      </c>
      <c r="N297" s="107">
        <v>3</v>
      </c>
      <c r="O297" s="107">
        <f t="shared" si="112"/>
        <v>6</v>
      </c>
      <c r="P297" s="89" t="str">
        <f t="shared" si="113"/>
        <v>Medio</v>
      </c>
      <c r="Q297" s="92">
        <v>25</v>
      </c>
      <c r="R297" s="88">
        <f t="shared" si="114"/>
        <v>150</v>
      </c>
      <c r="S297" s="89" t="str">
        <f t="shared" si="111"/>
        <v>II</v>
      </c>
      <c r="T297" s="88" t="str">
        <f>IF(S297="","",IF(OR(S297="IV",S297="III"),"Aceptable",IF(S297="II","No Aceptable o Aceptable con controles",IF(S297="I","No Aceptable","Error"))))</f>
        <v>No Aceptable o Aceptable con controles</v>
      </c>
      <c r="U297" s="113"/>
      <c r="V297" s="113"/>
      <c r="W297" s="113"/>
      <c r="X297" s="113"/>
      <c r="Y297" s="90" t="s">
        <v>223</v>
      </c>
      <c r="Z297" s="107" t="s">
        <v>224</v>
      </c>
      <c r="AA297" s="107" t="s">
        <v>216</v>
      </c>
      <c r="AB297" s="107" t="s">
        <v>216</v>
      </c>
      <c r="AC297" s="107" t="s">
        <v>216</v>
      </c>
      <c r="AD297" s="107" t="s">
        <v>225</v>
      </c>
      <c r="AE297" s="107" t="s">
        <v>216</v>
      </c>
    </row>
    <row r="298" spans="1:31" s="91" customFormat="1" ht="60.75" customHeight="1">
      <c r="A298" s="113"/>
      <c r="B298" s="113"/>
      <c r="C298" s="118"/>
      <c r="D298" s="118"/>
      <c r="E298" s="86" t="s">
        <v>208</v>
      </c>
      <c r="F298" s="107" t="s">
        <v>152</v>
      </c>
      <c r="G298" s="107" t="s">
        <v>226</v>
      </c>
      <c r="H298" s="107" t="s">
        <v>227</v>
      </c>
      <c r="I298" s="107" t="s">
        <v>228</v>
      </c>
      <c r="J298" s="107" t="s">
        <v>213</v>
      </c>
      <c r="K298" s="107" t="s">
        <v>221</v>
      </c>
      <c r="L298" s="107" t="s">
        <v>222</v>
      </c>
      <c r="M298" s="107">
        <v>6</v>
      </c>
      <c r="N298" s="107">
        <v>4</v>
      </c>
      <c r="O298" s="107">
        <f t="shared" si="112"/>
        <v>24</v>
      </c>
      <c r="P298" s="89" t="str">
        <f t="shared" si="113"/>
        <v>Muy Alto</v>
      </c>
      <c r="Q298" s="92">
        <v>25</v>
      </c>
      <c r="R298" s="88">
        <f t="shared" si="114"/>
        <v>600</v>
      </c>
      <c r="S298" s="89" t="str">
        <f t="shared" si="111"/>
        <v>I</v>
      </c>
      <c r="T298" s="88" t="str">
        <f>IF(S298="","",IF(OR(S298="IV",S298="III"),"Aceptable",IF(S298="II","No Aceptable o Aceptable con controles",IF(S298="I","No Aceptable","Error"))))</f>
        <v>No Aceptable</v>
      </c>
      <c r="U298" s="113"/>
      <c r="V298" s="113"/>
      <c r="W298" s="113"/>
      <c r="X298" s="113"/>
      <c r="Y298" s="90" t="s">
        <v>223</v>
      </c>
      <c r="Z298" s="107" t="s">
        <v>224</v>
      </c>
      <c r="AA298" s="107" t="s">
        <v>216</v>
      </c>
      <c r="AB298" s="107" t="s">
        <v>216</v>
      </c>
      <c r="AC298" s="107" t="s">
        <v>216</v>
      </c>
      <c r="AD298" s="107" t="s">
        <v>225</v>
      </c>
      <c r="AE298" s="107" t="s">
        <v>216</v>
      </c>
    </row>
    <row r="299" spans="1:31" s="91" customFormat="1" ht="60.75" customHeight="1">
      <c r="A299" s="113"/>
      <c r="B299" s="113"/>
      <c r="C299" s="118"/>
      <c r="D299" s="118"/>
      <c r="E299" s="86" t="s">
        <v>208</v>
      </c>
      <c r="F299" s="107" t="s">
        <v>150</v>
      </c>
      <c r="G299" s="107" t="s">
        <v>229</v>
      </c>
      <c r="H299" s="107" t="s">
        <v>230</v>
      </c>
      <c r="I299" s="107" t="s">
        <v>231</v>
      </c>
      <c r="J299" s="107" t="s">
        <v>213</v>
      </c>
      <c r="K299" s="107" t="s">
        <v>232</v>
      </c>
      <c r="L299" s="107" t="s">
        <v>233</v>
      </c>
      <c r="M299" s="92">
        <v>0</v>
      </c>
      <c r="N299" s="92">
        <v>2</v>
      </c>
      <c r="O299" s="89" t="str">
        <f t="shared" si="112"/>
        <v>N/A</v>
      </c>
      <c r="P299" s="89" t="str">
        <f t="shared" si="113"/>
        <v>N/A</v>
      </c>
      <c r="Q299" s="92">
        <v>25</v>
      </c>
      <c r="R299" s="89" t="str">
        <f t="shared" si="114"/>
        <v>N/A</v>
      </c>
      <c r="S299" s="89" t="str">
        <f t="shared" si="111"/>
        <v>IV</v>
      </c>
      <c r="T299" s="88" t="s">
        <v>142</v>
      </c>
      <c r="U299" s="113"/>
      <c r="V299" s="113"/>
      <c r="W299" s="113"/>
      <c r="X299" s="113"/>
      <c r="Y299" s="90" t="s">
        <v>234</v>
      </c>
      <c r="Z299" s="107" t="s">
        <v>235</v>
      </c>
      <c r="AA299" s="107" t="s">
        <v>216</v>
      </c>
      <c r="AB299" s="107" t="s">
        <v>216</v>
      </c>
      <c r="AC299" s="107" t="s">
        <v>236</v>
      </c>
      <c r="AD299" s="111" t="s">
        <v>622</v>
      </c>
      <c r="AE299" s="107" t="s">
        <v>216</v>
      </c>
    </row>
    <row r="300" spans="1:31" s="91" customFormat="1" ht="60.75" customHeight="1">
      <c r="A300" s="113"/>
      <c r="B300" s="113"/>
      <c r="C300" s="118"/>
      <c r="D300" s="118"/>
      <c r="E300" s="86" t="s">
        <v>208</v>
      </c>
      <c r="F300" s="107" t="s">
        <v>150</v>
      </c>
      <c r="G300" s="107" t="s">
        <v>237</v>
      </c>
      <c r="H300" s="107" t="s">
        <v>238</v>
      </c>
      <c r="I300" s="107" t="s">
        <v>239</v>
      </c>
      <c r="J300" s="107" t="s">
        <v>240</v>
      </c>
      <c r="K300" s="107" t="s">
        <v>232</v>
      </c>
      <c r="L300" s="107" t="s">
        <v>233</v>
      </c>
      <c r="M300" s="107">
        <v>2</v>
      </c>
      <c r="N300" s="107">
        <v>3</v>
      </c>
      <c r="O300" s="107">
        <f t="shared" si="112"/>
        <v>6</v>
      </c>
      <c r="P300" s="89" t="str">
        <f t="shared" si="113"/>
        <v>Medio</v>
      </c>
      <c r="Q300" s="92">
        <v>10</v>
      </c>
      <c r="R300" s="89">
        <f t="shared" si="114"/>
        <v>60</v>
      </c>
      <c r="S300" s="89" t="str">
        <f t="shared" si="111"/>
        <v>III</v>
      </c>
      <c r="T300" s="88" t="s">
        <v>142</v>
      </c>
      <c r="U300" s="113"/>
      <c r="V300" s="113"/>
      <c r="W300" s="113"/>
      <c r="X300" s="113"/>
      <c r="Y300" s="90" t="s">
        <v>234</v>
      </c>
      <c r="Z300" s="107" t="s">
        <v>241</v>
      </c>
      <c r="AA300" s="107" t="s">
        <v>216</v>
      </c>
      <c r="AB300" s="107" t="s">
        <v>216</v>
      </c>
      <c r="AC300" s="107" t="s">
        <v>236</v>
      </c>
      <c r="AD300" s="111" t="s">
        <v>623</v>
      </c>
      <c r="AE300" s="107" t="s">
        <v>216</v>
      </c>
    </row>
    <row r="301" spans="1:31" s="91" customFormat="1" ht="60.75" customHeight="1">
      <c r="A301" s="113"/>
      <c r="B301" s="113"/>
      <c r="C301" s="118"/>
      <c r="D301" s="118"/>
      <c r="E301" s="86" t="s">
        <v>208</v>
      </c>
      <c r="F301" s="107" t="s">
        <v>150</v>
      </c>
      <c r="G301" s="107" t="s">
        <v>237</v>
      </c>
      <c r="H301" s="107" t="s">
        <v>242</v>
      </c>
      <c r="I301" s="107" t="s">
        <v>243</v>
      </c>
      <c r="J301" s="107" t="s">
        <v>213</v>
      </c>
      <c r="K301" s="107" t="s">
        <v>232</v>
      </c>
      <c r="L301" s="107" t="s">
        <v>213</v>
      </c>
      <c r="M301" s="107">
        <v>2</v>
      </c>
      <c r="N301" s="107">
        <v>3</v>
      </c>
      <c r="O301" s="107">
        <f t="shared" si="112"/>
        <v>6</v>
      </c>
      <c r="P301" s="89" t="str">
        <f t="shared" si="113"/>
        <v>Medio</v>
      </c>
      <c r="Q301" s="87">
        <v>10</v>
      </c>
      <c r="R301" s="88">
        <f t="shared" si="114"/>
        <v>60</v>
      </c>
      <c r="S301" s="89" t="str">
        <f t="shared" si="111"/>
        <v>III</v>
      </c>
      <c r="T301" s="88" t="s">
        <v>142</v>
      </c>
      <c r="U301" s="113"/>
      <c r="V301" s="113"/>
      <c r="W301" s="113"/>
      <c r="X301" s="113"/>
      <c r="Y301" s="90" t="s">
        <v>244</v>
      </c>
      <c r="Z301" s="107" t="s">
        <v>245</v>
      </c>
      <c r="AA301" s="107" t="s">
        <v>216</v>
      </c>
      <c r="AB301" s="107" t="s">
        <v>246</v>
      </c>
      <c r="AC301" s="107" t="s">
        <v>216</v>
      </c>
      <c r="AD301" s="111" t="s">
        <v>624</v>
      </c>
      <c r="AE301" s="107" t="s">
        <v>216</v>
      </c>
    </row>
    <row r="302" spans="1:31" s="91" customFormat="1" ht="60.75" customHeight="1">
      <c r="A302" s="113"/>
      <c r="B302" s="113"/>
      <c r="C302" s="118"/>
      <c r="D302" s="118"/>
      <c r="E302" s="86" t="s">
        <v>208</v>
      </c>
      <c r="F302" s="107" t="s">
        <v>247</v>
      </c>
      <c r="G302" s="107" t="s">
        <v>248</v>
      </c>
      <c r="H302" s="107" t="s">
        <v>249</v>
      </c>
      <c r="I302" s="107" t="s">
        <v>250</v>
      </c>
      <c r="J302" s="107" t="s">
        <v>251</v>
      </c>
      <c r="K302" s="107" t="s">
        <v>252</v>
      </c>
      <c r="L302" s="107" t="s">
        <v>233</v>
      </c>
      <c r="M302" s="92">
        <v>2</v>
      </c>
      <c r="N302" s="92">
        <v>3</v>
      </c>
      <c r="O302" s="89">
        <f t="shared" si="112"/>
        <v>6</v>
      </c>
      <c r="P302" s="89" t="str">
        <f t="shared" si="113"/>
        <v>Medio</v>
      </c>
      <c r="Q302" s="92">
        <v>10</v>
      </c>
      <c r="R302" s="89">
        <f t="shared" si="114"/>
        <v>60</v>
      </c>
      <c r="S302" s="89" t="str">
        <f t="shared" si="111"/>
        <v>III</v>
      </c>
      <c r="T302" s="89" t="str">
        <f>IF(S302="","",IF(OR(S302="IV",S302="III"),"Aceptable",IF(S302="II","No Aceptable o Aceptable con controles",IF(S302="I","No Aceptable","Error"))))</f>
        <v>Aceptable</v>
      </c>
      <c r="U302" s="113"/>
      <c r="V302" s="113"/>
      <c r="W302" s="113"/>
      <c r="X302" s="113"/>
      <c r="Y302" s="90" t="s">
        <v>253</v>
      </c>
      <c r="Z302" s="107" t="s">
        <v>254</v>
      </c>
      <c r="AA302" s="107" t="s">
        <v>216</v>
      </c>
      <c r="AB302" s="107" t="s">
        <v>216</v>
      </c>
      <c r="AC302" s="107" t="s">
        <v>255</v>
      </c>
      <c r="AD302" s="107" t="s">
        <v>256</v>
      </c>
      <c r="AE302" s="107" t="s">
        <v>216</v>
      </c>
    </row>
    <row r="303" spans="1:31" s="91" customFormat="1" ht="60.75" customHeight="1">
      <c r="A303" s="113"/>
      <c r="B303" s="113"/>
      <c r="C303" s="118"/>
      <c r="D303" s="118"/>
      <c r="E303" s="86" t="s">
        <v>208</v>
      </c>
      <c r="F303" s="107" t="s">
        <v>247</v>
      </c>
      <c r="G303" s="107" t="s">
        <v>257</v>
      </c>
      <c r="H303" s="107" t="s">
        <v>258</v>
      </c>
      <c r="I303" s="107" t="s">
        <v>259</v>
      </c>
      <c r="J303" s="107" t="s">
        <v>260</v>
      </c>
      <c r="K303" s="107" t="s">
        <v>252</v>
      </c>
      <c r="L303" s="107" t="s">
        <v>233</v>
      </c>
      <c r="M303" s="92">
        <v>2</v>
      </c>
      <c r="N303" s="92">
        <v>3</v>
      </c>
      <c r="O303" s="89">
        <f t="shared" si="112"/>
        <v>6</v>
      </c>
      <c r="P303" s="89" t="str">
        <f t="shared" si="113"/>
        <v>Medio</v>
      </c>
      <c r="Q303" s="92">
        <v>10</v>
      </c>
      <c r="R303" s="89">
        <f t="shared" si="114"/>
        <v>60</v>
      </c>
      <c r="S303" s="89" t="str">
        <f t="shared" si="111"/>
        <v>III</v>
      </c>
      <c r="T303" s="89" t="str">
        <f>IF(S303="","",IF(OR(S303="IV",S303="III"),"Aceptable",IF(S303="II","No Aceptable o Aceptable con controles",IF(S303="I","No Aceptable","Error"))))</f>
        <v>Aceptable</v>
      </c>
      <c r="U303" s="113"/>
      <c r="V303" s="113"/>
      <c r="W303" s="113"/>
      <c r="X303" s="113"/>
      <c r="Y303" s="90" t="s">
        <v>261</v>
      </c>
      <c r="Z303" s="107" t="s">
        <v>254</v>
      </c>
      <c r="AA303" s="107" t="s">
        <v>216</v>
      </c>
      <c r="AB303" s="107" t="s">
        <v>216</v>
      </c>
      <c r="AC303" s="107" t="s">
        <v>255</v>
      </c>
      <c r="AD303" s="111" t="s">
        <v>262</v>
      </c>
      <c r="AE303" s="107" t="s">
        <v>216</v>
      </c>
    </row>
    <row r="304" spans="1:31" s="91" customFormat="1" ht="60.75" customHeight="1">
      <c r="A304" s="113"/>
      <c r="B304" s="113"/>
      <c r="C304" s="118"/>
      <c r="D304" s="118"/>
      <c r="E304" s="86" t="s">
        <v>263</v>
      </c>
      <c r="F304" s="107" t="s">
        <v>151</v>
      </c>
      <c r="G304" s="107" t="s">
        <v>264</v>
      </c>
      <c r="H304" s="107" t="s">
        <v>265</v>
      </c>
      <c r="I304" s="107" t="s">
        <v>266</v>
      </c>
      <c r="J304" s="107" t="s">
        <v>267</v>
      </c>
      <c r="K304" s="107" t="s">
        <v>268</v>
      </c>
      <c r="L304" s="107" t="s">
        <v>269</v>
      </c>
      <c r="M304" s="107">
        <v>2</v>
      </c>
      <c r="N304" s="107">
        <v>2</v>
      </c>
      <c r="O304" s="107">
        <f t="shared" si="112"/>
        <v>4</v>
      </c>
      <c r="P304" s="89" t="str">
        <f t="shared" si="113"/>
        <v>Bajo</v>
      </c>
      <c r="Q304" s="92">
        <v>10</v>
      </c>
      <c r="R304" s="89">
        <f t="shared" si="114"/>
        <v>40</v>
      </c>
      <c r="S304" s="89" t="str">
        <f t="shared" si="111"/>
        <v>III</v>
      </c>
      <c r="T304" s="88" t="s">
        <v>142</v>
      </c>
      <c r="U304" s="113"/>
      <c r="V304" s="113"/>
      <c r="W304" s="113"/>
      <c r="X304" s="113"/>
      <c r="Y304" s="107" t="s">
        <v>270</v>
      </c>
      <c r="Z304" s="107" t="s">
        <v>271</v>
      </c>
      <c r="AA304" s="107" t="s">
        <v>272</v>
      </c>
      <c r="AB304" s="107" t="s">
        <v>272</v>
      </c>
      <c r="AC304" s="107" t="s">
        <v>272</v>
      </c>
      <c r="AD304" s="107" t="s">
        <v>273</v>
      </c>
      <c r="AE304" s="107" t="s">
        <v>217</v>
      </c>
    </row>
    <row r="305" spans="1:31" s="91" customFormat="1" ht="60.75" customHeight="1">
      <c r="A305" s="113"/>
      <c r="B305" s="113"/>
      <c r="C305" s="118"/>
      <c r="D305" s="118"/>
      <c r="E305" s="86" t="s">
        <v>208</v>
      </c>
      <c r="F305" s="107" t="s">
        <v>274</v>
      </c>
      <c r="G305" s="107" t="s">
        <v>275</v>
      </c>
      <c r="H305" s="107" t="s">
        <v>276</v>
      </c>
      <c r="I305" s="107" t="s">
        <v>277</v>
      </c>
      <c r="J305" s="107" t="s">
        <v>213</v>
      </c>
      <c r="K305" s="107" t="s">
        <v>213</v>
      </c>
      <c r="L305" s="107" t="s">
        <v>278</v>
      </c>
      <c r="M305" s="107">
        <v>2</v>
      </c>
      <c r="N305" s="107">
        <v>3</v>
      </c>
      <c r="O305" s="107">
        <f t="shared" si="112"/>
        <v>6</v>
      </c>
      <c r="P305" s="89" t="str">
        <f t="shared" si="113"/>
        <v>Medio</v>
      </c>
      <c r="Q305" s="87">
        <v>60</v>
      </c>
      <c r="R305" s="89">
        <f t="shared" si="114"/>
        <v>360</v>
      </c>
      <c r="S305" s="89" t="str">
        <f t="shared" si="111"/>
        <v>II</v>
      </c>
      <c r="T305" s="89" t="str">
        <f>IF(S305="","",IF(OR(S305="IV",S305="III"),"Aceptable",IF(S305="II","No Aceptable o Aceptable con controles",IF(S305="I","No Aceptable","Error"))))</f>
        <v>No Aceptable o Aceptable con controles</v>
      </c>
      <c r="U305" s="113"/>
      <c r="V305" s="113"/>
      <c r="W305" s="113"/>
      <c r="X305" s="113"/>
      <c r="Y305" s="93" t="s">
        <v>279</v>
      </c>
      <c r="Z305" s="94" t="s">
        <v>280</v>
      </c>
      <c r="AA305" s="95" t="s">
        <v>281</v>
      </c>
      <c r="AB305" s="95" t="s">
        <v>281</v>
      </c>
      <c r="AC305" s="107" t="s">
        <v>216</v>
      </c>
      <c r="AD305" s="111" t="s">
        <v>629</v>
      </c>
      <c r="AE305" s="95" t="s">
        <v>216</v>
      </c>
    </row>
    <row r="306" spans="1:31" s="91" customFormat="1" ht="60.75" customHeight="1">
      <c r="A306" s="113"/>
      <c r="B306" s="113"/>
      <c r="C306" s="118"/>
      <c r="D306" s="118"/>
      <c r="E306" s="86" t="s">
        <v>208</v>
      </c>
      <c r="F306" s="107" t="s">
        <v>274</v>
      </c>
      <c r="G306" s="107" t="s">
        <v>282</v>
      </c>
      <c r="H306" s="107" t="s">
        <v>283</v>
      </c>
      <c r="I306" s="107" t="s">
        <v>277</v>
      </c>
      <c r="J306" s="107" t="s">
        <v>284</v>
      </c>
      <c r="K306" s="107" t="s">
        <v>285</v>
      </c>
      <c r="L306" s="107" t="s">
        <v>286</v>
      </c>
      <c r="M306" s="107">
        <v>2</v>
      </c>
      <c r="N306" s="107">
        <v>2</v>
      </c>
      <c r="O306" s="107">
        <f t="shared" si="112"/>
        <v>4</v>
      </c>
      <c r="P306" s="89" t="str">
        <f t="shared" si="113"/>
        <v>Bajo</v>
      </c>
      <c r="Q306" s="87">
        <v>60</v>
      </c>
      <c r="R306" s="88">
        <f t="shared" si="114"/>
        <v>240</v>
      </c>
      <c r="S306" s="89" t="str">
        <f t="shared" si="111"/>
        <v>II</v>
      </c>
      <c r="T306" s="88" t="str">
        <f>IF(S306="","",IF(OR(S306="IV",S306="III"),"Aceptable",IF(S306="II","No Aceptable o Aceptable con controles",IF(S306="I","No Aceptable","Error"))))</f>
        <v>No Aceptable o Aceptable con controles</v>
      </c>
      <c r="U306" s="113"/>
      <c r="V306" s="113"/>
      <c r="W306" s="113"/>
      <c r="X306" s="113"/>
      <c r="Y306" s="90" t="s">
        <v>287</v>
      </c>
      <c r="Z306" s="107" t="s">
        <v>288</v>
      </c>
      <c r="AA306" s="107" t="s">
        <v>216</v>
      </c>
      <c r="AB306" s="107" t="s">
        <v>216</v>
      </c>
      <c r="AC306" s="107" t="s">
        <v>289</v>
      </c>
      <c r="AD306" s="107" t="s">
        <v>290</v>
      </c>
      <c r="AE306" s="107" t="s">
        <v>216</v>
      </c>
    </row>
    <row r="307" spans="1:31" s="91" customFormat="1" ht="60.75" customHeight="1">
      <c r="A307" s="113"/>
      <c r="B307" s="113"/>
      <c r="C307" s="118"/>
      <c r="D307" s="118"/>
      <c r="E307" s="86" t="s">
        <v>208</v>
      </c>
      <c r="F307" s="107" t="s">
        <v>274</v>
      </c>
      <c r="G307" s="107" t="s">
        <v>291</v>
      </c>
      <c r="H307" s="107" t="s">
        <v>292</v>
      </c>
      <c r="I307" s="107" t="s">
        <v>293</v>
      </c>
      <c r="J307" s="107" t="s">
        <v>294</v>
      </c>
      <c r="K307" s="107" t="s">
        <v>295</v>
      </c>
      <c r="L307" s="107" t="s">
        <v>296</v>
      </c>
      <c r="M307" s="107">
        <v>2</v>
      </c>
      <c r="N307" s="107">
        <v>4</v>
      </c>
      <c r="O307" s="107">
        <f t="shared" si="112"/>
        <v>8</v>
      </c>
      <c r="P307" s="89" t="str">
        <f t="shared" si="113"/>
        <v>Medio</v>
      </c>
      <c r="Q307" s="87">
        <v>10</v>
      </c>
      <c r="R307" s="89">
        <f t="shared" si="114"/>
        <v>80</v>
      </c>
      <c r="S307" s="89" t="str">
        <f t="shared" si="111"/>
        <v>III</v>
      </c>
      <c r="T307" s="88" t="s">
        <v>142</v>
      </c>
      <c r="U307" s="113"/>
      <c r="V307" s="113"/>
      <c r="W307" s="113"/>
      <c r="X307" s="113"/>
      <c r="Y307" s="90" t="s">
        <v>297</v>
      </c>
      <c r="Z307" s="107" t="s">
        <v>298</v>
      </c>
      <c r="AA307" s="107" t="s">
        <v>216</v>
      </c>
      <c r="AB307" s="107" t="s">
        <v>272</v>
      </c>
      <c r="AC307" s="107" t="s">
        <v>299</v>
      </c>
      <c r="AD307" s="111" t="s">
        <v>620</v>
      </c>
      <c r="AE307" s="107" t="s">
        <v>272</v>
      </c>
    </row>
    <row r="308" spans="1:31" s="91" customFormat="1" ht="60.75" customHeight="1">
      <c r="A308" s="113"/>
      <c r="B308" s="113"/>
      <c r="C308" s="118"/>
      <c r="D308" s="118"/>
      <c r="E308" s="86" t="s">
        <v>208</v>
      </c>
      <c r="F308" s="107" t="s">
        <v>274</v>
      </c>
      <c r="G308" s="107" t="s">
        <v>300</v>
      </c>
      <c r="H308" s="107" t="s">
        <v>301</v>
      </c>
      <c r="I308" s="107" t="s">
        <v>302</v>
      </c>
      <c r="J308" s="107" t="s">
        <v>213</v>
      </c>
      <c r="K308" s="107" t="s">
        <v>268</v>
      </c>
      <c r="L308" s="107" t="s">
        <v>278</v>
      </c>
      <c r="M308" s="107">
        <v>6</v>
      </c>
      <c r="N308" s="107">
        <v>3</v>
      </c>
      <c r="O308" s="107">
        <f t="shared" si="112"/>
        <v>18</v>
      </c>
      <c r="P308" s="89" t="str">
        <f t="shared" si="113"/>
        <v>Alto</v>
      </c>
      <c r="Q308" s="92">
        <v>10</v>
      </c>
      <c r="R308" s="89">
        <f t="shared" si="114"/>
        <v>180</v>
      </c>
      <c r="S308" s="89" t="str">
        <f t="shared" si="111"/>
        <v>II</v>
      </c>
      <c r="T308" s="89" t="str">
        <f>IF(S308="","",IF(OR(S308="IV",S308="III"),"Aceptable",IF(S308="II","No Aceptable o Aceptable con controles",IF(S308="I","No Aceptable","Error"))))</f>
        <v>No Aceptable o Aceptable con controles</v>
      </c>
      <c r="U308" s="113"/>
      <c r="V308" s="113"/>
      <c r="W308" s="113"/>
      <c r="X308" s="113"/>
      <c r="Y308" s="90" t="s">
        <v>303</v>
      </c>
      <c r="Z308" s="107" t="s">
        <v>304</v>
      </c>
      <c r="AA308" s="107" t="s">
        <v>216</v>
      </c>
      <c r="AB308" s="107" t="s">
        <v>216</v>
      </c>
      <c r="AC308" s="107" t="s">
        <v>305</v>
      </c>
      <c r="AD308" s="111" t="s">
        <v>626</v>
      </c>
      <c r="AE308" s="107" t="s">
        <v>217</v>
      </c>
    </row>
    <row r="309" spans="1:31" s="91" customFormat="1" ht="60.75" customHeight="1">
      <c r="A309" s="113" t="s">
        <v>204</v>
      </c>
      <c r="B309" s="114" t="s">
        <v>388</v>
      </c>
      <c r="C309" s="113" t="s">
        <v>389</v>
      </c>
      <c r="D309" s="113" t="s">
        <v>390</v>
      </c>
      <c r="E309" s="86" t="s">
        <v>208</v>
      </c>
      <c r="F309" s="107" t="s">
        <v>209</v>
      </c>
      <c r="G309" s="107" t="s">
        <v>373</v>
      </c>
      <c r="H309" s="107" t="s">
        <v>374</v>
      </c>
      <c r="I309" s="107" t="s">
        <v>375</v>
      </c>
      <c r="J309" s="107" t="s">
        <v>376</v>
      </c>
      <c r="K309" s="107" t="s">
        <v>268</v>
      </c>
      <c r="L309" s="107" t="s">
        <v>377</v>
      </c>
      <c r="M309" s="107">
        <v>2</v>
      </c>
      <c r="N309" s="107">
        <v>1</v>
      </c>
      <c r="O309" s="107">
        <f t="shared" ref="O309:O320" si="115">IF(OR(M309="",N309=""),"",IF((M309*N309=0),"N/A",M309*N309))</f>
        <v>2</v>
      </c>
      <c r="P309" s="89" t="str">
        <f t="shared" ref="P309:P320" si="116">IF(O309="","",IF(ISTEXT(O309),"N/A",IF(OR(O309=2,O309=4),"Bajo",IF(OR(O309=6,O309=8),"Medio",IF(OR(O309=10,O309=12,O309=18,O309=20),"Alto",IF(OR(O309=24,O309=30,O309=40),"Muy Alto","Error"))))))</f>
        <v>Bajo</v>
      </c>
      <c r="Q309" s="92">
        <v>10</v>
      </c>
      <c r="R309" s="89">
        <f t="shared" ref="R309:R320" si="117">IF(OR(Q309="",O309=""),"",IF(ISTEXT(O309),"N/A",O309*Q309))</f>
        <v>20</v>
      </c>
      <c r="S309" s="89" t="str">
        <f t="shared" ref="S309:S320" si="118">IF(R309="","",IF(ISTEXT(R309),"IV",IF(R309=20,"IV",IF(AND(R309&gt;=40,R309&lt;=120),"III",IF(AND(R309&gt;=150,R309&lt;=500),"II",IF(AND(R309&gt;=600,R309&lt;=4000),"I","Error"))))))</f>
        <v>IV</v>
      </c>
      <c r="T309" s="89" t="str">
        <f>IF(S309="","",IF(OR(S309="IV",S309="III"),"Aceptable",IF(S309="II","No Aceptable o Aceptable con controles",IF(S309="I","No Aceptable","Error"))))</f>
        <v>Aceptable</v>
      </c>
      <c r="U309" s="114">
        <v>6</v>
      </c>
      <c r="V309" s="114">
        <v>1</v>
      </c>
      <c r="W309" s="114">
        <f>U309+V309</f>
        <v>7</v>
      </c>
      <c r="X309" s="114">
        <v>6</v>
      </c>
      <c r="Y309" s="93" t="s">
        <v>378</v>
      </c>
      <c r="Z309" s="107" t="s">
        <v>215</v>
      </c>
      <c r="AA309" s="107" t="s">
        <v>216</v>
      </c>
      <c r="AB309" s="107" t="s">
        <v>216</v>
      </c>
      <c r="AC309" s="107" t="s">
        <v>216</v>
      </c>
      <c r="AD309" s="111" t="s">
        <v>618</v>
      </c>
      <c r="AE309" s="107" t="s">
        <v>217</v>
      </c>
    </row>
    <row r="310" spans="1:31" s="91" customFormat="1" ht="60.75" customHeight="1">
      <c r="A310" s="113"/>
      <c r="B310" s="115"/>
      <c r="C310" s="113"/>
      <c r="D310" s="113"/>
      <c r="E310" s="86" t="s">
        <v>208</v>
      </c>
      <c r="F310" s="107" t="s">
        <v>150</v>
      </c>
      <c r="G310" s="107" t="s">
        <v>229</v>
      </c>
      <c r="H310" s="107" t="s">
        <v>379</v>
      </c>
      <c r="I310" s="107" t="s">
        <v>231</v>
      </c>
      <c r="J310" s="107" t="s">
        <v>213</v>
      </c>
      <c r="K310" s="107" t="s">
        <v>232</v>
      </c>
      <c r="L310" s="107" t="s">
        <v>233</v>
      </c>
      <c r="M310" s="92">
        <v>0</v>
      </c>
      <c r="N310" s="92">
        <v>2</v>
      </c>
      <c r="O310" s="89" t="str">
        <f t="shared" si="115"/>
        <v>N/A</v>
      </c>
      <c r="P310" s="89" t="str">
        <f t="shared" si="116"/>
        <v>N/A</v>
      </c>
      <c r="Q310" s="92">
        <v>25</v>
      </c>
      <c r="R310" s="89" t="str">
        <f t="shared" si="117"/>
        <v>N/A</v>
      </c>
      <c r="S310" s="89" t="str">
        <f t="shared" si="118"/>
        <v>IV</v>
      </c>
      <c r="T310" s="88" t="s">
        <v>142</v>
      </c>
      <c r="U310" s="115"/>
      <c r="V310" s="115"/>
      <c r="W310" s="115"/>
      <c r="X310" s="115"/>
      <c r="Y310" s="90" t="s">
        <v>234</v>
      </c>
      <c r="Z310" s="107" t="s">
        <v>235</v>
      </c>
      <c r="AA310" s="107" t="s">
        <v>216</v>
      </c>
      <c r="AB310" s="107" t="s">
        <v>216</v>
      </c>
      <c r="AC310" s="107" t="s">
        <v>236</v>
      </c>
      <c r="AD310" s="111" t="s">
        <v>622</v>
      </c>
      <c r="AE310" s="107" t="s">
        <v>216</v>
      </c>
    </row>
    <row r="311" spans="1:31" s="91" customFormat="1" ht="60.75" customHeight="1">
      <c r="A311" s="113"/>
      <c r="B311" s="115"/>
      <c r="C311" s="113"/>
      <c r="D311" s="113"/>
      <c r="E311" s="86" t="s">
        <v>208</v>
      </c>
      <c r="F311" s="107" t="s">
        <v>152</v>
      </c>
      <c r="G311" s="107" t="s">
        <v>226</v>
      </c>
      <c r="H311" s="107" t="s">
        <v>227</v>
      </c>
      <c r="I311" s="107" t="s">
        <v>380</v>
      </c>
      <c r="J311" s="107" t="s">
        <v>213</v>
      </c>
      <c r="K311" s="107" t="s">
        <v>221</v>
      </c>
      <c r="L311" s="107" t="s">
        <v>222</v>
      </c>
      <c r="M311" s="107">
        <v>6</v>
      </c>
      <c r="N311" s="107">
        <v>3</v>
      </c>
      <c r="O311" s="107">
        <f t="shared" si="115"/>
        <v>18</v>
      </c>
      <c r="P311" s="89" t="str">
        <f t="shared" si="116"/>
        <v>Alto</v>
      </c>
      <c r="Q311" s="87">
        <v>25</v>
      </c>
      <c r="R311" s="89">
        <f t="shared" si="117"/>
        <v>450</v>
      </c>
      <c r="S311" s="89" t="str">
        <f t="shared" si="118"/>
        <v>II</v>
      </c>
      <c r="T311" s="89" t="str">
        <f>IF(S311="","",IF(OR(S311="IV",S311="III"),"Aceptable",IF(S311="II","No Aceptable o Aceptable con controles",IF(S311="I","No Aceptable","Error"))))</f>
        <v>No Aceptable o Aceptable con controles</v>
      </c>
      <c r="U311" s="115"/>
      <c r="V311" s="115"/>
      <c r="W311" s="115"/>
      <c r="X311" s="115"/>
      <c r="Y311" s="90" t="s">
        <v>223</v>
      </c>
      <c r="Z311" s="107" t="s">
        <v>224</v>
      </c>
      <c r="AA311" s="107" t="s">
        <v>216</v>
      </c>
      <c r="AB311" s="107" t="s">
        <v>216</v>
      </c>
      <c r="AC311" s="107" t="s">
        <v>216</v>
      </c>
      <c r="AD311" s="107" t="s">
        <v>225</v>
      </c>
      <c r="AE311" s="107" t="s">
        <v>216</v>
      </c>
    </row>
    <row r="312" spans="1:31" s="91" customFormat="1" ht="60.75" customHeight="1">
      <c r="A312" s="113"/>
      <c r="B312" s="115"/>
      <c r="C312" s="113"/>
      <c r="D312" s="113"/>
      <c r="E312" s="86" t="s">
        <v>208</v>
      </c>
      <c r="F312" s="107" t="s">
        <v>152</v>
      </c>
      <c r="G312" s="107" t="s">
        <v>381</v>
      </c>
      <c r="H312" s="107" t="s">
        <v>382</v>
      </c>
      <c r="I312" s="107" t="s">
        <v>383</v>
      </c>
      <c r="J312" s="107" t="s">
        <v>213</v>
      </c>
      <c r="K312" s="107" t="s">
        <v>221</v>
      </c>
      <c r="L312" s="107" t="s">
        <v>222</v>
      </c>
      <c r="M312" s="107">
        <v>6</v>
      </c>
      <c r="N312" s="107">
        <v>3</v>
      </c>
      <c r="O312" s="107">
        <f t="shared" si="115"/>
        <v>18</v>
      </c>
      <c r="P312" s="89" t="str">
        <f t="shared" si="116"/>
        <v>Alto</v>
      </c>
      <c r="Q312" s="87">
        <v>25</v>
      </c>
      <c r="R312" s="89">
        <f t="shared" si="117"/>
        <v>450</v>
      </c>
      <c r="S312" s="89" t="str">
        <f t="shared" si="118"/>
        <v>II</v>
      </c>
      <c r="T312" s="89" t="str">
        <f>IF(S312="","",IF(OR(S312="IV",S312="III"),"Aceptable",IF(S312="II","No Aceptable o Aceptable con controles",IF(S312="I","No Aceptable","Error"))))</f>
        <v>No Aceptable o Aceptable con controles</v>
      </c>
      <c r="U312" s="115"/>
      <c r="V312" s="115"/>
      <c r="W312" s="115"/>
      <c r="X312" s="115"/>
      <c r="Y312" s="90" t="s">
        <v>223</v>
      </c>
      <c r="Z312" s="107" t="s">
        <v>224</v>
      </c>
      <c r="AA312" s="107" t="s">
        <v>216</v>
      </c>
      <c r="AB312" s="107" t="s">
        <v>216</v>
      </c>
      <c r="AC312" s="107" t="s">
        <v>216</v>
      </c>
      <c r="AD312" s="107" t="s">
        <v>225</v>
      </c>
      <c r="AE312" s="107" t="s">
        <v>216</v>
      </c>
    </row>
    <row r="313" spans="1:31" s="91" customFormat="1" ht="60.75" customHeight="1">
      <c r="A313" s="113"/>
      <c r="B313" s="115"/>
      <c r="C313" s="113"/>
      <c r="D313" s="113"/>
      <c r="E313" s="86" t="s">
        <v>208</v>
      </c>
      <c r="F313" s="107" t="s">
        <v>152</v>
      </c>
      <c r="G313" s="107" t="s">
        <v>384</v>
      </c>
      <c r="H313" s="107" t="s">
        <v>385</v>
      </c>
      <c r="I313" s="107" t="s">
        <v>386</v>
      </c>
      <c r="J313" s="107" t="s">
        <v>213</v>
      </c>
      <c r="K313" s="107" t="s">
        <v>221</v>
      </c>
      <c r="L313" s="107" t="s">
        <v>222</v>
      </c>
      <c r="M313" s="107">
        <v>2</v>
      </c>
      <c r="N313" s="107">
        <v>3</v>
      </c>
      <c r="O313" s="107">
        <f t="shared" si="115"/>
        <v>6</v>
      </c>
      <c r="P313" s="89" t="str">
        <f t="shared" si="116"/>
        <v>Medio</v>
      </c>
      <c r="Q313" s="87">
        <v>10</v>
      </c>
      <c r="R313" s="89">
        <f t="shared" si="117"/>
        <v>60</v>
      </c>
      <c r="S313" s="89" t="str">
        <f t="shared" si="118"/>
        <v>III</v>
      </c>
      <c r="T313" s="88" t="s">
        <v>142</v>
      </c>
      <c r="U313" s="115"/>
      <c r="V313" s="115"/>
      <c r="W313" s="115"/>
      <c r="X313" s="115"/>
      <c r="Y313" s="90" t="s">
        <v>223</v>
      </c>
      <c r="Z313" s="107" t="s">
        <v>224</v>
      </c>
      <c r="AA313" s="107" t="s">
        <v>216</v>
      </c>
      <c r="AB313" s="107" t="s">
        <v>216</v>
      </c>
      <c r="AC313" s="107" t="s">
        <v>216</v>
      </c>
      <c r="AD313" s="107" t="s">
        <v>225</v>
      </c>
      <c r="AE313" s="107" t="s">
        <v>216</v>
      </c>
    </row>
    <row r="314" spans="1:31" s="91" customFormat="1" ht="60.75" customHeight="1">
      <c r="A314" s="113"/>
      <c r="B314" s="115"/>
      <c r="C314" s="113"/>
      <c r="D314" s="113"/>
      <c r="E314" s="86" t="s">
        <v>208</v>
      </c>
      <c r="F314" s="107" t="s">
        <v>150</v>
      </c>
      <c r="G314" s="107" t="s">
        <v>237</v>
      </c>
      <c r="H314" s="107" t="s">
        <v>238</v>
      </c>
      <c r="I314" s="107" t="s">
        <v>239</v>
      </c>
      <c r="J314" s="107" t="s">
        <v>240</v>
      </c>
      <c r="K314" s="107" t="s">
        <v>232</v>
      </c>
      <c r="L314" s="107" t="s">
        <v>233</v>
      </c>
      <c r="M314" s="107">
        <v>2</v>
      </c>
      <c r="N314" s="107">
        <v>1</v>
      </c>
      <c r="O314" s="107">
        <f t="shared" si="115"/>
        <v>2</v>
      </c>
      <c r="P314" s="89" t="str">
        <f t="shared" si="116"/>
        <v>Bajo</v>
      </c>
      <c r="Q314" s="92">
        <v>10</v>
      </c>
      <c r="R314" s="89">
        <f t="shared" si="117"/>
        <v>20</v>
      </c>
      <c r="S314" s="89" t="str">
        <f t="shared" si="118"/>
        <v>IV</v>
      </c>
      <c r="T314" s="89" t="str">
        <f>IF(S314="","",IF(OR(S314="IV",S314="III"),"Aceptable",IF(S314="II","No Aceptable o Aceptable con controles",IF(S314="I","No Aceptable","Error"))))</f>
        <v>Aceptable</v>
      </c>
      <c r="U314" s="115"/>
      <c r="V314" s="115"/>
      <c r="W314" s="115"/>
      <c r="X314" s="115"/>
      <c r="Y314" s="90" t="s">
        <v>234</v>
      </c>
      <c r="Z314" s="107" t="s">
        <v>241</v>
      </c>
      <c r="AA314" s="107" t="s">
        <v>216</v>
      </c>
      <c r="AB314" s="107" t="s">
        <v>216</v>
      </c>
      <c r="AC314" s="107" t="s">
        <v>236</v>
      </c>
      <c r="AD314" s="111" t="s">
        <v>623</v>
      </c>
      <c r="AE314" s="107" t="s">
        <v>216</v>
      </c>
    </row>
    <row r="315" spans="1:31" s="91" customFormat="1" ht="60.75" customHeight="1">
      <c r="A315" s="113"/>
      <c r="B315" s="115"/>
      <c r="C315" s="113"/>
      <c r="D315" s="113"/>
      <c r="E315" s="86" t="s">
        <v>208</v>
      </c>
      <c r="F315" s="107" t="s">
        <v>247</v>
      </c>
      <c r="G315" s="107" t="s">
        <v>248</v>
      </c>
      <c r="H315" s="107" t="s">
        <v>249</v>
      </c>
      <c r="I315" s="107" t="s">
        <v>250</v>
      </c>
      <c r="J315" s="107" t="s">
        <v>251</v>
      </c>
      <c r="K315" s="107" t="s">
        <v>252</v>
      </c>
      <c r="L315" s="107" t="s">
        <v>233</v>
      </c>
      <c r="M315" s="92">
        <v>2</v>
      </c>
      <c r="N315" s="92">
        <v>3</v>
      </c>
      <c r="O315" s="89">
        <f t="shared" si="115"/>
        <v>6</v>
      </c>
      <c r="P315" s="89" t="str">
        <f t="shared" si="116"/>
        <v>Medio</v>
      </c>
      <c r="Q315" s="92">
        <v>10</v>
      </c>
      <c r="R315" s="89">
        <f t="shared" si="117"/>
        <v>60</v>
      </c>
      <c r="S315" s="89" t="str">
        <f t="shared" si="118"/>
        <v>III</v>
      </c>
      <c r="T315" s="88" t="s">
        <v>142</v>
      </c>
      <c r="U315" s="115"/>
      <c r="V315" s="115"/>
      <c r="W315" s="115"/>
      <c r="X315" s="115"/>
      <c r="Y315" s="90" t="s">
        <v>253</v>
      </c>
      <c r="Z315" s="107" t="s">
        <v>254</v>
      </c>
      <c r="AA315" s="107" t="s">
        <v>216</v>
      </c>
      <c r="AB315" s="107" t="s">
        <v>216</v>
      </c>
      <c r="AC315" s="107" t="s">
        <v>255</v>
      </c>
      <c r="AD315" s="107" t="s">
        <v>256</v>
      </c>
      <c r="AE315" s="107" t="s">
        <v>216</v>
      </c>
    </row>
    <row r="316" spans="1:31" s="91" customFormat="1" ht="60.75" customHeight="1">
      <c r="A316" s="113"/>
      <c r="B316" s="115"/>
      <c r="C316" s="113"/>
      <c r="D316" s="113"/>
      <c r="E316" s="86" t="s">
        <v>208</v>
      </c>
      <c r="F316" s="107" t="s">
        <v>247</v>
      </c>
      <c r="G316" s="107" t="s">
        <v>257</v>
      </c>
      <c r="H316" s="107" t="s">
        <v>258</v>
      </c>
      <c r="I316" s="107" t="s">
        <v>387</v>
      </c>
      <c r="J316" s="107" t="s">
        <v>260</v>
      </c>
      <c r="K316" s="107" t="s">
        <v>252</v>
      </c>
      <c r="L316" s="107" t="s">
        <v>233</v>
      </c>
      <c r="M316" s="92">
        <v>2</v>
      </c>
      <c r="N316" s="92">
        <v>3</v>
      </c>
      <c r="O316" s="89">
        <f t="shared" si="115"/>
        <v>6</v>
      </c>
      <c r="P316" s="89" t="str">
        <f t="shared" si="116"/>
        <v>Medio</v>
      </c>
      <c r="Q316" s="92">
        <v>10</v>
      </c>
      <c r="R316" s="89">
        <f t="shared" si="117"/>
        <v>60</v>
      </c>
      <c r="S316" s="89" t="str">
        <f t="shared" si="118"/>
        <v>III</v>
      </c>
      <c r="T316" s="88" t="s">
        <v>142</v>
      </c>
      <c r="U316" s="115"/>
      <c r="V316" s="115"/>
      <c r="W316" s="115"/>
      <c r="X316" s="115"/>
      <c r="Y316" s="90" t="s">
        <v>261</v>
      </c>
      <c r="Z316" s="107" t="s">
        <v>254</v>
      </c>
      <c r="AA316" s="107" t="s">
        <v>216</v>
      </c>
      <c r="AB316" s="107" t="s">
        <v>216</v>
      </c>
      <c r="AC316" s="107" t="s">
        <v>255</v>
      </c>
      <c r="AD316" s="111" t="s">
        <v>262</v>
      </c>
      <c r="AE316" s="107" t="s">
        <v>216</v>
      </c>
    </row>
    <row r="317" spans="1:31" s="91" customFormat="1" ht="60.75" customHeight="1">
      <c r="A317" s="113"/>
      <c r="B317" s="115"/>
      <c r="C317" s="113"/>
      <c r="D317" s="113"/>
      <c r="E317" s="86" t="s">
        <v>208</v>
      </c>
      <c r="F317" s="107" t="s">
        <v>274</v>
      </c>
      <c r="G317" s="107" t="s">
        <v>291</v>
      </c>
      <c r="H317" s="107" t="s">
        <v>292</v>
      </c>
      <c r="I317" s="107" t="s">
        <v>293</v>
      </c>
      <c r="J317" s="107" t="s">
        <v>294</v>
      </c>
      <c r="K317" s="107" t="s">
        <v>295</v>
      </c>
      <c r="L317" s="107" t="s">
        <v>296</v>
      </c>
      <c r="M317" s="107">
        <v>2</v>
      </c>
      <c r="N317" s="107">
        <v>1</v>
      </c>
      <c r="O317" s="107">
        <f t="shared" si="115"/>
        <v>2</v>
      </c>
      <c r="P317" s="89" t="str">
        <f t="shared" si="116"/>
        <v>Bajo</v>
      </c>
      <c r="Q317" s="87">
        <v>10</v>
      </c>
      <c r="R317" s="89">
        <f t="shared" si="117"/>
        <v>20</v>
      </c>
      <c r="S317" s="89" t="str">
        <f t="shared" si="118"/>
        <v>IV</v>
      </c>
      <c r="T317" s="89" t="str">
        <f>IF(S317="","",IF(OR(S317="IV",S317="III"),"Aceptable",IF(S317="II","No Aceptable o Aceptable con controles",IF(S317="I","No Aceptable","Error"))))</f>
        <v>Aceptable</v>
      </c>
      <c r="U317" s="115"/>
      <c r="V317" s="115"/>
      <c r="W317" s="115"/>
      <c r="X317" s="115"/>
      <c r="Y317" s="90" t="s">
        <v>297</v>
      </c>
      <c r="Z317" s="107" t="s">
        <v>298</v>
      </c>
      <c r="AA317" s="107" t="s">
        <v>216</v>
      </c>
      <c r="AB317" s="107" t="s">
        <v>272</v>
      </c>
      <c r="AC317" s="107" t="s">
        <v>299</v>
      </c>
      <c r="AD317" s="111" t="s">
        <v>620</v>
      </c>
      <c r="AE317" s="107" t="s">
        <v>272</v>
      </c>
    </row>
    <row r="318" spans="1:31" s="91" customFormat="1" ht="60.75" customHeight="1">
      <c r="A318" s="113"/>
      <c r="B318" s="115"/>
      <c r="C318" s="113"/>
      <c r="D318" s="113"/>
      <c r="E318" s="86" t="s">
        <v>208</v>
      </c>
      <c r="F318" s="107" t="s">
        <v>274</v>
      </c>
      <c r="G318" s="107" t="s">
        <v>275</v>
      </c>
      <c r="H318" s="107" t="s">
        <v>276</v>
      </c>
      <c r="I318" s="107" t="s">
        <v>277</v>
      </c>
      <c r="J318" s="107" t="s">
        <v>213</v>
      </c>
      <c r="K318" s="107" t="s">
        <v>213</v>
      </c>
      <c r="L318" s="107" t="s">
        <v>278</v>
      </c>
      <c r="M318" s="107">
        <v>2</v>
      </c>
      <c r="N318" s="107">
        <v>3</v>
      </c>
      <c r="O318" s="107">
        <f t="shared" si="115"/>
        <v>6</v>
      </c>
      <c r="P318" s="89" t="str">
        <f t="shared" si="116"/>
        <v>Medio</v>
      </c>
      <c r="Q318" s="87">
        <v>60</v>
      </c>
      <c r="R318" s="89">
        <f t="shared" si="117"/>
        <v>360</v>
      </c>
      <c r="S318" s="89" t="str">
        <f t="shared" si="118"/>
        <v>II</v>
      </c>
      <c r="T318" s="89" t="str">
        <f>IF(S318="","",IF(OR(S318="IV",S318="III"),"Aceptable",IF(S318="II","No Aceptable o Aceptable con controles",IF(S318="I","No Aceptable","Error"))))</f>
        <v>No Aceptable o Aceptable con controles</v>
      </c>
      <c r="U318" s="115"/>
      <c r="V318" s="115"/>
      <c r="W318" s="115"/>
      <c r="X318" s="115"/>
      <c r="Y318" s="93" t="s">
        <v>279</v>
      </c>
      <c r="Z318" s="94" t="s">
        <v>280</v>
      </c>
      <c r="AA318" s="95" t="s">
        <v>281</v>
      </c>
      <c r="AB318" s="95" t="s">
        <v>281</v>
      </c>
      <c r="AC318" s="107" t="s">
        <v>216</v>
      </c>
      <c r="AD318" s="111" t="s">
        <v>629</v>
      </c>
      <c r="AE318" s="95" t="s">
        <v>216</v>
      </c>
    </row>
    <row r="319" spans="1:31" s="91" customFormat="1" ht="60.75" customHeight="1">
      <c r="A319" s="113"/>
      <c r="B319" s="115"/>
      <c r="C319" s="113"/>
      <c r="D319" s="113"/>
      <c r="E319" s="86" t="s">
        <v>208</v>
      </c>
      <c r="F319" s="107" t="s">
        <v>274</v>
      </c>
      <c r="G319" s="107" t="s">
        <v>282</v>
      </c>
      <c r="H319" s="107" t="s">
        <v>283</v>
      </c>
      <c r="I319" s="107" t="s">
        <v>277</v>
      </c>
      <c r="J319" s="107" t="s">
        <v>284</v>
      </c>
      <c r="K319" s="107" t="s">
        <v>285</v>
      </c>
      <c r="L319" s="107" t="s">
        <v>286</v>
      </c>
      <c r="M319" s="107">
        <v>2</v>
      </c>
      <c r="N319" s="107">
        <v>2</v>
      </c>
      <c r="O319" s="107">
        <f t="shared" si="115"/>
        <v>4</v>
      </c>
      <c r="P319" s="89" t="str">
        <f t="shared" si="116"/>
        <v>Bajo</v>
      </c>
      <c r="Q319" s="87">
        <v>60</v>
      </c>
      <c r="R319" s="88">
        <f t="shared" si="117"/>
        <v>240</v>
      </c>
      <c r="S319" s="89" t="str">
        <f t="shared" si="118"/>
        <v>II</v>
      </c>
      <c r="T319" s="88" t="str">
        <f>IF(S319="","",IF(OR(S319="IV",S319="III"),"Aceptable",IF(S319="II","No Aceptable o Aceptable con controles",IF(S319="I","No Aceptable","Error"))))</f>
        <v>No Aceptable o Aceptable con controles</v>
      </c>
      <c r="U319" s="115"/>
      <c r="V319" s="115"/>
      <c r="W319" s="115"/>
      <c r="X319" s="115"/>
      <c r="Y319" s="90" t="s">
        <v>287</v>
      </c>
      <c r="Z319" s="107" t="s">
        <v>288</v>
      </c>
      <c r="AA319" s="107" t="s">
        <v>216</v>
      </c>
      <c r="AB319" s="107" t="s">
        <v>216</v>
      </c>
      <c r="AC319" s="107" t="s">
        <v>289</v>
      </c>
      <c r="AD319" s="107" t="s">
        <v>290</v>
      </c>
      <c r="AE319" s="107" t="s">
        <v>216</v>
      </c>
    </row>
    <row r="320" spans="1:31" s="91" customFormat="1" ht="60.75" customHeight="1">
      <c r="A320" s="113"/>
      <c r="B320" s="116"/>
      <c r="C320" s="113"/>
      <c r="D320" s="113"/>
      <c r="E320" s="86" t="s">
        <v>208</v>
      </c>
      <c r="F320" s="107" t="s">
        <v>274</v>
      </c>
      <c r="G320" s="107" t="s">
        <v>300</v>
      </c>
      <c r="H320" s="107" t="s">
        <v>301</v>
      </c>
      <c r="I320" s="107" t="s">
        <v>302</v>
      </c>
      <c r="J320" s="107" t="s">
        <v>213</v>
      </c>
      <c r="K320" s="107" t="s">
        <v>268</v>
      </c>
      <c r="L320" s="107" t="s">
        <v>278</v>
      </c>
      <c r="M320" s="107">
        <v>6</v>
      </c>
      <c r="N320" s="107">
        <v>3</v>
      </c>
      <c r="O320" s="107">
        <f t="shared" si="115"/>
        <v>18</v>
      </c>
      <c r="P320" s="89" t="str">
        <f t="shared" si="116"/>
        <v>Alto</v>
      </c>
      <c r="Q320" s="92">
        <v>25</v>
      </c>
      <c r="R320" s="89">
        <f t="shared" si="117"/>
        <v>450</v>
      </c>
      <c r="S320" s="89" t="str">
        <f t="shared" si="118"/>
        <v>II</v>
      </c>
      <c r="T320" s="89" t="str">
        <f>IF(S320="","",IF(OR(S320="IV",S320="III"),"Aceptable",IF(S320="II","No Aceptable o Aceptable con controles",IF(S320="I","No Aceptable","Error"))))</f>
        <v>No Aceptable o Aceptable con controles</v>
      </c>
      <c r="U320" s="116"/>
      <c r="V320" s="116"/>
      <c r="W320" s="116"/>
      <c r="X320" s="116"/>
      <c r="Y320" s="90" t="s">
        <v>303</v>
      </c>
      <c r="Z320" s="107" t="s">
        <v>304</v>
      </c>
      <c r="AA320" s="107" t="s">
        <v>216</v>
      </c>
      <c r="AB320" s="107" t="s">
        <v>216</v>
      </c>
      <c r="AC320" s="107" t="s">
        <v>305</v>
      </c>
      <c r="AD320" s="111" t="s">
        <v>626</v>
      </c>
      <c r="AE320" s="107" t="s">
        <v>217</v>
      </c>
    </row>
    <row r="321" spans="1:31" s="91" customFormat="1" ht="60.75" customHeight="1">
      <c r="A321" s="113" t="s">
        <v>204</v>
      </c>
      <c r="B321" s="113" t="s">
        <v>361</v>
      </c>
      <c r="C321" s="118" t="s">
        <v>391</v>
      </c>
      <c r="D321" s="118" t="s">
        <v>392</v>
      </c>
      <c r="E321" s="86" t="s">
        <v>208</v>
      </c>
      <c r="F321" s="107" t="s">
        <v>209</v>
      </c>
      <c r="G321" s="107" t="s">
        <v>210</v>
      </c>
      <c r="H321" s="107" t="s">
        <v>211</v>
      </c>
      <c r="I321" s="107" t="s">
        <v>212</v>
      </c>
      <c r="J321" s="107" t="s">
        <v>213</v>
      </c>
      <c r="K321" s="107" t="s">
        <v>213</v>
      </c>
      <c r="L321" s="107" t="s">
        <v>213</v>
      </c>
      <c r="M321" s="107">
        <v>2</v>
      </c>
      <c r="N321" s="107">
        <v>2</v>
      </c>
      <c r="O321" s="107">
        <f t="shared" ref="O321:O367" si="119">IF(OR(M321="",N321=""),"",IF((M321*N321=0),"N/A",M321*N321))</f>
        <v>4</v>
      </c>
      <c r="P321" s="89" t="str">
        <f t="shared" ref="P321:P367" si="120">IF(O321="","",IF(ISTEXT(O321),"N/A",IF(OR(O321=2,O321=4),"Bajo",IF(OR(O321=6,O321=8),"Medio",IF(OR(O321=10,O321=12,O321=18,O321=20),"Alto",IF(OR(O321=24,O321=30,O321=40),"Muy Alto","Error"))))))</f>
        <v>Bajo</v>
      </c>
      <c r="Q321" s="87">
        <v>10</v>
      </c>
      <c r="R321" s="88">
        <f t="shared" ref="R321:R367" si="121">IF(OR(Q321="",O321=""),"",IF(ISTEXT(O321),"N/A",O321*Q321))</f>
        <v>40</v>
      </c>
      <c r="S321" s="89" t="str">
        <f t="shared" ref="S321:S366" si="122">IF(R321="","",IF(ISTEXT(R321),"IV",IF(R321=20,"IV",IF(AND(R321&gt;=40,R321&lt;=120),"III",IF(AND(R321&gt;=150,R321&lt;=500),"II",IF(AND(R321&gt;=600,R321&lt;=4000),"I","Error"))))))</f>
        <v>III</v>
      </c>
      <c r="T321" s="88" t="s">
        <v>142</v>
      </c>
      <c r="U321" s="113"/>
      <c r="V321" s="113"/>
      <c r="W321" s="113"/>
      <c r="X321" s="113"/>
      <c r="Y321" s="90" t="s">
        <v>214</v>
      </c>
      <c r="Z321" s="107" t="s">
        <v>215</v>
      </c>
      <c r="AA321" s="107" t="s">
        <v>216</v>
      </c>
      <c r="AB321" s="107" t="s">
        <v>216</v>
      </c>
      <c r="AC321" s="107" t="s">
        <v>216</v>
      </c>
      <c r="AD321" s="111" t="s">
        <v>618</v>
      </c>
      <c r="AE321" s="107" t="s">
        <v>217</v>
      </c>
    </row>
    <row r="322" spans="1:31" s="91" customFormat="1" ht="60.75" customHeight="1">
      <c r="A322" s="113"/>
      <c r="B322" s="113"/>
      <c r="C322" s="118"/>
      <c r="D322" s="118"/>
      <c r="E322" s="86" t="s">
        <v>208</v>
      </c>
      <c r="F322" s="107" t="s">
        <v>152</v>
      </c>
      <c r="G322" s="107" t="s">
        <v>218</v>
      </c>
      <c r="H322" s="107" t="s">
        <v>219</v>
      </c>
      <c r="I322" s="107" t="s">
        <v>220</v>
      </c>
      <c r="J322" s="107" t="s">
        <v>213</v>
      </c>
      <c r="K322" s="107" t="s">
        <v>221</v>
      </c>
      <c r="L322" s="107" t="s">
        <v>222</v>
      </c>
      <c r="M322" s="107">
        <v>2</v>
      </c>
      <c r="N322" s="107">
        <v>3</v>
      </c>
      <c r="O322" s="107">
        <f t="shared" si="119"/>
        <v>6</v>
      </c>
      <c r="P322" s="89" t="str">
        <f t="shared" si="120"/>
        <v>Medio</v>
      </c>
      <c r="Q322" s="92">
        <v>25</v>
      </c>
      <c r="R322" s="88">
        <f t="shared" si="121"/>
        <v>150</v>
      </c>
      <c r="S322" s="89" t="str">
        <f t="shared" si="122"/>
        <v>II</v>
      </c>
      <c r="T322" s="88" t="str">
        <f>IF(S322="","",IF(OR(S322="IV",S322="III"),"Aceptable",IF(S322="II","No Aceptable o Aceptable con controles",IF(S322="I","No Aceptable","Error"))))</f>
        <v>No Aceptable o Aceptable con controles</v>
      </c>
      <c r="U322" s="113"/>
      <c r="V322" s="113"/>
      <c r="W322" s="113"/>
      <c r="X322" s="113"/>
      <c r="Y322" s="90" t="s">
        <v>223</v>
      </c>
      <c r="Z322" s="107" t="s">
        <v>224</v>
      </c>
      <c r="AA322" s="107" t="s">
        <v>216</v>
      </c>
      <c r="AB322" s="107" t="s">
        <v>216</v>
      </c>
      <c r="AC322" s="107" t="s">
        <v>216</v>
      </c>
      <c r="AD322" s="107" t="s">
        <v>225</v>
      </c>
      <c r="AE322" s="107" t="s">
        <v>216</v>
      </c>
    </row>
    <row r="323" spans="1:31" s="91" customFormat="1" ht="60.75" customHeight="1">
      <c r="A323" s="113"/>
      <c r="B323" s="113"/>
      <c r="C323" s="118"/>
      <c r="D323" s="118"/>
      <c r="E323" s="86" t="s">
        <v>208</v>
      </c>
      <c r="F323" s="107" t="s">
        <v>152</v>
      </c>
      <c r="G323" s="107" t="s">
        <v>226</v>
      </c>
      <c r="H323" s="107" t="s">
        <v>227</v>
      </c>
      <c r="I323" s="107" t="s">
        <v>228</v>
      </c>
      <c r="J323" s="107" t="s">
        <v>213</v>
      </c>
      <c r="K323" s="107" t="s">
        <v>221</v>
      </c>
      <c r="L323" s="107" t="s">
        <v>222</v>
      </c>
      <c r="M323" s="107">
        <v>6</v>
      </c>
      <c r="N323" s="107">
        <v>4</v>
      </c>
      <c r="O323" s="107">
        <f t="shared" si="119"/>
        <v>24</v>
      </c>
      <c r="P323" s="89" t="str">
        <f t="shared" si="120"/>
        <v>Muy Alto</v>
      </c>
      <c r="Q323" s="92">
        <v>25</v>
      </c>
      <c r="R323" s="88">
        <f t="shared" si="121"/>
        <v>600</v>
      </c>
      <c r="S323" s="89" t="str">
        <f t="shared" si="122"/>
        <v>I</v>
      </c>
      <c r="T323" s="88" t="str">
        <f>IF(S323="","",IF(OR(S323="IV",S323="III"),"Aceptable",IF(S323="II","No Aceptable o Aceptable con controles",IF(S323="I","No Aceptable","Error"))))</f>
        <v>No Aceptable</v>
      </c>
      <c r="U323" s="113"/>
      <c r="V323" s="113"/>
      <c r="W323" s="113"/>
      <c r="X323" s="113"/>
      <c r="Y323" s="90" t="s">
        <v>223</v>
      </c>
      <c r="Z323" s="107" t="s">
        <v>224</v>
      </c>
      <c r="AA323" s="107" t="s">
        <v>216</v>
      </c>
      <c r="AB323" s="107" t="s">
        <v>216</v>
      </c>
      <c r="AC323" s="107" t="s">
        <v>216</v>
      </c>
      <c r="AD323" s="107" t="s">
        <v>225</v>
      </c>
      <c r="AE323" s="107" t="s">
        <v>216</v>
      </c>
    </row>
    <row r="324" spans="1:31" s="91" customFormat="1" ht="60.75" customHeight="1">
      <c r="A324" s="113"/>
      <c r="B324" s="113"/>
      <c r="C324" s="118"/>
      <c r="D324" s="118"/>
      <c r="E324" s="86" t="s">
        <v>208</v>
      </c>
      <c r="F324" s="107" t="s">
        <v>150</v>
      </c>
      <c r="G324" s="107" t="s">
        <v>229</v>
      </c>
      <c r="H324" s="107" t="s">
        <v>230</v>
      </c>
      <c r="I324" s="107" t="s">
        <v>231</v>
      </c>
      <c r="J324" s="107" t="s">
        <v>213</v>
      </c>
      <c r="K324" s="107" t="s">
        <v>232</v>
      </c>
      <c r="L324" s="107" t="s">
        <v>233</v>
      </c>
      <c r="M324" s="92">
        <v>0</v>
      </c>
      <c r="N324" s="92">
        <v>2</v>
      </c>
      <c r="O324" s="89" t="str">
        <f t="shared" si="119"/>
        <v>N/A</v>
      </c>
      <c r="P324" s="89" t="str">
        <f t="shared" si="120"/>
        <v>N/A</v>
      </c>
      <c r="Q324" s="92">
        <v>25</v>
      </c>
      <c r="R324" s="89" t="str">
        <f t="shared" si="121"/>
        <v>N/A</v>
      </c>
      <c r="S324" s="89" t="str">
        <f t="shared" si="122"/>
        <v>IV</v>
      </c>
      <c r="T324" s="88" t="s">
        <v>142</v>
      </c>
      <c r="U324" s="113"/>
      <c r="V324" s="113"/>
      <c r="W324" s="113"/>
      <c r="X324" s="113"/>
      <c r="Y324" s="90" t="s">
        <v>234</v>
      </c>
      <c r="Z324" s="107" t="s">
        <v>235</v>
      </c>
      <c r="AA324" s="107" t="s">
        <v>216</v>
      </c>
      <c r="AB324" s="107" t="s">
        <v>216</v>
      </c>
      <c r="AC324" s="107" t="s">
        <v>236</v>
      </c>
      <c r="AD324" s="111" t="s">
        <v>622</v>
      </c>
      <c r="AE324" s="107" t="s">
        <v>216</v>
      </c>
    </row>
    <row r="325" spans="1:31" s="91" customFormat="1" ht="60.75" customHeight="1">
      <c r="A325" s="113"/>
      <c r="B325" s="113"/>
      <c r="C325" s="118"/>
      <c r="D325" s="118"/>
      <c r="E325" s="86" t="s">
        <v>208</v>
      </c>
      <c r="F325" s="107" t="s">
        <v>150</v>
      </c>
      <c r="G325" s="107" t="s">
        <v>237</v>
      </c>
      <c r="H325" s="107" t="s">
        <v>238</v>
      </c>
      <c r="I325" s="107" t="s">
        <v>239</v>
      </c>
      <c r="J325" s="107" t="s">
        <v>240</v>
      </c>
      <c r="K325" s="107" t="s">
        <v>232</v>
      </c>
      <c r="L325" s="107" t="s">
        <v>233</v>
      </c>
      <c r="M325" s="107">
        <v>2</v>
      </c>
      <c r="N325" s="107">
        <v>3</v>
      </c>
      <c r="O325" s="107">
        <f t="shared" si="119"/>
        <v>6</v>
      </c>
      <c r="P325" s="89" t="str">
        <f t="shared" si="120"/>
        <v>Medio</v>
      </c>
      <c r="Q325" s="92">
        <v>10</v>
      </c>
      <c r="R325" s="89">
        <f t="shared" si="121"/>
        <v>60</v>
      </c>
      <c r="S325" s="89" t="str">
        <f t="shared" si="122"/>
        <v>III</v>
      </c>
      <c r="T325" s="88" t="s">
        <v>142</v>
      </c>
      <c r="U325" s="113"/>
      <c r="V325" s="113"/>
      <c r="W325" s="113"/>
      <c r="X325" s="113"/>
      <c r="Y325" s="90" t="s">
        <v>234</v>
      </c>
      <c r="Z325" s="107" t="s">
        <v>241</v>
      </c>
      <c r="AA325" s="107" t="s">
        <v>216</v>
      </c>
      <c r="AB325" s="107" t="s">
        <v>216</v>
      </c>
      <c r="AC325" s="107" t="s">
        <v>236</v>
      </c>
      <c r="AD325" s="111" t="s">
        <v>623</v>
      </c>
      <c r="AE325" s="107" t="s">
        <v>216</v>
      </c>
    </row>
    <row r="326" spans="1:31" s="91" customFormat="1" ht="60.75" customHeight="1">
      <c r="A326" s="113"/>
      <c r="B326" s="113"/>
      <c r="C326" s="118"/>
      <c r="D326" s="118"/>
      <c r="E326" s="86" t="s">
        <v>208</v>
      </c>
      <c r="F326" s="107" t="s">
        <v>150</v>
      </c>
      <c r="G326" s="107" t="s">
        <v>237</v>
      </c>
      <c r="H326" s="107" t="s">
        <v>242</v>
      </c>
      <c r="I326" s="107" t="s">
        <v>243</v>
      </c>
      <c r="J326" s="107" t="s">
        <v>213</v>
      </c>
      <c r="K326" s="107" t="s">
        <v>232</v>
      </c>
      <c r="L326" s="107" t="s">
        <v>213</v>
      </c>
      <c r="M326" s="107">
        <v>2</v>
      </c>
      <c r="N326" s="107">
        <v>3</v>
      </c>
      <c r="O326" s="107">
        <f t="shared" si="119"/>
        <v>6</v>
      </c>
      <c r="P326" s="89" t="str">
        <f t="shared" si="120"/>
        <v>Medio</v>
      </c>
      <c r="Q326" s="87">
        <v>10</v>
      </c>
      <c r="R326" s="88">
        <f t="shared" si="121"/>
        <v>60</v>
      </c>
      <c r="S326" s="89" t="str">
        <f t="shared" si="122"/>
        <v>III</v>
      </c>
      <c r="T326" s="88" t="s">
        <v>142</v>
      </c>
      <c r="U326" s="113"/>
      <c r="V326" s="113"/>
      <c r="W326" s="113"/>
      <c r="X326" s="113"/>
      <c r="Y326" s="90" t="s">
        <v>244</v>
      </c>
      <c r="Z326" s="107" t="s">
        <v>245</v>
      </c>
      <c r="AA326" s="107" t="s">
        <v>216</v>
      </c>
      <c r="AB326" s="107" t="s">
        <v>246</v>
      </c>
      <c r="AC326" s="107" t="s">
        <v>216</v>
      </c>
      <c r="AD326" s="111" t="s">
        <v>624</v>
      </c>
      <c r="AE326" s="107" t="s">
        <v>216</v>
      </c>
    </row>
    <row r="327" spans="1:31" s="91" customFormat="1" ht="60.75" customHeight="1">
      <c r="A327" s="113"/>
      <c r="B327" s="113"/>
      <c r="C327" s="118"/>
      <c r="D327" s="118"/>
      <c r="E327" s="86" t="s">
        <v>208</v>
      </c>
      <c r="F327" s="107" t="s">
        <v>247</v>
      </c>
      <c r="G327" s="107" t="s">
        <v>248</v>
      </c>
      <c r="H327" s="107" t="s">
        <v>249</v>
      </c>
      <c r="I327" s="107" t="s">
        <v>250</v>
      </c>
      <c r="J327" s="107" t="s">
        <v>251</v>
      </c>
      <c r="K327" s="107" t="s">
        <v>252</v>
      </c>
      <c r="L327" s="107" t="s">
        <v>233</v>
      </c>
      <c r="M327" s="92">
        <v>2</v>
      </c>
      <c r="N327" s="92">
        <v>3</v>
      </c>
      <c r="O327" s="89">
        <f t="shared" si="119"/>
        <v>6</v>
      </c>
      <c r="P327" s="89" t="str">
        <f t="shared" si="120"/>
        <v>Medio</v>
      </c>
      <c r="Q327" s="92">
        <v>10</v>
      </c>
      <c r="R327" s="89">
        <f t="shared" si="121"/>
        <v>60</v>
      </c>
      <c r="S327" s="89" t="str">
        <f t="shared" si="122"/>
        <v>III</v>
      </c>
      <c r="T327" s="89" t="str">
        <f>IF(S327="","",IF(OR(S327="IV",S327="III"),"Aceptable",IF(S327="II","No Aceptable o Aceptable con controles",IF(S327="I","No Aceptable","Error"))))</f>
        <v>Aceptable</v>
      </c>
      <c r="U327" s="113"/>
      <c r="V327" s="113"/>
      <c r="W327" s="113"/>
      <c r="X327" s="113"/>
      <c r="Y327" s="90" t="s">
        <v>253</v>
      </c>
      <c r="Z327" s="107" t="s">
        <v>254</v>
      </c>
      <c r="AA327" s="107" t="s">
        <v>216</v>
      </c>
      <c r="AB327" s="107" t="s">
        <v>216</v>
      </c>
      <c r="AC327" s="107" t="s">
        <v>255</v>
      </c>
      <c r="AD327" s="107" t="s">
        <v>256</v>
      </c>
      <c r="AE327" s="107" t="s">
        <v>216</v>
      </c>
    </row>
    <row r="328" spans="1:31" s="91" customFormat="1" ht="60.75" customHeight="1">
      <c r="A328" s="113"/>
      <c r="B328" s="113"/>
      <c r="C328" s="118"/>
      <c r="D328" s="118"/>
      <c r="E328" s="86" t="s">
        <v>208</v>
      </c>
      <c r="F328" s="107" t="s">
        <v>247</v>
      </c>
      <c r="G328" s="107" t="s">
        <v>257</v>
      </c>
      <c r="H328" s="107" t="s">
        <v>258</v>
      </c>
      <c r="I328" s="107" t="s">
        <v>259</v>
      </c>
      <c r="J328" s="107" t="s">
        <v>260</v>
      </c>
      <c r="K328" s="107" t="s">
        <v>252</v>
      </c>
      <c r="L328" s="107" t="s">
        <v>233</v>
      </c>
      <c r="M328" s="92">
        <v>2</v>
      </c>
      <c r="N328" s="92">
        <v>3</v>
      </c>
      <c r="O328" s="89">
        <f t="shared" si="119"/>
        <v>6</v>
      </c>
      <c r="P328" s="89" t="str">
        <f t="shared" si="120"/>
        <v>Medio</v>
      </c>
      <c r="Q328" s="92">
        <v>10</v>
      </c>
      <c r="R328" s="89">
        <f t="shared" si="121"/>
        <v>60</v>
      </c>
      <c r="S328" s="89" t="str">
        <f t="shared" si="122"/>
        <v>III</v>
      </c>
      <c r="T328" s="89" t="str">
        <f>IF(S328="","",IF(OR(S328="IV",S328="III"),"Aceptable",IF(S328="II","No Aceptable o Aceptable con controles",IF(S328="I","No Aceptable","Error"))))</f>
        <v>Aceptable</v>
      </c>
      <c r="U328" s="113"/>
      <c r="V328" s="113"/>
      <c r="W328" s="113"/>
      <c r="X328" s="113"/>
      <c r="Y328" s="90" t="s">
        <v>261</v>
      </c>
      <c r="Z328" s="107" t="s">
        <v>254</v>
      </c>
      <c r="AA328" s="107" t="s">
        <v>216</v>
      </c>
      <c r="AB328" s="107" t="s">
        <v>216</v>
      </c>
      <c r="AC328" s="107" t="s">
        <v>255</v>
      </c>
      <c r="AD328" s="111" t="s">
        <v>262</v>
      </c>
      <c r="AE328" s="107" t="s">
        <v>216</v>
      </c>
    </row>
    <row r="329" spans="1:31" s="91" customFormat="1" ht="60.75" customHeight="1">
      <c r="A329" s="113"/>
      <c r="B329" s="113"/>
      <c r="C329" s="118"/>
      <c r="D329" s="118"/>
      <c r="E329" s="86" t="s">
        <v>263</v>
      </c>
      <c r="F329" s="107" t="s">
        <v>151</v>
      </c>
      <c r="G329" s="107" t="s">
        <v>264</v>
      </c>
      <c r="H329" s="107" t="s">
        <v>265</v>
      </c>
      <c r="I329" s="107" t="s">
        <v>266</v>
      </c>
      <c r="J329" s="107" t="s">
        <v>267</v>
      </c>
      <c r="K329" s="107" t="s">
        <v>268</v>
      </c>
      <c r="L329" s="107" t="s">
        <v>269</v>
      </c>
      <c r="M329" s="107">
        <v>2</v>
      </c>
      <c r="N329" s="107">
        <v>2</v>
      </c>
      <c r="O329" s="107">
        <f t="shared" si="119"/>
        <v>4</v>
      </c>
      <c r="P329" s="89" t="str">
        <f t="shared" si="120"/>
        <v>Bajo</v>
      </c>
      <c r="Q329" s="92">
        <v>10</v>
      </c>
      <c r="R329" s="89">
        <f t="shared" si="121"/>
        <v>40</v>
      </c>
      <c r="S329" s="89" t="str">
        <f t="shared" si="122"/>
        <v>III</v>
      </c>
      <c r="T329" s="88" t="s">
        <v>142</v>
      </c>
      <c r="U329" s="113"/>
      <c r="V329" s="113"/>
      <c r="W329" s="113"/>
      <c r="X329" s="113"/>
      <c r="Y329" s="107" t="s">
        <v>270</v>
      </c>
      <c r="Z329" s="107" t="s">
        <v>271</v>
      </c>
      <c r="AA329" s="107" t="s">
        <v>272</v>
      </c>
      <c r="AB329" s="107" t="s">
        <v>272</v>
      </c>
      <c r="AC329" s="107" t="s">
        <v>272</v>
      </c>
      <c r="AD329" s="107" t="s">
        <v>273</v>
      </c>
      <c r="AE329" s="107" t="s">
        <v>217</v>
      </c>
    </row>
    <row r="330" spans="1:31" s="91" customFormat="1" ht="60.75" customHeight="1">
      <c r="A330" s="113"/>
      <c r="B330" s="113"/>
      <c r="C330" s="118"/>
      <c r="D330" s="118"/>
      <c r="E330" s="86" t="s">
        <v>208</v>
      </c>
      <c r="F330" s="107" t="s">
        <v>274</v>
      </c>
      <c r="G330" s="107" t="s">
        <v>275</v>
      </c>
      <c r="H330" s="107" t="s">
        <v>276</v>
      </c>
      <c r="I330" s="107" t="s">
        <v>277</v>
      </c>
      <c r="J330" s="107" t="s">
        <v>213</v>
      </c>
      <c r="K330" s="107" t="s">
        <v>213</v>
      </c>
      <c r="L330" s="107" t="s">
        <v>278</v>
      </c>
      <c r="M330" s="107">
        <v>2</v>
      </c>
      <c r="N330" s="107">
        <v>3</v>
      </c>
      <c r="O330" s="107">
        <f t="shared" si="119"/>
        <v>6</v>
      </c>
      <c r="P330" s="89" t="str">
        <f t="shared" si="120"/>
        <v>Medio</v>
      </c>
      <c r="Q330" s="87">
        <v>60</v>
      </c>
      <c r="R330" s="89">
        <f t="shared" si="121"/>
        <v>360</v>
      </c>
      <c r="S330" s="89" t="str">
        <f t="shared" si="122"/>
        <v>II</v>
      </c>
      <c r="T330" s="89" t="str">
        <f>IF(S330="","",IF(OR(S330="IV",S330="III"),"Aceptable",IF(S330="II","No Aceptable o Aceptable con controles",IF(S330="I","No Aceptable","Error"))))</f>
        <v>No Aceptable o Aceptable con controles</v>
      </c>
      <c r="U330" s="113"/>
      <c r="V330" s="113"/>
      <c r="W330" s="113"/>
      <c r="X330" s="113"/>
      <c r="Y330" s="93" t="s">
        <v>279</v>
      </c>
      <c r="Z330" s="94" t="s">
        <v>280</v>
      </c>
      <c r="AA330" s="95" t="s">
        <v>281</v>
      </c>
      <c r="AB330" s="95" t="s">
        <v>281</v>
      </c>
      <c r="AC330" s="107" t="s">
        <v>216</v>
      </c>
      <c r="AD330" s="111" t="s">
        <v>629</v>
      </c>
      <c r="AE330" s="95" t="s">
        <v>216</v>
      </c>
    </row>
    <row r="331" spans="1:31" s="91" customFormat="1" ht="60.75" customHeight="1">
      <c r="A331" s="113"/>
      <c r="B331" s="113"/>
      <c r="C331" s="118"/>
      <c r="D331" s="118"/>
      <c r="E331" s="86" t="s">
        <v>208</v>
      </c>
      <c r="F331" s="107" t="s">
        <v>274</v>
      </c>
      <c r="G331" s="107" t="s">
        <v>282</v>
      </c>
      <c r="H331" s="107" t="s">
        <v>283</v>
      </c>
      <c r="I331" s="107" t="s">
        <v>277</v>
      </c>
      <c r="J331" s="107" t="s">
        <v>284</v>
      </c>
      <c r="K331" s="107" t="s">
        <v>285</v>
      </c>
      <c r="L331" s="107" t="s">
        <v>286</v>
      </c>
      <c r="M331" s="107">
        <v>2</v>
      </c>
      <c r="N331" s="107">
        <v>2</v>
      </c>
      <c r="O331" s="107">
        <f t="shared" si="119"/>
        <v>4</v>
      </c>
      <c r="P331" s="89" t="str">
        <f t="shared" si="120"/>
        <v>Bajo</v>
      </c>
      <c r="Q331" s="87">
        <v>60</v>
      </c>
      <c r="R331" s="88">
        <f t="shared" si="121"/>
        <v>240</v>
      </c>
      <c r="S331" s="89" t="str">
        <f t="shared" si="122"/>
        <v>II</v>
      </c>
      <c r="T331" s="88" t="str">
        <f>IF(S331="","",IF(OR(S331="IV",S331="III"),"Aceptable",IF(S331="II","No Aceptable o Aceptable con controles",IF(S331="I","No Aceptable","Error"))))</f>
        <v>No Aceptable o Aceptable con controles</v>
      </c>
      <c r="U331" s="113"/>
      <c r="V331" s="113"/>
      <c r="W331" s="113"/>
      <c r="X331" s="113"/>
      <c r="Y331" s="90" t="s">
        <v>287</v>
      </c>
      <c r="Z331" s="107" t="s">
        <v>288</v>
      </c>
      <c r="AA331" s="107" t="s">
        <v>216</v>
      </c>
      <c r="AB331" s="107" t="s">
        <v>216</v>
      </c>
      <c r="AC331" s="107" t="s">
        <v>289</v>
      </c>
      <c r="AD331" s="107" t="s">
        <v>290</v>
      </c>
      <c r="AE331" s="107" t="s">
        <v>216</v>
      </c>
    </row>
    <row r="332" spans="1:31" s="91" customFormat="1" ht="60.75" customHeight="1">
      <c r="A332" s="113"/>
      <c r="B332" s="113"/>
      <c r="C332" s="118"/>
      <c r="D332" s="118"/>
      <c r="E332" s="86" t="s">
        <v>208</v>
      </c>
      <c r="F332" s="107" t="s">
        <v>274</v>
      </c>
      <c r="G332" s="107" t="s">
        <v>291</v>
      </c>
      <c r="H332" s="107" t="s">
        <v>292</v>
      </c>
      <c r="I332" s="107" t="s">
        <v>293</v>
      </c>
      <c r="J332" s="107" t="s">
        <v>294</v>
      </c>
      <c r="K332" s="107" t="s">
        <v>295</v>
      </c>
      <c r="L332" s="107" t="s">
        <v>296</v>
      </c>
      <c r="M332" s="107">
        <v>2</v>
      </c>
      <c r="N332" s="107">
        <v>4</v>
      </c>
      <c r="O332" s="107">
        <f t="shared" si="119"/>
        <v>8</v>
      </c>
      <c r="P332" s="89" t="str">
        <f t="shared" si="120"/>
        <v>Medio</v>
      </c>
      <c r="Q332" s="87">
        <v>10</v>
      </c>
      <c r="R332" s="89">
        <f t="shared" si="121"/>
        <v>80</v>
      </c>
      <c r="S332" s="89" t="str">
        <f t="shared" si="122"/>
        <v>III</v>
      </c>
      <c r="T332" s="88" t="s">
        <v>142</v>
      </c>
      <c r="U332" s="113"/>
      <c r="V332" s="113"/>
      <c r="W332" s="113"/>
      <c r="X332" s="113"/>
      <c r="Y332" s="90" t="s">
        <v>297</v>
      </c>
      <c r="Z332" s="107" t="s">
        <v>298</v>
      </c>
      <c r="AA332" s="107" t="s">
        <v>216</v>
      </c>
      <c r="AB332" s="107" t="s">
        <v>272</v>
      </c>
      <c r="AC332" s="107" t="s">
        <v>299</v>
      </c>
      <c r="AD332" s="111" t="s">
        <v>620</v>
      </c>
      <c r="AE332" s="107" t="s">
        <v>272</v>
      </c>
    </row>
    <row r="333" spans="1:31" s="91" customFormat="1" ht="60.75" customHeight="1">
      <c r="A333" s="113"/>
      <c r="B333" s="113"/>
      <c r="C333" s="118"/>
      <c r="D333" s="118"/>
      <c r="E333" s="86" t="s">
        <v>208</v>
      </c>
      <c r="F333" s="107" t="s">
        <v>274</v>
      </c>
      <c r="G333" s="107" t="s">
        <v>300</v>
      </c>
      <c r="H333" s="107" t="s">
        <v>301</v>
      </c>
      <c r="I333" s="107" t="s">
        <v>302</v>
      </c>
      <c r="J333" s="107" t="s">
        <v>213</v>
      </c>
      <c r="K333" s="107" t="s">
        <v>268</v>
      </c>
      <c r="L333" s="107" t="s">
        <v>278</v>
      </c>
      <c r="M333" s="107">
        <v>6</v>
      </c>
      <c r="N333" s="107">
        <v>3</v>
      </c>
      <c r="O333" s="107">
        <f t="shared" si="119"/>
        <v>18</v>
      </c>
      <c r="P333" s="89" t="str">
        <f t="shared" si="120"/>
        <v>Alto</v>
      </c>
      <c r="Q333" s="92">
        <v>10</v>
      </c>
      <c r="R333" s="89">
        <f t="shared" si="121"/>
        <v>180</v>
      </c>
      <c r="S333" s="89" t="str">
        <f t="shared" si="122"/>
        <v>II</v>
      </c>
      <c r="T333" s="89" t="str">
        <f>IF(S333="","",IF(OR(S333="IV",S333="III"),"Aceptable",IF(S333="II","No Aceptable o Aceptable con controles",IF(S333="I","No Aceptable","Error"))))</f>
        <v>No Aceptable o Aceptable con controles</v>
      </c>
      <c r="U333" s="113"/>
      <c r="V333" s="113"/>
      <c r="W333" s="113"/>
      <c r="X333" s="113"/>
      <c r="Y333" s="90" t="s">
        <v>303</v>
      </c>
      <c r="Z333" s="107" t="s">
        <v>304</v>
      </c>
      <c r="AA333" s="107" t="s">
        <v>216</v>
      </c>
      <c r="AB333" s="107" t="s">
        <v>216</v>
      </c>
      <c r="AC333" s="107" t="s">
        <v>305</v>
      </c>
      <c r="AD333" s="111" t="s">
        <v>626</v>
      </c>
      <c r="AE333" s="107" t="s">
        <v>217</v>
      </c>
    </row>
    <row r="334" spans="1:31" s="91" customFormat="1" ht="60.75" customHeight="1">
      <c r="A334" s="113" t="s">
        <v>204</v>
      </c>
      <c r="B334" s="113" t="s">
        <v>364</v>
      </c>
      <c r="C334" s="118" t="s">
        <v>393</v>
      </c>
      <c r="D334" s="118" t="s">
        <v>394</v>
      </c>
      <c r="E334" s="86" t="s">
        <v>208</v>
      </c>
      <c r="F334" s="107" t="s">
        <v>209</v>
      </c>
      <c r="G334" s="107" t="s">
        <v>210</v>
      </c>
      <c r="H334" s="107" t="s">
        <v>211</v>
      </c>
      <c r="I334" s="107" t="s">
        <v>212</v>
      </c>
      <c r="J334" s="107" t="s">
        <v>213</v>
      </c>
      <c r="K334" s="107" t="s">
        <v>213</v>
      </c>
      <c r="L334" s="107" t="s">
        <v>213</v>
      </c>
      <c r="M334" s="107">
        <v>2</v>
      </c>
      <c r="N334" s="107">
        <v>2</v>
      </c>
      <c r="O334" s="107">
        <f t="shared" si="119"/>
        <v>4</v>
      </c>
      <c r="P334" s="89" t="str">
        <f t="shared" si="120"/>
        <v>Bajo</v>
      </c>
      <c r="Q334" s="87">
        <v>10</v>
      </c>
      <c r="R334" s="88">
        <f t="shared" si="121"/>
        <v>40</v>
      </c>
      <c r="S334" s="89" t="str">
        <f t="shared" si="122"/>
        <v>III</v>
      </c>
      <c r="T334" s="88" t="s">
        <v>142</v>
      </c>
      <c r="U334" s="113"/>
      <c r="V334" s="113"/>
      <c r="W334" s="113"/>
      <c r="X334" s="113"/>
      <c r="Y334" s="90" t="s">
        <v>214</v>
      </c>
      <c r="Z334" s="107" t="s">
        <v>215</v>
      </c>
      <c r="AA334" s="107" t="s">
        <v>216</v>
      </c>
      <c r="AB334" s="107" t="s">
        <v>216</v>
      </c>
      <c r="AC334" s="107" t="s">
        <v>216</v>
      </c>
      <c r="AD334" s="111" t="s">
        <v>618</v>
      </c>
      <c r="AE334" s="107" t="s">
        <v>217</v>
      </c>
    </row>
    <row r="335" spans="1:31" s="91" customFormat="1" ht="60.75" customHeight="1">
      <c r="A335" s="113"/>
      <c r="B335" s="113"/>
      <c r="C335" s="118"/>
      <c r="D335" s="118"/>
      <c r="E335" s="86" t="s">
        <v>208</v>
      </c>
      <c r="F335" s="107" t="s">
        <v>152</v>
      </c>
      <c r="G335" s="107" t="s">
        <v>218</v>
      </c>
      <c r="H335" s="107" t="s">
        <v>219</v>
      </c>
      <c r="I335" s="107" t="s">
        <v>220</v>
      </c>
      <c r="J335" s="107" t="s">
        <v>213</v>
      </c>
      <c r="K335" s="107" t="s">
        <v>221</v>
      </c>
      <c r="L335" s="107" t="s">
        <v>222</v>
      </c>
      <c r="M335" s="107">
        <v>2</v>
      </c>
      <c r="N335" s="107">
        <v>3</v>
      </c>
      <c r="O335" s="107">
        <f t="shared" si="119"/>
        <v>6</v>
      </c>
      <c r="P335" s="89" t="str">
        <f t="shared" si="120"/>
        <v>Medio</v>
      </c>
      <c r="Q335" s="92">
        <v>25</v>
      </c>
      <c r="R335" s="88">
        <f t="shared" si="121"/>
        <v>150</v>
      </c>
      <c r="S335" s="89" t="str">
        <f t="shared" si="122"/>
        <v>II</v>
      </c>
      <c r="T335" s="88" t="str">
        <f>IF(S335="","",IF(OR(S335="IV",S335="III"),"Aceptable",IF(S335="II","No Aceptable o Aceptable con controles",IF(S335="I","No Aceptable","Error"))))</f>
        <v>No Aceptable o Aceptable con controles</v>
      </c>
      <c r="U335" s="113"/>
      <c r="V335" s="113"/>
      <c r="W335" s="113"/>
      <c r="X335" s="113"/>
      <c r="Y335" s="90" t="s">
        <v>223</v>
      </c>
      <c r="Z335" s="107" t="s">
        <v>224</v>
      </c>
      <c r="AA335" s="107" t="s">
        <v>216</v>
      </c>
      <c r="AB335" s="107" t="s">
        <v>216</v>
      </c>
      <c r="AC335" s="107" t="s">
        <v>216</v>
      </c>
      <c r="AD335" s="107" t="s">
        <v>225</v>
      </c>
      <c r="AE335" s="107" t="s">
        <v>216</v>
      </c>
    </row>
    <row r="336" spans="1:31" s="91" customFormat="1" ht="60.75" customHeight="1">
      <c r="A336" s="113"/>
      <c r="B336" s="113"/>
      <c r="C336" s="118"/>
      <c r="D336" s="118"/>
      <c r="E336" s="86" t="s">
        <v>208</v>
      </c>
      <c r="F336" s="107" t="s">
        <v>152</v>
      </c>
      <c r="G336" s="107" t="s">
        <v>226</v>
      </c>
      <c r="H336" s="107" t="s">
        <v>227</v>
      </c>
      <c r="I336" s="107" t="s">
        <v>228</v>
      </c>
      <c r="J336" s="107" t="s">
        <v>213</v>
      </c>
      <c r="K336" s="107" t="s">
        <v>221</v>
      </c>
      <c r="L336" s="107" t="s">
        <v>222</v>
      </c>
      <c r="M336" s="107">
        <v>6</v>
      </c>
      <c r="N336" s="107">
        <v>4</v>
      </c>
      <c r="O336" s="107">
        <f t="shared" si="119"/>
        <v>24</v>
      </c>
      <c r="P336" s="89" t="str">
        <f t="shared" si="120"/>
        <v>Muy Alto</v>
      </c>
      <c r="Q336" s="92">
        <v>25</v>
      </c>
      <c r="R336" s="88">
        <f t="shared" si="121"/>
        <v>600</v>
      </c>
      <c r="S336" s="89" t="str">
        <f t="shared" si="122"/>
        <v>I</v>
      </c>
      <c r="T336" s="88" t="str">
        <f>IF(S336="","",IF(OR(S336="IV",S336="III"),"Aceptable",IF(S336="II","No Aceptable o Aceptable con controles",IF(S336="I","No Aceptable","Error"))))</f>
        <v>No Aceptable</v>
      </c>
      <c r="U336" s="113"/>
      <c r="V336" s="113"/>
      <c r="W336" s="113"/>
      <c r="X336" s="113"/>
      <c r="Y336" s="90" t="s">
        <v>223</v>
      </c>
      <c r="Z336" s="107" t="s">
        <v>224</v>
      </c>
      <c r="AA336" s="107" t="s">
        <v>216</v>
      </c>
      <c r="AB336" s="107" t="s">
        <v>216</v>
      </c>
      <c r="AC336" s="107" t="s">
        <v>216</v>
      </c>
      <c r="AD336" s="107" t="s">
        <v>225</v>
      </c>
      <c r="AE336" s="107" t="s">
        <v>216</v>
      </c>
    </row>
    <row r="337" spans="1:31" s="91" customFormat="1" ht="60.75" customHeight="1">
      <c r="A337" s="113"/>
      <c r="B337" s="113"/>
      <c r="C337" s="118"/>
      <c r="D337" s="118"/>
      <c r="E337" s="86" t="s">
        <v>208</v>
      </c>
      <c r="F337" s="107" t="s">
        <v>150</v>
      </c>
      <c r="G337" s="107" t="s">
        <v>229</v>
      </c>
      <c r="H337" s="107" t="s">
        <v>230</v>
      </c>
      <c r="I337" s="107" t="s">
        <v>231</v>
      </c>
      <c r="J337" s="107" t="s">
        <v>213</v>
      </c>
      <c r="K337" s="107" t="s">
        <v>232</v>
      </c>
      <c r="L337" s="107" t="s">
        <v>233</v>
      </c>
      <c r="M337" s="92">
        <v>0</v>
      </c>
      <c r="N337" s="92">
        <v>2</v>
      </c>
      <c r="O337" s="89" t="str">
        <f t="shared" si="119"/>
        <v>N/A</v>
      </c>
      <c r="P337" s="89" t="str">
        <f t="shared" si="120"/>
        <v>N/A</v>
      </c>
      <c r="Q337" s="92">
        <v>25</v>
      </c>
      <c r="R337" s="89" t="str">
        <f t="shared" si="121"/>
        <v>N/A</v>
      </c>
      <c r="S337" s="89" t="str">
        <f t="shared" si="122"/>
        <v>IV</v>
      </c>
      <c r="T337" s="88" t="s">
        <v>142</v>
      </c>
      <c r="U337" s="113"/>
      <c r="V337" s="113"/>
      <c r="W337" s="113"/>
      <c r="X337" s="113"/>
      <c r="Y337" s="90" t="s">
        <v>234</v>
      </c>
      <c r="Z337" s="107" t="s">
        <v>235</v>
      </c>
      <c r="AA337" s="107" t="s">
        <v>216</v>
      </c>
      <c r="AB337" s="107" t="s">
        <v>216</v>
      </c>
      <c r="AC337" s="107" t="s">
        <v>236</v>
      </c>
      <c r="AD337" s="111" t="s">
        <v>622</v>
      </c>
      <c r="AE337" s="107" t="s">
        <v>216</v>
      </c>
    </row>
    <row r="338" spans="1:31" s="91" customFormat="1" ht="60.75" customHeight="1">
      <c r="A338" s="113"/>
      <c r="B338" s="113"/>
      <c r="C338" s="118"/>
      <c r="D338" s="118"/>
      <c r="E338" s="86" t="s">
        <v>208</v>
      </c>
      <c r="F338" s="107" t="s">
        <v>150</v>
      </c>
      <c r="G338" s="107" t="s">
        <v>237</v>
      </c>
      <c r="H338" s="107" t="s">
        <v>238</v>
      </c>
      <c r="I338" s="107" t="s">
        <v>239</v>
      </c>
      <c r="J338" s="107" t="s">
        <v>240</v>
      </c>
      <c r="K338" s="107" t="s">
        <v>232</v>
      </c>
      <c r="L338" s="107" t="s">
        <v>233</v>
      </c>
      <c r="M338" s="107">
        <v>2</v>
      </c>
      <c r="N338" s="107">
        <v>3</v>
      </c>
      <c r="O338" s="107">
        <f t="shared" si="119"/>
        <v>6</v>
      </c>
      <c r="P338" s="89" t="str">
        <f t="shared" si="120"/>
        <v>Medio</v>
      </c>
      <c r="Q338" s="92">
        <v>10</v>
      </c>
      <c r="R338" s="89">
        <f t="shared" si="121"/>
        <v>60</v>
      </c>
      <c r="S338" s="89" t="str">
        <f t="shared" si="122"/>
        <v>III</v>
      </c>
      <c r="T338" s="88" t="s">
        <v>142</v>
      </c>
      <c r="U338" s="113"/>
      <c r="V338" s="113"/>
      <c r="W338" s="113"/>
      <c r="X338" s="113"/>
      <c r="Y338" s="90" t="s">
        <v>234</v>
      </c>
      <c r="Z338" s="107" t="s">
        <v>241</v>
      </c>
      <c r="AA338" s="107" t="s">
        <v>216</v>
      </c>
      <c r="AB338" s="107" t="s">
        <v>216</v>
      </c>
      <c r="AC338" s="107" t="s">
        <v>236</v>
      </c>
      <c r="AD338" s="111" t="s">
        <v>623</v>
      </c>
      <c r="AE338" s="107" t="s">
        <v>216</v>
      </c>
    </row>
    <row r="339" spans="1:31" s="91" customFormat="1" ht="60.75" customHeight="1">
      <c r="A339" s="113"/>
      <c r="B339" s="113"/>
      <c r="C339" s="118"/>
      <c r="D339" s="118"/>
      <c r="E339" s="86" t="s">
        <v>208</v>
      </c>
      <c r="F339" s="107" t="s">
        <v>150</v>
      </c>
      <c r="G339" s="107" t="s">
        <v>237</v>
      </c>
      <c r="H339" s="107" t="s">
        <v>242</v>
      </c>
      <c r="I339" s="107" t="s">
        <v>243</v>
      </c>
      <c r="J339" s="107" t="s">
        <v>213</v>
      </c>
      <c r="K339" s="107" t="s">
        <v>232</v>
      </c>
      <c r="L339" s="107" t="s">
        <v>213</v>
      </c>
      <c r="M339" s="107">
        <v>2</v>
      </c>
      <c r="N339" s="107">
        <v>3</v>
      </c>
      <c r="O339" s="107">
        <f t="shared" si="119"/>
        <v>6</v>
      </c>
      <c r="P339" s="89" t="str">
        <f t="shared" si="120"/>
        <v>Medio</v>
      </c>
      <c r="Q339" s="87">
        <v>10</v>
      </c>
      <c r="R339" s="88">
        <f t="shared" si="121"/>
        <v>60</v>
      </c>
      <c r="S339" s="89" t="str">
        <f t="shared" si="122"/>
        <v>III</v>
      </c>
      <c r="T339" s="88" t="s">
        <v>142</v>
      </c>
      <c r="U339" s="113"/>
      <c r="V339" s="113"/>
      <c r="W339" s="113"/>
      <c r="X339" s="113"/>
      <c r="Y339" s="90" t="s">
        <v>244</v>
      </c>
      <c r="Z339" s="107" t="s">
        <v>245</v>
      </c>
      <c r="AA339" s="107" t="s">
        <v>216</v>
      </c>
      <c r="AB339" s="107" t="s">
        <v>246</v>
      </c>
      <c r="AC339" s="107" t="s">
        <v>216</v>
      </c>
      <c r="AD339" s="111" t="s">
        <v>624</v>
      </c>
      <c r="AE339" s="107" t="s">
        <v>216</v>
      </c>
    </row>
    <row r="340" spans="1:31" s="91" customFormat="1" ht="60.75" customHeight="1">
      <c r="A340" s="113"/>
      <c r="B340" s="113"/>
      <c r="C340" s="118"/>
      <c r="D340" s="118"/>
      <c r="E340" s="86" t="s">
        <v>208</v>
      </c>
      <c r="F340" s="107" t="s">
        <v>247</v>
      </c>
      <c r="G340" s="107" t="s">
        <v>248</v>
      </c>
      <c r="H340" s="107" t="s">
        <v>249</v>
      </c>
      <c r="I340" s="107" t="s">
        <v>250</v>
      </c>
      <c r="J340" s="107" t="s">
        <v>251</v>
      </c>
      <c r="K340" s="107" t="s">
        <v>252</v>
      </c>
      <c r="L340" s="107" t="s">
        <v>233</v>
      </c>
      <c r="M340" s="92">
        <v>2</v>
      </c>
      <c r="N340" s="92">
        <v>3</v>
      </c>
      <c r="O340" s="89">
        <f t="shared" si="119"/>
        <v>6</v>
      </c>
      <c r="P340" s="89" t="str">
        <f t="shared" si="120"/>
        <v>Medio</v>
      </c>
      <c r="Q340" s="92">
        <v>10</v>
      </c>
      <c r="R340" s="89">
        <f t="shared" si="121"/>
        <v>60</v>
      </c>
      <c r="S340" s="89" t="str">
        <f t="shared" si="122"/>
        <v>III</v>
      </c>
      <c r="T340" s="89" t="str">
        <f>IF(S340="","",IF(OR(S340="IV",S340="III"),"Aceptable",IF(S340="II","No Aceptable o Aceptable con controles",IF(S340="I","No Aceptable","Error"))))</f>
        <v>Aceptable</v>
      </c>
      <c r="U340" s="113"/>
      <c r="V340" s="113"/>
      <c r="W340" s="113"/>
      <c r="X340" s="113"/>
      <c r="Y340" s="90" t="s">
        <v>253</v>
      </c>
      <c r="Z340" s="107" t="s">
        <v>254</v>
      </c>
      <c r="AA340" s="107" t="s">
        <v>216</v>
      </c>
      <c r="AB340" s="107" t="s">
        <v>216</v>
      </c>
      <c r="AC340" s="107" t="s">
        <v>255</v>
      </c>
      <c r="AD340" s="107" t="s">
        <v>256</v>
      </c>
      <c r="AE340" s="107" t="s">
        <v>216</v>
      </c>
    </row>
    <row r="341" spans="1:31" s="91" customFormat="1" ht="60.75" customHeight="1">
      <c r="A341" s="113"/>
      <c r="B341" s="113"/>
      <c r="C341" s="118"/>
      <c r="D341" s="118"/>
      <c r="E341" s="86" t="s">
        <v>208</v>
      </c>
      <c r="F341" s="107" t="s">
        <v>247</v>
      </c>
      <c r="G341" s="107" t="s">
        <v>257</v>
      </c>
      <c r="H341" s="107" t="s">
        <v>258</v>
      </c>
      <c r="I341" s="107" t="s">
        <v>259</v>
      </c>
      <c r="J341" s="107" t="s">
        <v>260</v>
      </c>
      <c r="K341" s="107" t="s">
        <v>252</v>
      </c>
      <c r="L341" s="107" t="s">
        <v>233</v>
      </c>
      <c r="M341" s="92">
        <v>2</v>
      </c>
      <c r="N341" s="92">
        <v>3</v>
      </c>
      <c r="O341" s="89">
        <f t="shared" si="119"/>
        <v>6</v>
      </c>
      <c r="P341" s="89" t="str">
        <f t="shared" si="120"/>
        <v>Medio</v>
      </c>
      <c r="Q341" s="92">
        <v>10</v>
      </c>
      <c r="R341" s="89">
        <f t="shared" si="121"/>
        <v>60</v>
      </c>
      <c r="S341" s="89" t="str">
        <f t="shared" si="122"/>
        <v>III</v>
      </c>
      <c r="T341" s="89" t="str">
        <f>IF(S341="","",IF(OR(S341="IV",S341="III"),"Aceptable",IF(S341="II","No Aceptable o Aceptable con controles",IF(S341="I","No Aceptable","Error"))))</f>
        <v>Aceptable</v>
      </c>
      <c r="U341" s="113"/>
      <c r="V341" s="113"/>
      <c r="W341" s="113"/>
      <c r="X341" s="113"/>
      <c r="Y341" s="90" t="s">
        <v>261</v>
      </c>
      <c r="Z341" s="107" t="s">
        <v>254</v>
      </c>
      <c r="AA341" s="107" t="s">
        <v>216</v>
      </c>
      <c r="AB341" s="107" t="s">
        <v>216</v>
      </c>
      <c r="AC341" s="107" t="s">
        <v>255</v>
      </c>
      <c r="AD341" s="111" t="s">
        <v>262</v>
      </c>
      <c r="AE341" s="107" t="s">
        <v>216</v>
      </c>
    </row>
    <row r="342" spans="1:31" s="91" customFormat="1" ht="60.75" customHeight="1">
      <c r="A342" s="113"/>
      <c r="B342" s="113"/>
      <c r="C342" s="118"/>
      <c r="D342" s="118"/>
      <c r="E342" s="86" t="s">
        <v>263</v>
      </c>
      <c r="F342" s="107" t="s">
        <v>151</v>
      </c>
      <c r="G342" s="107" t="s">
        <v>264</v>
      </c>
      <c r="H342" s="107" t="s">
        <v>265</v>
      </c>
      <c r="I342" s="107" t="s">
        <v>266</v>
      </c>
      <c r="J342" s="107" t="s">
        <v>267</v>
      </c>
      <c r="K342" s="107" t="s">
        <v>268</v>
      </c>
      <c r="L342" s="107" t="s">
        <v>269</v>
      </c>
      <c r="M342" s="107">
        <v>2</v>
      </c>
      <c r="N342" s="107">
        <v>2</v>
      </c>
      <c r="O342" s="107">
        <f t="shared" si="119"/>
        <v>4</v>
      </c>
      <c r="P342" s="89" t="str">
        <f t="shared" si="120"/>
        <v>Bajo</v>
      </c>
      <c r="Q342" s="92">
        <v>10</v>
      </c>
      <c r="R342" s="89">
        <f t="shared" si="121"/>
        <v>40</v>
      </c>
      <c r="S342" s="89" t="str">
        <f t="shared" si="122"/>
        <v>III</v>
      </c>
      <c r="T342" s="88" t="s">
        <v>142</v>
      </c>
      <c r="U342" s="113"/>
      <c r="V342" s="113"/>
      <c r="W342" s="113"/>
      <c r="X342" s="113"/>
      <c r="Y342" s="107" t="s">
        <v>270</v>
      </c>
      <c r="Z342" s="107" t="s">
        <v>271</v>
      </c>
      <c r="AA342" s="107" t="s">
        <v>272</v>
      </c>
      <c r="AB342" s="107" t="s">
        <v>272</v>
      </c>
      <c r="AC342" s="107" t="s">
        <v>272</v>
      </c>
      <c r="AD342" s="107" t="s">
        <v>273</v>
      </c>
      <c r="AE342" s="107" t="s">
        <v>217</v>
      </c>
    </row>
    <row r="343" spans="1:31" s="91" customFormat="1" ht="60.75" customHeight="1">
      <c r="A343" s="113"/>
      <c r="B343" s="113"/>
      <c r="C343" s="118"/>
      <c r="D343" s="118"/>
      <c r="E343" s="86" t="s">
        <v>208</v>
      </c>
      <c r="F343" s="107" t="s">
        <v>274</v>
      </c>
      <c r="G343" s="107" t="s">
        <v>275</v>
      </c>
      <c r="H343" s="107" t="s">
        <v>276</v>
      </c>
      <c r="I343" s="107" t="s">
        <v>277</v>
      </c>
      <c r="J343" s="107" t="s">
        <v>213</v>
      </c>
      <c r="K343" s="107" t="s">
        <v>213</v>
      </c>
      <c r="L343" s="107" t="s">
        <v>278</v>
      </c>
      <c r="M343" s="107">
        <v>2</v>
      </c>
      <c r="N343" s="107">
        <v>3</v>
      </c>
      <c r="O343" s="107">
        <f t="shared" si="119"/>
        <v>6</v>
      </c>
      <c r="P343" s="89" t="str">
        <f t="shared" si="120"/>
        <v>Medio</v>
      </c>
      <c r="Q343" s="87">
        <v>60</v>
      </c>
      <c r="R343" s="89">
        <f t="shared" si="121"/>
        <v>360</v>
      </c>
      <c r="S343" s="89" t="str">
        <f t="shared" si="122"/>
        <v>II</v>
      </c>
      <c r="T343" s="89" t="str">
        <f>IF(S343="","",IF(OR(S343="IV",S343="III"),"Aceptable",IF(S343="II","No Aceptable o Aceptable con controles",IF(S343="I","No Aceptable","Error"))))</f>
        <v>No Aceptable o Aceptable con controles</v>
      </c>
      <c r="U343" s="113"/>
      <c r="V343" s="113"/>
      <c r="W343" s="113"/>
      <c r="X343" s="113"/>
      <c r="Y343" s="93" t="s">
        <v>279</v>
      </c>
      <c r="Z343" s="94" t="s">
        <v>280</v>
      </c>
      <c r="AA343" s="95" t="s">
        <v>281</v>
      </c>
      <c r="AB343" s="95" t="s">
        <v>281</v>
      </c>
      <c r="AC343" s="107" t="s">
        <v>216</v>
      </c>
      <c r="AD343" s="111" t="s">
        <v>629</v>
      </c>
      <c r="AE343" s="95" t="s">
        <v>216</v>
      </c>
    </row>
    <row r="344" spans="1:31" s="91" customFormat="1" ht="60.75" customHeight="1">
      <c r="A344" s="113"/>
      <c r="B344" s="113"/>
      <c r="C344" s="118"/>
      <c r="D344" s="118"/>
      <c r="E344" s="86" t="s">
        <v>208</v>
      </c>
      <c r="F344" s="107" t="s">
        <v>274</v>
      </c>
      <c r="G344" s="107" t="s">
        <v>282</v>
      </c>
      <c r="H344" s="107" t="s">
        <v>283</v>
      </c>
      <c r="I344" s="107" t="s">
        <v>277</v>
      </c>
      <c r="J344" s="107" t="s">
        <v>284</v>
      </c>
      <c r="K344" s="107" t="s">
        <v>285</v>
      </c>
      <c r="L344" s="107" t="s">
        <v>286</v>
      </c>
      <c r="M344" s="107">
        <v>2</v>
      </c>
      <c r="N344" s="107">
        <v>2</v>
      </c>
      <c r="O344" s="107">
        <f t="shared" si="119"/>
        <v>4</v>
      </c>
      <c r="P344" s="89" t="str">
        <f t="shared" si="120"/>
        <v>Bajo</v>
      </c>
      <c r="Q344" s="87">
        <v>60</v>
      </c>
      <c r="R344" s="88">
        <f t="shared" si="121"/>
        <v>240</v>
      </c>
      <c r="S344" s="89" t="str">
        <f t="shared" si="122"/>
        <v>II</v>
      </c>
      <c r="T344" s="88" t="str">
        <f>IF(S344="","",IF(OR(S344="IV",S344="III"),"Aceptable",IF(S344="II","No Aceptable o Aceptable con controles",IF(S344="I","No Aceptable","Error"))))</f>
        <v>No Aceptable o Aceptable con controles</v>
      </c>
      <c r="U344" s="113"/>
      <c r="V344" s="113"/>
      <c r="W344" s="113"/>
      <c r="X344" s="113"/>
      <c r="Y344" s="90" t="s">
        <v>287</v>
      </c>
      <c r="Z344" s="107" t="s">
        <v>288</v>
      </c>
      <c r="AA344" s="107" t="s">
        <v>216</v>
      </c>
      <c r="AB344" s="107" t="s">
        <v>216</v>
      </c>
      <c r="AC344" s="107" t="s">
        <v>289</v>
      </c>
      <c r="AD344" s="107" t="s">
        <v>290</v>
      </c>
      <c r="AE344" s="107" t="s">
        <v>216</v>
      </c>
    </row>
    <row r="345" spans="1:31" s="91" customFormat="1" ht="60.75" customHeight="1">
      <c r="A345" s="113"/>
      <c r="B345" s="113"/>
      <c r="C345" s="118"/>
      <c r="D345" s="118"/>
      <c r="E345" s="86" t="s">
        <v>208</v>
      </c>
      <c r="F345" s="107" t="s">
        <v>274</v>
      </c>
      <c r="G345" s="107" t="s">
        <v>291</v>
      </c>
      <c r="H345" s="107" t="s">
        <v>292</v>
      </c>
      <c r="I345" s="107" t="s">
        <v>293</v>
      </c>
      <c r="J345" s="107" t="s">
        <v>294</v>
      </c>
      <c r="K345" s="107" t="s">
        <v>295</v>
      </c>
      <c r="L345" s="107" t="s">
        <v>296</v>
      </c>
      <c r="M345" s="107">
        <v>2</v>
      </c>
      <c r="N345" s="107">
        <v>4</v>
      </c>
      <c r="O345" s="107">
        <f t="shared" si="119"/>
        <v>8</v>
      </c>
      <c r="P345" s="89" t="str">
        <f t="shared" si="120"/>
        <v>Medio</v>
      </c>
      <c r="Q345" s="87">
        <v>10</v>
      </c>
      <c r="R345" s="89">
        <f t="shared" si="121"/>
        <v>80</v>
      </c>
      <c r="S345" s="89" t="str">
        <f t="shared" si="122"/>
        <v>III</v>
      </c>
      <c r="T345" s="88" t="s">
        <v>142</v>
      </c>
      <c r="U345" s="113"/>
      <c r="V345" s="113"/>
      <c r="W345" s="113"/>
      <c r="X345" s="113"/>
      <c r="Y345" s="90" t="s">
        <v>297</v>
      </c>
      <c r="Z345" s="107" t="s">
        <v>298</v>
      </c>
      <c r="AA345" s="107" t="s">
        <v>216</v>
      </c>
      <c r="AB345" s="107" t="s">
        <v>272</v>
      </c>
      <c r="AC345" s="107" t="s">
        <v>299</v>
      </c>
      <c r="AD345" s="111" t="s">
        <v>620</v>
      </c>
      <c r="AE345" s="107" t="s">
        <v>272</v>
      </c>
    </row>
    <row r="346" spans="1:31" s="91" customFormat="1" ht="60.75" customHeight="1">
      <c r="A346" s="113"/>
      <c r="B346" s="113"/>
      <c r="C346" s="118"/>
      <c r="D346" s="118"/>
      <c r="E346" s="86" t="s">
        <v>208</v>
      </c>
      <c r="F346" s="107" t="s">
        <v>274</v>
      </c>
      <c r="G346" s="107" t="s">
        <v>300</v>
      </c>
      <c r="H346" s="107" t="s">
        <v>301</v>
      </c>
      <c r="I346" s="107" t="s">
        <v>302</v>
      </c>
      <c r="J346" s="107" t="s">
        <v>213</v>
      </c>
      <c r="K346" s="107" t="s">
        <v>268</v>
      </c>
      <c r="L346" s="107" t="s">
        <v>278</v>
      </c>
      <c r="M346" s="107">
        <v>6</v>
      </c>
      <c r="N346" s="107">
        <v>3</v>
      </c>
      <c r="O346" s="107">
        <f t="shared" si="119"/>
        <v>18</v>
      </c>
      <c r="P346" s="89" t="str">
        <f t="shared" si="120"/>
        <v>Alto</v>
      </c>
      <c r="Q346" s="92">
        <v>10</v>
      </c>
      <c r="R346" s="89">
        <f t="shared" si="121"/>
        <v>180</v>
      </c>
      <c r="S346" s="89" t="str">
        <f t="shared" si="122"/>
        <v>II</v>
      </c>
      <c r="T346" s="89" t="str">
        <f>IF(S346="","",IF(OR(S346="IV",S346="III"),"Aceptable",IF(S346="II","No Aceptable o Aceptable con controles",IF(S346="I","No Aceptable","Error"))))</f>
        <v>No Aceptable o Aceptable con controles</v>
      </c>
      <c r="U346" s="113"/>
      <c r="V346" s="113"/>
      <c r="W346" s="113"/>
      <c r="X346" s="113"/>
      <c r="Y346" s="90" t="s">
        <v>303</v>
      </c>
      <c r="Z346" s="107" t="s">
        <v>304</v>
      </c>
      <c r="AA346" s="107" t="s">
        <v>216</v>
      </c>
      <c r="AB346" s="107" t="s">
        <v>216</v>
      </c>
      <c r="AC346" s="107" t="s">
        <v>305</v>
      </c>
      <c r="AD346" s="111" t="s">
        <v>626</v>
      </c>
      <c r="AE346" s="107" t="s">
        <v>217</v>
      </c>
    </row>
    <row r="347" spans="1:31" s="91" customFormat="1" ht="60.75" customHeight="1">
      <c r="A347" s="113" t="s">
        <v>204</v>
      </c>
      <c r="B347" s="113" t="s">
        <v>367</v>
      </c>
      <c r="C347" s="118" t="s">
        <v>395</v>
      </c>
      <c r="D347" s="118" t="s">
        <v>396</v>
      </c>
      <c r="E347" s="86" t="s">
        <v>208</v>
      </c>
      <c r="F347" s="107" t="s">
        <v>209</v>
      </c>
      <c r="G347" s="107" t="s">
        <v>210</v>
      </c>
      <c r="H347" s="107" t="s">
        <v>211</v>
      </c>
      <c r="I347" s="107" t="s">
        <v>212</v>
      </c>
      <c r="J347" s="107" t="s">
        <v>213</v>
      </c>
      <c r="K347" s="107" t="s">
        <v>213</v>
      </c>
      <c r="L347" s="107" t="s">
        <v>213</v>
      </c>
      <c r="M347" s="107">
        <v>2</v>
      </c>
      <c r="N347" s="107">
        <v>2</v>
      </c>
      <c r="O347" s="107">
        <f t="shared" si="119"/>
        <v>4</v>
      </c>
      <c r="P347" s="89" t="str">
        <f t="shared" si="120"/>
        <v>Bajo</v>
      </c>
      <c r="Q347" s="87">
        <v>10</v>
      </c>
      <c r="R347" s="88">
        <f t="shared" si="121"/>
        <v>40</v>
      </c>
      <c r="S347" s="89" t="str">
        <f t="shared" si="122"/>
        <v>III</v>
      </c>
      <c r="T347" s="88" t="s">
        <v>142</v>
      </c>
      <c r="U347" s="113"/>
      <c r="V347" s="113"/>
      <c r="W347" s="113"/>
      <c r="X347" s="113"/>
      <c r="Y347" s="90" t="s">
        <v>214</v>
      </c>
      <c r="Z347" s="107" t="s">
        <v>215</v>
      </c>
      <c r="AA347" s="107" t="s">
        <v>216</v>
      </c>
      <c r="AB347" s="107" t="s">
        <v>216</v>
      </c>
      <c r="AC347" s="107" t="s">
        <v>216</v>
      </c>
      <c r="AD347" s="111" t="s">
        <v>618</v>
      </c>
      <c r="AE347" s="107" t="s">
        <v>217</v>
      </c>
    </row>
    <row r="348" spans="1:31" s="91" customFormat="1" ht="60.75" customHeight="1">
      <c r="A348" s="113"/>
      <c r="B348" s="113"/>
      <c r="C348" s="118"/>
      <c r="D348" s="118"/>
      <c r="E348" s="86" t="s">
        <v>208</v>
      </c>
      <c r="F348" s="107" t="s">
        <v>152</v>
      </c>
      <c r="G348" s="107" t="s">
        <v>218</v>
      </c>
      <c r="H348" s="107" t="s">
        <v>219</v>
      </c>
      <c r="I348" s="107" t="s">
        <v>220</v>
      </c>
      <c r="J348" s="107" t="s">
        <v>213</v>
      </c>
      <c r="K348" s="107" t="s">
        <v>221</v>
      </c>
      <c r="L348" s="107" t="s">
        <v>222</v>
      </c>
      <c r="M348" s="107">
        <v>2</v>
      </c>
      <c r="N348" s="107">
        <v>3</v>
      </c>
      <c r="O348" s="107">
        <f t="shared" si="119"/>
        <v>6</v>
      </c>
      <c r="P348" s="89" t="str">
        <f t="shared" si="120"/>
        <v>Medio</v>
      </c>
      <c r="Q348" s="92">
        <v>25</v>
      </c>
      <c r="R348" s="88">
        <f t="shared" si="121"/>
        <v>150</v>
      </c>
      <c r="S348" s="89" t="str">
        <f t="shared" si="122"/>
        <v>II</v>
      </c>
      <c r="T348" s="88" t="str">
        <f>IF(S348="","",IF(OR(S348="IV",S348="III"),"Aceptable",IF(S348="II","No Aceptable o Aceptable con controles",IF(S348="I","No Aceptable","Error"))))</f>
        <v>No Aceptable o Aceptable con controles</v>
      </c>
      <c r="U348" s="113"/>
      <c r="V348" s="113"/>
      <c r="W348" s="113"/>
      <c r="X348" s="113"/>
      <c r="Y348" s="90" t="s">
        <v>223</v>
      </c>
      <c r="Z348" s="107" t="s">
        <v>224</v>
      </c>
      <c r="AA348" s="107" t="s">
        <v>216</v>
      </c>
      <c r="AB348" s="107" t="s">
        <v>216</v>
      </c>
      <c r="AC348" s="107" t="s">
        <v>216</v>
      </c>
      <c r="AD348" s="107" t="s">
        <v>225</v>
      </c>
      <c r="AE348" s="107" t="s">
        <v>216</v>
      </c>
    </row>
    <row r="349" spans="1:31" s="91" customFormat="1" ht="60.75" customHeight="1">
      <c r="A349" s="113"/>
      <c r="B349" s="113"/>
      <c r="C349" s="118"/>
      <c r="D349" s="118"/>
      <c r="E349" s="86" t="s">
        <v>208</v>
      </c>
      <c r="F349" s="107" t="s">
        <v>152</v>
      </c>
      <c r="G349" s="107" t="s">
        <v>226</v>
      </c>
      <c r="H349" s="107" t="s">
        <v>227</v>
      </c>
      <c r="I349" s="107" t="s">
        <v>228</v>
      </c>
      <c r="J349" s="107" t="s">
        <v>213</v>
      </c>
      <c r="K349" s="107" t="s">
        <v>221</v>
      </c>
      <c r="L349" s="107" t="s">
        <v>222</v>
      </c>
      <c r="M349" s="107">
        <v>6</v>
      </c>
      <c r="N349" s="107">
        <v>4</v>
      </c>
      <c r="O349" s="107">
        <f t="shared" si="119"/>
        <v>24</v>
      </c>
      <c r="P349" s="89" t="str">
        <f t="shared" si="120"/>
        <v>Muy Alto</v>
      </c>
      <c r="Q349" s="92">
        <v>25</v>
      </c>
      <c r="R349" s="88">
        <f t="shared" si="121"/>
        <v>600</v>
      </c>
      <c r="S349" s="89" t="str">
        <f t="shared" si="122"/>
        <v>I</v>
      </c>
      <c r="T349" s="88" t="str">
        <f>IF(S349="","",IF(OR(S349="IV",S349="III"),"Aceptable",IF(S349="II","No Aceptable o Aceptable con controles",IF(S349="I","No Aceptable","Error"))))</f>
        <v>No Aceptable</v>
      </c>
      <c r="U349" s="113"/>
      <c r="V349" s="113"/>
      <c r="W349" s="113"/>
      <c r="X349" s="113"/>
      <c r="Y349" s="90" t="s">
        <v>223</v>
      </c>
      <c r="Z349" s="107" t="s">
        <v>224</v>
      </c>
      <c r="AA349" s="107" t="s">
        <v>216</v>
      </c>
      <c r="AB349" s="107" t="s">
        <v>216</v>
      </c>
      <c r="AC349" s="107" t="s">
        <v>216</v>
      </c>
      <c r="AD349" s="107" t="s">
        <v>225</v>
      </c>
      <c r="AE349" s="107" t="s">
        <v>216</v>
      </c>
    </row>
    <row r="350" spans="1:31" s="91" customFormat="1" ht="60.75" customHeight="1">
      <c r="A350" s="113"/>
      <c r="B350" s="113"/>
      <c r="C350" s="118"/>
      <c r="D350" s="118"/>
      <c r="E350" s="86" t="s">
        <v>208</v>
      </c>
      <c r="F350" s="107" t="s">
        <v>150</v>
      </c>
      <c r="G350" s="107" t="s">
        <v>229</v>
      </c>
      <c r="H350" s="107" t="s">
        <v>230</v>
      </c>
      <c r="I350" s="107" t="s">
        <v>231</v>
      </c>
      <c r="J350" s="107" t="s">
        <v>213</v>
      </c>
      <c r="K350" s="107" t="s">
        <v>232</v>
      </c>
      <c r="L350" s="107" t="s">
        <v>233</v>
      </c>
      <c r="M350" s="92">
        <v>0</v>
      </c>
      <c r="N350" s="92">
        <v>2</v>
      </c>
      <c r="O350" s="89" t="str">
        <f t="shared" si="119"/>
        <v>N/A</v>
      </c>
      <c r="P350" s="89" t="str">
        <f t="shared" si="120"/>
        <v>N/A</v>
      </c>
      <c r="Q350" s="92">
        <v>25</v>
      </c>
      <c r="R350" s="89" t="str">
        <f t="shared" si="121"/>
        <v>N/A</v>
      </c>
      <c r="S350" s="89" t="str">
        <f t="shared" si="122"/>
        <v>IV</v>
      </c>
      <c r="T350" s="88" t="s">
        <v>142</v>
      </c>
      <c r="U350" s="113"/>
      <c r="V350" s="113"/>
      <c r="W350" s="113"/>
      <c r="X350" s="113"/>
      <c r="Y350" s="90" t="s">
        <v>234</v>
      </c>
      <c r="Z350" s="107" t="s">
        <v>235</v>
      </c>
      <c r="AA350" s="107" t="s">
        <v>216</v>
      </c>
      <c r="AB350" s="107" t="s">
        <v>216</v>
      </c>
      <c r="AC350" s="107" t="s">
        <v>236</v>
      </c>
      <c r="AD350" s="111" t="s">
        <v>622</v>
      </c>
      <c r="AE350" s="107" t="s">
        <v>216</v>
      </c>
    </row>
    <row r="351" spans="1:31" s="91" customFormat="1" ht="60.75" customHeight="1">
      <c r="A351" s="113"/>
      <c r="B351" s="113"/>
      <c r="C351" s="118"/>
      <c r="D351" s="118"/>
      <c r="E351" s="86" t="s">
        <v>208</v>
      </c>
      <c r="F351" s="107" t="s">
        <v>150</v>
      </c>
      <c r="G351" s="107" t="s">
        <v>237</v>
      </c>
      <c r="H351" s="107" t="s">
        <v>238</v>
      </c>
      <c r="I351" s="107" t="s">
        <v>239</v>
      </c>
      <c r="J351" s="107" t="s">
        <v>240</v>
      </c>
      <c r="K351" s="107" t="s">
        <v>232</v>
      </c>
      <c r="L351" s="107" t="s">
        <v>233</v>
      </c>
      <c r="M351" s="107">
        <v>2</v>
      </c>
      <c r="N351" s="107">
        <v>3</v>
      </c>
      <c r="O351" s="107">
        <f t="shared" si="119"/>
        <v>6</v>
      </c>
      <c r="P351" s="89" t="str">
        <f t="shared" si="120"/>
        <v>Medio</v>
      </c>
      <c r="Q351" s="92">
        <v>10</v>
      </c>
      <c r="R351" s="89">
        <f t="shared" si="121"/>
        <v>60</v>
      </c>
      <c r="S351" s="89" t="str">
        <f t="shared" si="122"/>
        <v>III</v>
      </c>
      <c r="T351" s="88" t="s">
        <v>142</v>
      </c>
      <c r="U351" s="113"/>
      <c r="V351" s="113"/>
      <c r="W351" s="113"/>
      <c r="X351" s="113"/>
      <c r="Y351" s="90" t="s">
        <v>234</v>
      </c>
      <c r="Z351" s="107" t="s">
        <v>241</v>
      </c>
      <c r="AA351" s="107" t="s">
        <v>216</v>
      </c>
      <c r="AB351" s="107" t="s">
        <v>216</v>
      </c>
      <c r="AC351" s="107" t="s">
        <v>236</v>
      </c>
      <c r="AD351" s="111" t="s">
        <v>623</v>
      </c>
      <c r="AE351" s="107" t="s">
        <v>216</v>
      </c>
    </row>
    <row r="352" spans="1:31" s="91" customFormat="1" ht="60.75" customHeight="1">
      <c r="A352" s="113"/>
      <c r="B352" s="113"/>
      <c r="C352" s="118"/>
      <c r="D352" s="118"/>
      <c r="E352" s="86" t="s">
        <v>208</v>
      </c>
      <c r="F352" s="107" t="s">
        <v>150</v>
      </c>
      <c r="G352" s="107" t="s">
        <v>237</v>
      </c>
      <c r="H352" s="107" t="s">
        <v>242</v>
      </c>
      <c r="I352" s="107" t="s">
        <v>243</v>
      </c>
      <c r="J352" s="107" t="s">
        <v>213</v>
      </c>
      <c r="K352" s="107" t="s">
        <v>232</v>
      </c>
      <c r="L352" s="107" t="s">
        <v>213</v>
      </c>
      <c r="M352" s="107">
        <v>2</v>
      </c>
      <c r="N352" s="107">
        <v>3</v>
      </c>
      <c r="O352" s="107">
        <f t="shared" si="119"/>
        <v>6</v>
      </c>
      <c r="P352" s="89" t="str">
        <f t="shared" si="120"/>
        <v>Medio</v>
      </c>
      <c r="Q352" s="87">
        <v>10</v>
      </c>
      <c r="R352" s="88">
        <f t="shared" si="121"/>
        <v>60</v>
      </c>
      <c r="S352" s="89" t="str">
        <f t="shared" si="122"/>
        <v>III</v>
      </c>
      <c r="T352" s="88" t="s">
        <v>142</v>
      </c>
      <c r="U352" s="113"/>
      <c r="V352" s="113"/>
      <c r="W352" s="113"/>
      <c r="X352" s="113"/>
      <c r="Y352" s="90" t="s">
        <v>244</v>
      </c>
      <c r="Z352" s="107" t="s">
        <v>245</v>
      </c>
      <c r="AA352" s="107" t="s">
        <v>216</v>
      </c>
      <c r="AB352" s="107" t="s">
        <v>246</v>
      </c>
      <c r="AC352" s="107" t="s">
        <v>216</v>
      </c>
      <c r="AD352" s="111" t="s">
        <v>624</v>
      </c>
      <c r="AE352" s="107" t="s">
        <v>216</v>
      </c>
    </row>
    <row r="353" spans="1:31" s="91" customFormat="1" ht="60.75" customHeight="1">
      <c r="A353" s="113"/>
      <c r="B353" s="113"/>
      <c r="C353" s="118"/>
      <c r="D353" s="118"/>
      <c r="E353" s="86" t="s">
        <v>208</v>
      </c>
      <c r="F353" s="107" t="s">
        <v>247</v>
      </c>
      <c r="G353" s="107" t="s">
        <v>248</v>
      </c>
      <c r="H353" s="107" t="s">
        <v>249</v>
      </c>
      <c r="I353" s="107" t="s">
        <v>250</v>
      </c>
      <c r="J353" s="107" t="s">
        <v>251</v>
      </c>
      <c r="K353" s="107" t="s">
        <v>252</v>
      </c>
      <c r="L353" s="107" t="s">
        <v>233</v>
      </c>
      <c r="M353" s="92">
        <v>2</v>
      </c>
      <c r="N353" s="92">
        <v>3</v>
      </c>
      <c r="O353" s="89">
        <f t="shared" si="119"/>
        <v>6</v>
      </c>
      <c r="P353" s="89" t="str">
        <f t="shared" si="120"/>
        <v>Medio</v>
      </c>
      <c r="Q353" s="92">
        <v>10</v>
      </c>
      <c r="R353" s="89">
        <f t="shared" si="121"/>
        <v>60</v>
      </c>
      <c r="S353" s="89" t="str">
        <f t="shared" si="122"/>
        <v>III</v>
      </c>
      <c r="T353" s="89" t="str">
        <f>IF(S353="","",IF(OR(S353="IV",S353="III"),"Aceptable",IF(S353="II","No Aceptable o Aceptable con controles",IF(S353="I","No Aceptable","Error"))))</f>
        <v>Aceptable</v>
      </c>
      <c r="U353" s="113"/>
      <c r="V353" s="113"/>
      <c r="W353" s="113"/>
      <c r="X353" s="113"/>
      <c r="Y353" s="90" t="s">
        <v>253</v>
      </c>
      <c r="Z353" s="107" t="s">
        <v>254</v>
      </c>
      <c r="AA353" s="107" t="s">
        <v>216</v>
      </c>
      <c r="AB353" s="107" t="s">
        <v>216</v>
      </c>
      <c r="AC353" s="107" t="s">
        <v>255</v>
      </c>
      <c r="AD353" s="107" t="s">
        <v>256</v>
      </c>
      <c r="AE353" s="107" t="s">
        <v>216</v>
      </c>
    </row>
    <row r="354" spans="1:31" s="91" customFormat="1" ht="60.75" customHeight="1">
      <c r="A354" s="113"/>
      <c r="B354" s="113"/>
      <c r="C354" s="118"/>
      <c r="D354" s="118"/>
      <c r="E354" s="86" t="s">
        <v>208</v>
      </c>
      <c r="F354" s="107" t="s">
        <v>247</v>
      </c>
      <c r="G354" s="107" t="s">
        <v>257</v>
      </c>
      <c r="H354" s="107" t="s">
        <v>258</v>
      </c>
      <c r="I354" s="107" t="s">
        <v>259</v>
      </c>
      <c r="J354" s="107" t="s">
        <v>260</v>
      </c>
      <c r="K354" s="107" t="s">
        <v>252</v>
      </c>
      <c r="L354" s="107" t="s">
        <v>233</v>
      </c>
      <c r="M354" s="92">
        <v>2</v>
      </c>
      <c r="N354" s="92">
        <v>3</v>
      </c>
      <c r="O354" s="89">
        <f t="shared" si="119"/>
        <v>6</v>
      </c>
      <c r="P354" s="89" t="str">
        <f t="shared" si="120"/>
        <v>Medio</v>
      </c>
      <c r="Q354" s="92">
        <v>10</v>
      </c>
      <c r="R354" s="89">
        <f t="shared" si="121"/>
        <v>60</v>
      </c>
      <c r="S354" s="89" t="str">
        <f t="shared" si="122"/>
        <v>III</v>
      </c>
      <c r="T354" s="89" t="str">
        <f>IF(S354="","",IF(OR(S354="IV",S354="III"),"Aceptable",IF(S354="II","No Aceptable o Aceptable con controles",IF(S354="I","No Aceptable","Error"))))</f>
        <v>Aceptable</v>
      </c>
      <c r="U354" s="113"/>
      <c r="V354" s="113"/>
      <c r="W354" s="113"/>
      <c r="X354" s="113"/>
      <c r="Y354" s="90" t="s">
        <v>261</v>
      </c>
      <c r="Z354" s="107" t="s">
        <v>254</v>
      </c>
      <c r="AA354" s="107" t="s">
        <v>216</v>
      </c>
      <c r="AB354" s="107" t="s">
        <v>216</v>
      </c>
      <c r="AC354" s="107" t="s">
        <v>255</v>
      </c>
      <c r="AD354" s="111" t="s">
        <v>262</v>
      </c>
      <c r="AE354" s="107" t="s">
        <v>216</v>
      </c>
    </row>
    <row r="355" spans="1:31" s="91" customFormat="1" ht="60.75" customHeight="1">
      <c r="A355" s="113"/>
      <c r="B355" s="113"/>
      <c r="C355" s="118"/>
      <c r="D355" s="118"/>
      <c r="E355" s="86" t="s">
        <v>263</v>
      </c>
      <c r="F355" s="107" t="s">
        <v>151</v>
      </c>
      <c r="G355" s="107" t="s">
        <v>264</v>
      </c>
      <c r="H355" s="107" t="s">
        <v>265</v>
      </c>
      <c r="I355" s="107" t="s">
        <v>266</v>
      </c>
      <c r="J355" s="107" t="s">
        <v>267</v>
      </c>
      <c r="K355" s="107" t="s">
        <v>268</v>
      </c>
      <c r="L355" s="107" t="s">
        <v>269</v>
      </c>
      <c r="M355" s="107">
        <v>2</v>
      </c>
      <c r="N355" s="107">
        <v>2</v>
      </c>
      <c r="O355" s="107">
        <f t="shared" si="119"/>
        <v>4</v>
      </c>
      <c r="P355" s="89" t="str">
        <f t="shared" si="120"/>
        <v>Bajo</v>
      </c>
      <c r="Q355" s="92">
        <v>10</v>
      </c>
      <c r="R355" s="89">
        <f t="shared" si="121"/>
        <v>40</v>
      </c>
      <c r="S355" s="89" t="str">
        <f t="shared" si="122"/>
        <v>III</v>
      </c>
      <c r="T355" s="88" t="s">
        <v>142</v>
      </c>
      <c r="U355" s="113"/>
      <c r="V355" s="113"/>
      <c r="W355" s="113"/>
      <c r="X355" s="113"/>
      <c r="Y355" s="107" t="s">
        <v>270</v>
      </c>
      <c r="Z355" s="107" t="s">
        <v>271</v>
      </c>
      <c r="AA355" s="107" t="s">
        <v>272</v>
      </c>
      <c r="AB355" s="107" t="s">
        <v>272</v>
      </c>
      <c r="AC355" s="107" t="s">
        <v>272</v>
      </c>
      <c r="AD355" s="107" t="s">
        <v>273</v>
      </c>
      <c r="AE355" s="107" t="s">
        <v>217</v>
      </c>
    </row>
    <row r="356" spans="1:31" s="91" customFormat="1" ht="60.75" customHeight="1">
      <c r="A356" s="113"/>
      <c r="B356" s="113"/>
      <c r="C356" s="118"/>
      <c r="D356" s="118"/>
      <c r="E356" s="86" t="s">
        <v>208</v>
      </c>
      <c r="F356" s="107" t="s">
        <v>274</v>
      </c>
      <c r="G356" s="107" t="s">
        <v>275</v>
      </c>
      <c r="H356" s="107" t="s">
        <v>276</v>
      </c>
      <c r="I356" s="107" t="s">
        <v>277</v>
      </c>
      <c r="J356" s="107" t="s">
        <v>213</v>
      </c>
      <c r="K356" s="107" t="s">
        <v>213</v>
      </c>
      <c r="L356" s="107" t="s">
        <v>278</v>
      </c>
      <c r="M356" s="107">
        <v>2</v>
      </c>
      <c r="N356" s="107">
        <v>3</v>
      </c>
      <c r="O356" s="107">
        <f t="shared" si="119"/>
        <v>6</v>
      </c>
      <c r="P356" s="89" t="str">
        <f t="shared" si="120"/>
        <v>Medio</v>
      </c>
      <c r="Q356" s="87">
        <v>60</v>
      </c>
      <c r="R356" s="89">
        <f t="shared" si="121"/>
        <v>360</v>
      </c>
      <c r="S356" s="89" t="str">
        <f t="shared" si="122"/>
        <v>II</v>
      </c>
      <c r="T356" s="89" t="str">
        <f>IF(S356="","",IF(OR(S356="IV",S356="III"),"Aceptable",IF(S356="II","No Aceptable o Aceptable con controles",IF(S356="I","No Aceptable","Error"))))</f>
        <v>No Aceptable o Aceptable con controles</v>
      </c>
      <c r="U356" s="113"/>
      <c r="V356" s="113"/>
      <c r="W356" s="113"/>
      <c r="X356" s="113"/>
      <c r="Y356" s="93" t="s">
        <v>279</v>
      </c>
      <c r="Z356" s="94" t="s">
        <v>280</v>
      </c>
      <c r="AA356" s="95" t="s">
        <v>281</v>
      </c>
      <c r="AB356" s="95" t="s">
        <v>281</v>
      </c>
      <c r="AC356" s="107" t="s">
        <v>216</v>
      </c>
      <c r="AD356" s="111" t="s">
        <v>629</v>
      </c>
      <c r="AE356" s="95" t="s">
        <v>216</v>
      </c>
    </row>
    <row r="357" spans="1:31" s="91" customFormat="1" ht="60.75" customHeight="1">
      <c r="A357" s="113"/>
      <c r="B357" s="113"/>
      <c r="C357" s="118"/>
      <c r="D357" s="118"/>
      <c r="E357" s="86" t="s">
        <v>208</v>
      </c>
      <c r="F357" s="107" t="s">
        <v>274</v>
      </c>
      <c r="G357" s="107" t="s">
        <v>282</v>
      </c>
      <c r="H357" s="107" t="s">
        <v>283</v>
      </c>
      <c r="I357" s="107" t="s">
        <v>277</v>
      </c>
      <c r="J357" s="107" t="s">
        <v>284</v>
      </c>
      <c r="K357" s="107" t="s">
        <v>285</v>
      </c>
      <c r="L357" s="107" t="s">
        <v>286</v>
      </c>
      <c r="M357" s="107">
        <v>2</v>
      </c>
      <c r="N357" s="107">
        <v>2</v>
      </c>
      <c r="O357" s="107">
        <f t="shared" si="119"/>
        <v>4</v>
      </c>
      <c r="P357" s="89" t="str">
        <f t="shared" si="120"/>
        <v>Bajo</v>
      </c>
      <c r="Q357" s="87">
        <v>60</v>
      </c>
      <c r="R357" s="88">
        <f t="shared" si="121"/>
        <v>240</v>
      </c>
      <c r="S357" s="89" t="str">
        <f t="shared" si="122"/>
        <v>II</v>
      </c>
      <c r="T357" s="88" t="str">
        <f>IF(S357="","",IF(OR(S357="IV",S357="III"),"Aceptable",IF(S357="II","No Aceptable o Aceptable con controles",IF(S357="I","No Aceptable","Error"))))</f>
        <v>No Aceptable o Aceptable con controles</v>
      </c>
      <c r="U357" s="113"/>
      <c r="V357" s="113"/>
      <c r="W357" s="113"/>
      <c r="X357" s="113"/>
      <c r="Y357" s="90" t="s">
        <v>287</v>
      </c>
      <c r="Z357" s="107" t="s">
        <v>288</v>
      </c>
      <c r="AA357" s="107" t="s">
        <v>216</v>
      </c>
      <c r="AB357" s="107" t="s">
        <v>216</v>
      </c>
      <c r="AC357" s="107" t="s">
        <v>289</v>
      </c>
      <c r="AD357" s="107" t="s">
        <v>290</v>
      </c>
      <c r="AE357" s="107" t="s">
        <v>216</v>
      </c>
    </row>
    <row r="358" spans="1:31" s="91" customFormat="1" ht="60.75" customHeight="1">
      <c r="A358" s="113"/>
      <c r="B358" s="113"/>
      <c r="C358" s="118"/>
      <c r="D358" s="118"/>
      <c r="E358" s="86" t="s">
        <v>208</v>
      </c>
      <c r="F358" s="107" t="s">
        <v>274</v>
      </c>
      <c r="G358" s="107" t="s">
        <v>291</v>
      </c>
      <c r="H358" s="107" t="s">
        <v>292</v>
      </c>
      <c r="I358" s="107" t="s">
        <v>293</v>
      </c>
      <c r="J358" s="107" t="s">
        <v>294</v>
      </c>
      <c r="K358" s="107" t="s">
        <v>295</v>
      </c>
      <c r="L358" s="107" t="s">
        <v>296</v>
      </c>
      <c r="M358" s="107">
        <v>2</v>
      </c>
      <c r="N358" s="107">
        <v>4</v>
      </c>
      <c r="O358" s="107">
        <f t="shared" si="119"/>
        <v>8</v>
      </c>
      <c r="P358" s="89" t="str">
        <f t="shared" si="120"/>
        <v>Medio</v>
      </c>
      <c r="Q358" s="87">
        <v>10</v>
      </c>
      <c r="R358" s="89">
        <f t="shared" si="121"/>
        <v>80</v>
      </c>
      <c r="S358" s="89" t="str">
        <f t="shared" si="122"/>
        <v>III</v>
      </c>
      <c r="T358" s="88" t="s">
        <v>142</v>
      </c>
      <c r="U358" s="113"/>
      <c r="V358" s="113"/>
      <c r="W358" s="113"/>
      <c r="X358" s="113"/>
      <c r="Y358" s="90" t="s">
        <v>297</v>
      </c>
      <c r="Z358" s="107" t="s">
        <v>298</v>
      </c>
      <c r="AA358" s="107" t="s">
        <v>216</v>
      </c>
      <c r="AB358" s="107" t="s">
        <v>272</v>
      </c>
      <c r="AC358" s="107" t="s">
        <v>299</v>
      </c>
      <c r="AD358" s="111" t="s">
        <v>620</v>
      </c>
      <c r="AE358" s="107" t="s">
        <v>272</v>
      </c>
    </row>
    <row r="359" spans="1:31" s="91" customFormat="1" ht="60.75" customHeight="1">
      <c r="A359" s="113"/>
      <c r="B359" s="113"/>
      <c r="C359" s="118"/>
      <c r="D359" s="118"/>
      <c r="E359" s="86" t="s">
        <v>208</v>
      </c>
      <c r="F359" s="107" t="s">
        <v>274</v>
      </c>
      <c r="G359" s="107" t="s">
        <v>300</v>
      </c>
      <c r="H359" s="107" t="s">
        <v>301</v>
      </c>
      <c r="I359" s="107" t="s">
        <v>302</v>
      </c>
      <c r="J359" s="107" t="s">
        <v>213</v>
      </c>
      <c r="K359" s="107" t="s">
        <v>268</v>
      </c>
      <c r="L359" s="107" t="s">
        <v>278</v>
      </c>
      <c r="M359" s="107">
        <v>6</v>
      </c>
      <c r="N359" s="107">
        <v>3</v>
      </c>
      <c r="O359" s="107">
        <f t="shared" si="119"/>
        <v>18</v>
      </c>
      <c r="P359" s="89" t="str">
        <f t="shared" si="120"/>
        <v>Alto</v>
      </c>
      <c r="Q359" s="92">
        <v>10</v>
      </c>
      <c r="R359" s="89">
        <f t="shared" si="121"/>
        <v>180</v>
      </c>
      <c r="S359" s="89" t="str">
        <f t="shared" si="122"/>
        <v>II</v>
      </c>
      <c r="T359" s="89" t="str">
        <f>IF(S359="","",IF(OR(S359="IV",S359="III"),"Aceptable",IF(S359="II","No Aceptable o Aceptable con controles",IF(S359="I","No Aceptable","Error"))))</f>
        <v>No Aceptable o Aceptable con controles</v>
      </c>
      <c r="U359" s="113"/>
      <c r="V359" s="113"/>
      <c r="W359" s="113"/>
      <c r="X359" s="113"/>
      <c r="Y359" s="90" t="s">
        <v>303</v>
      </c>
      <c r="Z359" s="107" t="s">
        <v>304</v>
      </c>
      <c r="AA359" s="107" t="s">
        <v>216</v>
      </c>
      <c r="AB359" s="107" t="s">
        <v>216</v>
      </c>
      <c r="AC359" s="107" t="s">
        <v>305</v>
      </c>
      <c r="AD359" s="111" t="s">
        <v>626</v>
      </c>
      <c r="AE359" s="107" t="s">
        <v>217</v>
      </c>
    </row>
    <row r="360" spans="1:31" s="91" customFormat="1" ht="60.75" customHeight="1">
      <c r="A360" s="113" t="s">
        <v>204</v>
      </c>
      <c r="B360" s="113" t="s">
        <v>318</v>
      </c>
      <c r="C360" s="118" t="s">
        <v>397</v>
      </c>
      <c r="D360" s="118" t="s">
        <v>398</v>
      </c>
      <c r="E360" s="86" t="s">
        <v>208</v>
      </c>
      <c r="F360" s="107" t="s">
        <v>209</v>
      </c>
      <c r="G360" s="107" t="s">
        <v>210</v>
      </c>
      <c r="H360" s="107" t="s">
        <v>211</v>
      </c>
      <c r="I360" s="107" t="s">
        <v>212</v>
      </c>
      <c r="J360" s="107" t="s">
        <v>213</v>
      </c>
      <c r="K360" s="107" t="s">
        <v>213</v>
      </c>
      <c r="L360" s="107" t="s">
        <v>213</v>
      </c>
      <c r="M360" s="107">
        <v>2</v>
      </c>
      <c r="N360" s="107">
        <v>2</v>
      </c>
      <c r="O360" s="107">
        <f t="shared" si="119"/>
        <v>4</v>
      </c>
      <c r="P360" s="89" t="str">
        <f t="shared" si="120"/>
        <v>Bajo</v>
      </c>
      <c r="Q360" s="87">
        <v>10</v>
      </c>
      <c r="R360" s="88">
        <f t="shared" si="121"/>
        <v>40</v>
      </c>
      <c r="S360" s="89" t="str">
        <f t="shared" si="122"/>
        <v>III</v>
      </c>
      <c r="T360" s="88" t="s">
        <v>142</v>
      </c>
      <c r="U360" s="113"/>
      <c r="V360" s="113"/>
      <c r="W360" s="113"/>
      <c r="X360" s="113"/>
      <c r="Y360" s="90" t="s">
        <v>214</v>
      </c>
      <c r="Z360" s="107" t="s">
        <v>215</v>
      </c>
      <c r="AA360" s="107" t="s">
        <v>216</v>
      </c>
      <c r="AB360" s="107" t="s">
        <v>216</v>
      </c>
      <c r="AC360" s="107" t="s">
        <v>216</v>
      </c>
      <c r="AD360" s="111" t="s">
        <v>618</v>
      </c>
      <c r="AE360" s="107" t="s">
        <v>217</v>
      </c>
    </row>
    <row r="361" spans="1:31" s="91" customFormat="1" ht="60.75" customHeight="1">
      <c r="A361" s="113"/>
      <c r="B361" s="113"/>
      <c r="C361" s="118"/>
      <c r="D361" s="118"/>
      <c r="E361" s="86" t="s">
        <v>208</v>
      </c>
      <c r="F361" s="107" t="s">
        <v>152</v>
      </c>
      <c r="G361" s="107" t="s">
        <v>218</v>
      </c>
      <c r="H361" s="107" t="s">
        <v>219</v>
      </c>
      <c r="I361" s="107" t="s">
        <v>220</v>
      </c>
      <c r="J361" s="107" t="s">
        <v>213</v>
      </c>
      <c r="K361" s="107" t="s">
        <v>221</v>
      </c>
      <c r="L361" s="107" t="s">
        <v>222</v>
      </c>
      <c r="M361" s="107">
        <v>2</v>
      </c>
      <c r="N361" s="107">
        <v>3</v>
      </c>
      <c r="O361" s="107">
        <f t="shared" si="119"/>
        <v>6</v>
      </c>
      <c r="P361" s="89" t="str">
        <f t="shared" si="120"/>
        <v>Medio</v>
      </c>
      <c r="Q361" s="92">
        <v>25</v>
      </c>
      <c r="R361" s="88">
        <f t="shared" si="121"/>
        <v>150</v>
      </c>
      <c r="S361" s="89" t="str">
        <f t="shared" si="122"/>
        <v>II</v>
      </c>
      <c r="T361" s="88" t="str">
        <f>IF(S361="","",IF(OR(S361="IV",S361="III"),"Aceptable",IF(S361="II","No Aceptable o Aceptable con controles",IF(S361="I","No Aceptable","Error"))))</f>
        <v>No Aceptable o Aceptable con controles</v>
      </c>
      <c r="U361" s="113"/>
      <c r="V361" s="113"/>
      <c r="W361" s="113"/>
      <c r="X361" s="113"/>
      <c r="Y361" s="90" t="s">
        <v>223</v>
      </c>
      <c r="Z361" s="107" t="s">
        <v>224</v>
      </c>
      <c r="AA361" s="107" t="s">
        <v>216</v>
      </c>
      <c r="AB361" s="107" t="s">
        <v>216</v>
      </c>
      <c r="AC361" s="107" t="s">
        <v>216</v>
      </c>
      <c r="AD361" s="107" t="s">
        <v>225</v>
      </c>
      <c r="AE361" s="107" t="s">
        <v>216</v>
      </c>
    </row>
    <row r="362" spans="1:31" s="91" customFormat="1" ht="60.75" customHeight="1">
      <c r="A362" s="113"/>
      <c r="B362" s="113"/>
      <c r="C362" s="118"/>
      <c r="D362" s="118"/>
      <c r="E362" s="86" t="s">
        <v>208</v>
      </c>
      <c r="F362" s="107" t="s">
        <v>152</v>
      </c>
      <c r="G362" s="107" t="s">
        <v>226</v>
      </c>
      <c r="H362" s="107" t="s">
        <v>227</v>
      </c>
      <c r="I362" s="107" t="s">
        <v>228</v>
      </c>
      <c r="J362" s="107" t="s">
        <v>213</v>
      </c>
      <c r="K362" s="107" t="s">
        <v>221</v>
      </c>
      <c r="L362" s="107" t="s">
        <v>222</v>
      </c>
      <c r="M362" s="107">
        <v>6</v>
      </c>
      <c r="N362" s="107">
        <v>4</v>
      </c>
      <c r="O362" s="107">
        <f t="shared" si="119"/>
        <v>24</v>
      </c>
      <c r="P362" s="89" t="str">
        <f t="shared" si="120"/>
        <v>Muy Alto</v>
      </c>
      <c r="Q362" s="92">
        <v>25</v>
      </c>
      <c r="R362" s="88">
        <f t="shared" si="121"/>
        <v>600</v>
      </c>
      <c r="S362" s="89" t="str">
        <f t="shared" si="122"/>
        <v>I</v>
      </c>
      <c r="T362" s="88" t="str">
        <f>IF(S362="","",IF(OR(S362="IV",S362="III"),"Aceptable",IF(S362="II","No Aceptable o Aceptable con controles",IF(S362="I","No Aceptable","Error"))))</f>
        <v>No Aceptable</v>
      </c>
      <c r="U362" s="113"/>
      <c r="V362" s="113"/>
      <c r="W362" s="113"/>
      <c r="X362" s="113"/>
      <c r="Y362" s="90" t="s">
        <v>223</v>
      </c>
      <c r="Z362" s="107" t="s">
        <v>224</v>
      </c>
      <c r="AA362" s="107" t="s">
        <v>216</v>
      </c>
      <c r="AB362" s="107" t="s">
        <v>216</v>
      </c>
      <c r="AC362" s="107" t="s">
        <v>216</v>
      </c>
      <c r="AD362" s="107" t="s">
        <v>225</v>
      </c>
      <c r="AE362" s="107" t="s">
        <v>216</v>
      </c>
    </row>
    <row r="363" spans="1:31" s="91" customFormat="1" ht="60.75" customHeight="1">
      <c r="A363" s="113"/>
      <c r="B363" s="113"/>
      <c r="C363" s="118"/>
      <c r="D363" s="118"/>
      <c r="E363" s="86" t="s">
        <v>208</v>
      </c>
      <c r="F363" s="107" t="s">
        <v>150</v>
      </c>
      <c r="G363" s="107" t="s">
        <v>229</v>
      </c>
      <c r="H363" s="107" t="s">
        <v>230</v>
      </c>
      <c r="I363" s="107" t="s">
        <v>231</v>
      </c>
      <c r="J363" s="107" t="s">
        <v>213</v>
      </c>
      <c r="K363" s="107" t="s">
        <v>232</v>
      </c>
      <c r="L363" s="107" t="s">
        <v>233</v>
      </c>
      <c r="M363" s="92">
        <v>0</v>
      </c>
      <c r="N363" s="92">
        <v>2</v>
      </c>
      <c r="O363" s="89" t="str">
        <f t="shared" si="119"/>
        <v>N/A</v>
      </c>
      <c r="P363" s="89" t="str">
        <f t="shared" si="120"/>
        <v>N/A</v>
      </c>
      <c r="Q363" s="92">
        <v>25</v>
      </c>
      <c r="R363" s="89" t="str">
        <f t="shared" si="121"/>
        <v>N/A</v>
      </c>
      <c r="S363" s="89" t="str">
        <f t="shared" si="122"/>
        <v>IV</v>
      </c>
      <c r="T363" s="88" t="s">
        <v>142</v>
      </c>
      <c r="U363" s="113"/>
      <c r="V363" s="113"/>
      <c r="W363" s="113"/>
      <c r="X363" s="113"/>
      <c r="Y363" s="90" t="s">
        <v>234</v>
      </c>
      <c r="Z363" s="107" t="s">
        <v>235</v>
      </c>
      <c r="AA363" s="107" t="s">
        <v>216</v>
      </c>
      <c r="AB363" s="107" t="s">
        <v>216</v>
      </c>
      <c r="AC363" s="107" t="s">
        <v>236</v>
      </c>
      <c r="AD363" s="111" t="s">
        <v>622</v>
      </c>
      <c r="AE363" s="107" t="s">
        <v>216</v>
      </c>
    </row>
    <row r="364" spans="1:31" s="91" customFormat="1" ht="60.75" customHeight="1">
      <c r="A364" s="113"/>
      <c r="B364" s="113"/>
      <c r="C364" s="118"/>
      <c r="D364" s="118"/>
      <c r="E364" s="86" t="s">
        <v>208</v>
      </c>
      <c r="F364" s="107" t="s">
        <v>150</v>
      </c>
      <c r="G364" s="107" t="s">
        <v>237</v>
      </c>
      <c r="H364" s="107" t="s">
        <v>238</v>
      </c>
      <c r="I364" s="107" t="s">
        <v>239</v>
      </c>
      <c r="J364" s="107" t="s">
        <v>240</v>
      </c>
      <c r="K364" s="107" t="s">
        <v>232</v>
      </c>
      <c r="L364" s="107" t="s">
        <v>233</v>
      </c>
      <c r="M364" s="107">
        <v>2</v>
      </c>
      <c r="N364" s="107">
        <v>3</v>
      </c>
      <c r="O364" s="107">
        <f t="shared" si="119"/>
        <v>6</v>
      </c>
      <c r="P364" s="89" t="str">
        <f t="shared" si="120"/>
        <v>Medio</v>
      </c>
      <c r="Q364" s="92">
        <v>10</v>
      </c>
      <c r="R364" s="89">
        <f t="shared" si="121"/>
        <v>60</v>
      </c>
      <c r="S364" s="89" t="str">
        <f t="shared" si="122"/>
        <v>III</v>
      </c>
      <c r="T364" s="88" t="s">
        <v>142</v>
      </c>
      <c r="U364" s="113"/>
      <c r="V364" s="113"/>
      <c r="W364" s="113"/>
      <c r="X364" s="113"/>
      <c r="Y364" s="90" t="s">
        <v>234</v>
      </c>
      <c r="Z364" s="107" t="s">
        <v>241</v>
      </c>
      <c r="AA364" s="107" t="s">
        <v>216</v>
      </c>
      <c r="AB364" s="107" t="s">
        <v>216</v>
      </c>
      <c r="AC364" s="107" t="s">
        <v>236</v>
      </c>
      <c r="AD364" s="111" t="s">
        <v>623</v>
      </c>
      <c r="AE364" s="107" t="s">
        <v>216</v>
      </c>
    </row>
    <row r="365" spans="1:31" s="91" customFormat="1" ht="60.75" customHeight="1">
      <c r="A365" s="113"/>
      <c r="B365" s="113"/>
      <c r="C365" s="118"/>
      <c r="D365" s="118"/>
      <c r="E365" s="86" t="s">
        <v>208</v>
      </c>
      <c r="F365" s="107" t="s">
        <v>150</v>
      </c>
      <c r="G365" s="107" t="s">
        <v>237</v>
      </c>
      <c r="H365" s="107" t="s">
        <v>242</v>
      </c>
      <c r="I365" s="107" t="s">
        <v>243</v>
      </c>
      <c r="J365" s="107" t="s">
        <v>213</v>
      </c>
      <c r="K365" s="107" t="s">
        <v>232</v>
      </c>
      <c r="L365" s="107" t="s">
        <v>213</v>
      </c>
      <c r="M365" s="107">
        <v>2</v>
      </c>
      <c r="N365" s="107">
        <v>3</v>
      </c>
      <c r="O365" s="107">
        <f t="shared" si="119"/>
        <v>6</v>
      </c>
      <c r="P365" s="89" t="str">
        <f t="shared" si="120"/>
        <v>Medio</v>
      </c>
      <c r="Q365" s="87">
        <v>10</v>
      </c>
      <c r="R365" s="88">
        <f t="shared" si="121"/>
        <v>60</v>
      </c>
      <c r="S365" s="89" t="str">
        <f t="shared" si="122"/>
        <v>III</v>
      </c>
      <c r="T365" s="88" t="s">
        <v>142</v>
      </c>
      <c r="U365" s="113"/>
      <c r="V365" s="113"/>
      <c r="W365" s="113"/>
      <c r="X365" s="113"/>
      <c r="Y365" s="90" t="s">
        <v>244</v>
      </c>
      <c r="Z365" s="107" t="s">
        <v>245</v>
      </c>
      <c r="AA365" s="107" t="s">
        <v>216</v>
      </c>
      <c r="AB365" s="107" t="s">
        <v>246</v>
      </c>
      <c r="AC365" s="107" t="s">
        <v>216</v>
      </c>
      <c r="AD365" s="111" t="s">
        <v>624</v>
      </c>
      <c r="AE365" s="107" t="s">
        <v>216</v>
      </c>
    </row>
    <row r="366" spans="1:31" s="91" customFormat="1" ht="60.75" customHeight="1">
      <c r="A366" s="113"/>
      <c r="B366" s="113"/>
      <c r="C366" s="118"/>
      <c r="D366" s="118"/>
      <c r="E366" s="86" t="s">
        <v>208</v>
      </c>
      <c r="F366" s="107" t="s">
        <v>247</v>
      </c>
      <c r="G366" s="107" t="s">
        <v>248</v>
      </c>
      <c r="H366" s="107" t="s">
        <v>249</v>
      </c>
      <c r="I366" s="107" t="s">
        <v>250</v>
      </c>
      <c r="J366" s="107" t="s">
        <v>251</v>
      </c>
      <c r="K366" s="107" t="s">
        <v>252</v>
      </c>
      <c r="L366" s="107" t="s">
        <v>233</v>
      </c>
      <c r="M366" s="92">
        <v>2</v>
      </c>
      <c r="N366" s="92">
        <v>3</v>
      </c>
      <c r="O366" s="89">
        <f t="shared" si="119"/>
        <v>6</v>
      </c>
      <c r="P366" s="89" t="str">
        <f t="shared" si="120"/>
        <v>Medio</v>
      </c>
      <c r="Q366" s="92">
        <v>10</v>
      </c>
      <c r="R366" s="89">
        <f t="shared" si="121"/>
        <v>60</v>
      </c>
      <c r="S366" s="89" t="str">
        <f t="shared" si="122"/>
        <v>III</v>
      </c>
      <c r="T366" s="89" t="str">
        <f>IF(S366="","",IF(OR(S366="IV",S366="III"),"Aceptable",IF(S366="II","No Aceptable o Aceptable con controles",IF(S366="I","No Aceptable","Error"))))</f>
        <v>Aceptable</v>
      </c>
      <c r="U366" s="113"/>
      <c r="V366" s="113"/>
      <c r="W366" s="113"/>
      <c r="X366" s="113"/>
      <c r="Y366" s="90" t="s">
        <v>253</v>
      </c>
      <c r="Z366" s="107" t="s">
        <v>254</v>
      </c>
      <c r="AA366" s="107" t="s">
        <v>216</v>
      </c>
      <c r="AB366" s="107" t="s">
        <v>216</v>
      </c>
      <c r="AC366" s="107" t="s">
        <v>255</v>
      </c>
      <c r="AD366" s="107" t="s">
        <v>256</v>
      </c>
      <c r="AE366" s="107" t="s">
        <v>216</v>
      </c>
    </row>
    <row r="367" spans="1:31" s="91" customFormat="1" ht="60.75" customHeight="1">
      <c r="A367" s="113"/>
      <c r="B367" s="113"/>
      <c r="C367" s="118"/>
      <c r="D367" s="118"/>
      <c r="E367" s="86" t="s">
        <v>208</v>
      </c>
      <c r="F367" s="107" t="s">
        <v>247</v>
      </c>
      <c r="G367" s="107" t="s">
        <v>257</v>
      </c>
      <c r="H367" s="107" t="s">
        <v>258</v>
      </c>
      <c r="I367" s="107" t="s">
        <v>259</v>
      </c>
      <c r="J367" s="107" t="s">
        <v>260</v>
      </c>
      <c r="K367" s="107" t="s">
        <v>252</v>
      </c>
      <c r="L367" s="107" t="s">
        <v>233</v>
      </c>
      <c r="M367" s="92">
        <v>2</v>
      </c>
      <c r="N367" s="92">
        <v>3</v>
      </c>
      <c r="O367" s="89">
        <f t="shared" si="119"/>
        <v>6</v>
      </c>
      <c r="P367" s="89" t="str">
        <f t="shared" si="120"/>
        <v>Medio</v>
      </c>
      <c r="Q367" s="92">
        <v>10</v>
      </c>
      <c r="R367" s="89">
        <f t="shared" si="121"/>
        <v>60</v>
      </c>
      <c r="S367" s="89" t="str">
        <f t="shared" ref="S367" si="123">IF(R367="","",IF(ISTEXT(R367),"IV",IF(R367=20,"IV",IF(AND(R367&gt;=40,R367&lt;=120),"III",IF(AND(R367&gt;=150,R367&lt;=500),"II",IF(AND(R367&gt;=600,R367&lt;=4000),"I","Error"))))))</f>
        <v>III</v>
      </c>
      <c r="T367" s="89" t="str">
        <f>IF(S367="","",IF(OR(S367="IV",S367="III"),"Aceptable",IF(S367="II","No Aceptable o Aceptable con controles",IF(S367="I","No Aceptable","Error"))))</f>
        <v>Aceptable</v>
      </c>
      <c r="U367" s="113"/>
      <c r="V367" s="113"/>
      <c r="W367" s="113"/>
      <c r="X367" s="113"/>
      <c r="Y367" s="90" t="s">
        <v>261</v>
      </c>
      <c r="Z367" s="107" t="s">
        <v>254</v>
      </c>
      <c r="AA367" s="107" t="s">
        <v>216</v>
      </c>
      <c r="AB367" s="107" t="s">
        <v>216</v>
      </c>
      <c r="AC367" s="107" t="s">
        <v>255</v>
      </c>
      <c r="AD367" s="111" t="s">
        <v>262</v>
      </c>
      <c r="AE367" s="107" t="s">
        <v>216</v>
      </c>
    </row>
    <row r="368" spans="1:31" s="91" customFormat="1" ht="60.75" customHeight="1">
      <c r="A368" s="113"/>
      <c r="B368" s="113"/>
      <c r="C368" s="118"/>
      <c r="D368" s="118"/>
      <c r="E368" s="86" t="s">
        <v>263</v>
      </c>
      <c r="F368" s="107" t="s">
        <v>151</v>
      </c>
      <c r="G368" s="107" t="s">
        <v>264</v>
      </c>
      <c r="H368" s="107" t="s">
        <v>265</v>
      </c>
      <c r="I368" s="107" t="s">
        <v>266</v>
      </c>
      <c r="J368" s="107" t="s">
        <v>267</v>
      </c>
      <c r="K368" s="107" t="s">
        <v>268</v>
      </c>
      <c r="L368" s="107" t="s">
        <v>269</v>
      </c>
      <c r="M368" s="107">
        <v>2</v>
      </c>
      <c r="N368" s="107">
        <v>2</v>
      </c>
      <c r="O368" s="107">
        <f t="shared" ref="O368:O431" si="124">IF(OR(M368="",N368=""),"",IF((M368*N368=0),"N/A",M368*N368))</f>
        <v>4</v>
      </c>
      <c r="P368" s="89" t="str">
        <f t="shared" ref="P368:P431" si="125">IF(O368="","",IF(ISTEXT(O368),"N/A",IF(OR(O368=2,O368=4),"Bajo",IF(OR(O368=6,O368=8),"Medio",IF(OR(O368=10,O368=12,O368=18,O368=20),"Alto",IF(OR(O368=24,O368=30,O368=40),"Muy Alto","Error"))))))</f>
        <v>Bajo</v>
      </c>
      <c r="Q368" s="92">
        <v>10</v>
      </c>
      <c r="R368" s="89">
        <f t="shared" ref="R368:R431" si="126">IF(OR(Q368="",O368=""),"",IF(ISTEXT(O368),"N/A",O368*Q368))</f>
        <v>40</v>
      </c>
      <c r="S368" s="89" t="str">
        <f t="shared" ref="S368:S430" si="127">IF(R368="","",IF(ISTEXT(R368),"IV",IF(R368=20,"IV",IF(AND(R368&gt;=40,R368&lt;=120),"III",IF(AND(R368&gt;=150,R368&lt;=500),"II",IF(AND(R368&gt;=600,R368&lt;=4000),"I","Error"))))))</f>
        <v>III</v>
      </c>
      <c r="T368" s="88" t="s">
        <v>142</v>
      </c>
      <c r="U368" s="113"/>
      <c r="V368" s="113"/>
      <c r="W368" s="113"/>
      <c r="X368" s="113"/>
      <c r="Y368" s="107" t="s">
        <v>270</v>
      </c>
      <c r="Z368" s="107" t="s">
        <v>271</v>
      </c>
      <c r="AA368" s="107" t="s">
        <v>272</v>
      </c>
      <c r="AB368" s="107" t="s">
        <v>272</v>
      </c>
      <c r="AC368" s="107" t="s">
        <v>272</v>
      </c>
      <c r="AD368" s="107" t="s">
        <v>273</v>
      </c>
      <c r="AE368" s="107" t="s">
        <v>217</v>
      </c>
    </row>
    <row r="369" spans="1:31" s="91" customFormat="1" ht="60.75" customHeight="1">
      <c r="A369" s="113"/>
      <c r="B369" s="113"/>
      <c r="C369" s="118"/>
      <c r="D369" s="118"/>
      <c r="E369" s="86" t="s">
        <v>208</v>
      </c>
      <c r="F369" s="107" t="s">
        <v>274</v>
      </c>
      <c r="G369" s="107" t="s">
        <v>275</v>
      </c>
      <c r="H369" s="107" t="s">
        <v>276</v>
      </c>
      <c r="I369" s="107" t="s">
        <v>277</v>
      </c>
      <c r="J369" s="107" t="s">
        <v>213</v>
      </c>
      <c r="K369" s="107" t="s">
        <v>213</v>
      </c>
      <c r="L369" s="107" t="s">
        <v>278</v>
      </c>
      <c r="M369" s="107">
        <v>2</v>
      </c>
      <c r="N369" s="107">
        <v>3</v>
      </c>
      <c r="O369" s="107">
        <f t="shared" si="124"/>
        <v>6</v>
      </c>
      <c r="P369" s="89" t="str">
        <f t="shared" si="125"/>
        <v>Medio</v>
      </c>
      <c r="Q369" s="87">
        <v>60</v>
      </c>
      <c r="R369" s="89">
        <f t="shared" si="126"/>
        <v>360</v>
      </c>
      <c r="S369" s="89" t="str">
        <f t="shared" si="127"/>
        <v>II</v>
      </c>
      <c r="T369" s="89" t="str">
        <f>IF(S369="","",IF(OR(S369="IV",S369="III"),"Aceptable",IF(S369="II","No Aceptable o Aceptable con controles",IF(S369="I","No Aceptable","Error"))))</f>
        <v>No Aceptable o Aceptable con controles</v>
      </c>
      <c r="U369" s="113"/>
      <c r="V369" s="113"/>
      <c r="W369" s="113"/>
      <c r="X369" s="113"/>
      <c r="Y369" s="93" t="s">
        <v>279</v>
      </c>
      <c r="Z369" s="94" t="s">
        <v>280</v>
      </c>
      <c r="AA369" s="95" t="s">
        <v>281</v>
      </c>
      <c r="AB369" s="95" t="s">
        <v>281</v>
      </c>
      <c r="AC369" s="107" t="s">
        <v>216</v>
      </c>
      <c r="AD369" s="111" t="s">
        <v>629</v>
      </c>
      <c r="AE369" s="95" t="s">
        <v>216</v>
      </c>
    </row>
    <row r="370" spans="1:31" s="91" customFormat="1" ht="60.75" customHeight="1">
      <c r="A370" s="113"/>
      <c r="B370" s="113"/>
      <c r="C370" s="118"/>
      <c r="D370" s="118"/>
      <c r="E370" s="86" t="s">
        <v>208</v>
      </c>
      <c r="F370" s="107" t="s">
        <v>274</v>
      </c>
      <c r="G370" s="107" t="s">
        <v>282</v>
      </c>
      <c r="H370" s="107" t="s">
        <v>283</v>
      </c>
      <c r="I370" s="107" t="s">
        <v>277</v>
      </c>
      <c r="J370" s="107" t="s">
        <v>284</v>
      </c>
      <c r="K370" s="107" t="s">
        <v>285</v>
      </c>
      <c r="L370" s="107" t="s">
        <v>286</v>
      </c>
      <c r="M370" s="107">
        <v>2</v>
      </c>
      <c r="N370" s="107">
        <v>2</v>
      </c>
      <c r="O370" s="107">
        <f t="shared" si="124"/>
        <v>4</v>
      </c>
      <c r="P370" s="89" t="str">
        <f t="shared" si="125"/>
        <v>Bajo</v>
      </c>
      <c r="Q370" s="87">
        <v>60</v>
      </c>
      <c r="R370" s="88">
        <f t="shared" si="126"/>
        <v>240</v>
      </c>
      <c r="S370" s="89" t="str">
        <f t="shared" si="127"/>
        <v>II</v>
      </c>
      <c r="T370" s="88" t="str">
        <f>IF(S370="","",IF(OR(S370="IV",S370="III"),"Aceptable",IF(S370="II","No Aceptable o Aceptable con controles",IF(S370="I","No Aceptable","Error"))))</f>
        <v>No Aceptable o Aceptable con controles</v>
      </c>
      <c r="U370" s="113"/>
      <c r="V370" s="113"/>
      <c r="W370" s="113"/>
      <c r="X370" s="113"/>
      <c r="Y370" s="90" t="s">
        <v>287</v>
      </c>
      <c r="Z370" s="107" t="s">
        <v>288</v>
      </c>
      <c r="AA370" s="107" t="s">
        <v>216</v>
      </c>
      <c r="AB370" s="107" t="s">
        <v>216</v>
      </c>
      <c r="AC370" s="107" t="s">
        <v>289</v>
      </c>
      <c r="AD370" s="107" t="s">
        <v>290</v>
      </c>
      <c r="AE370" s="107" t="s">
        <v>216</v>
      </c>
    </row>
    <row r="371" spans="1:31" s="91" customFormat="1" ht="60.75" customHeight="1">
      <c r="A371" s="113"/>
      <c r="B371" s="113"/>
      <c r="C371" s="118"/>
      <c r="D371" s="118"/>
      <c r="E371" s="86" t="s">
        <v>208</v>
      </c>
      <c r="F371" s="107" t="s">
        <v>274</v>
      </c>
      <c r="G371" s="107" t="s">
        <v>291</v>
      </c>
      <c r="H371" s="107" t="s">
        <v>292</v>
      </c>
      <c r="I371" s="107" t="s">
        <v>293</v>
      </c>
      <c r="J371" s="107" t="s">
        <v>294</v>
      </c>
      <c r="K371" s="107" t="s">
        <v>295</v>
      </c>
      <c r="L371" s="107" t="s">
        <v>296</v>
      </c>
      <c r="M371" s="107">
        <v>2</v>
      </c>
      <c r="N371" s="107">
        <v>4</v>
      </c>
      <c r="O371" s="107">
        <f t="shared" si="124"/>
        <v>8</v>
      </c>
      <c r="P371" s="89" t="str">
        <f t="shared" si="125"/>
        <v>Medio</v>
      </c>
      <c r="Q371" s="87">
        <v>10</v>
      </c>
      <c r="R371" s="89">
        <f t="shared" si="126"/>
        <v>80</v>
      </c>
      <c r="S371" s="89" t="str">
        <f t="shared" si="127"/>
        <v>III</v>
      </c>
      <c r="T371" s="88" t="s">
        <v>142</v>
      </c>
      <c r="U371" s="113"/>
      <c r="V371" s="113"/>
      <c r="W371" s="113"/>
      <c r="X371" s="113"/>
      <c r="Y371" s="90" t="s">
        <v>297</v>
      </c>
      <c r="Z371" s="107" t="s">
        <v>298</v>
      </c>
      <c r="AA371" s="107" t="s">
        <v>216</v>
      </c>
      <c r="AB371" s="107" t="s">
        <v>272</v>
      </c>
      <c r="AC371" s="107" t="s">
        <v>299</v>
      </c>
      <c r="AD371" s="111" t="s">
        <v>620</v>
      </c>
      <c r="AE371" s="107" t="s">
        <v>272</v>
      </c>
    </row>
    <row r="372" spans="1:31" s="91" customFormat="1" ht="60.75" customHeight="1">
      <c r="A372" s="113"/>
      <c r="B372" s="113"/>
      <c r="C372" s="118"/>
      <c r="D372" s="118"/>
      <c r="E372" s="86" t="s">
        <v>208</v>
      </c>
      <c r="F372" s="107" t="s">
        <v>274</v>
      </c>
      <c r="G372" s="107" t="s">
        <v>300</v>
      </c>
      <c r="H372" s="107" t="s">
        <v>301</v>
      </c>
      <c r="I372" s="107" t="s">
        <v>302</v>
      </c>
      <c r="J372" s="107" t="s">
        <v>213</v>
      </c>
      <c r="K372" s="107" t="s">
        <v>268</v>
      </c>
      <c r="L372" s="107" t="s">
        <v>278</v>
      </c>
      <c r="M372" s="107">
        <v>6</v>
      </c>
      <c r="N372" s="107">
        <v>3</v>
      </c>
      <c r="O372" s="107">
        <f t="shared" si="124"/>
        <v>18</v>
      </c>
      <c r="P372" s="89" t="str">
        <f t="shared" si="125"/>
        <v>Alto</v>
      </c>
      <c r="Q372" s="92">
        <v>10</v>
      </c>
      <c r="R372" s="89">
        <f t="shared" si="126"/>
        <v>180</v>
      </c>
      <c r="S372" s="89" t="str">
        <f t="shared" si="127"/>
        <v>II</v>
      </c>
      <c r="T372" s="89" t="str">
        <f>IF(S372="","",IF(OR(S372="IV",S372="III"),"Aceptable",IF(S372="II","No Aceptable o Aceptable con controles",IF(S372="I","No Aceptable","Error"))))</f>
        <v>No Aceptable o Aceptable con controles</v>
      </c>
      <c r="U372" s="113"/>
      <c r="V372" s="113"/>
      <c r="W372" s="113"/>
      <c r="X372" s="113"/>
      <c r="Y372" s="90" t="s">
        <v>303</v>
      </c>
      <c r="Z372" s="107" t="s">
        <v>304</v>
      </c>
      <c r="AA372" s="107" t="s">
        <v>216</v>
      </c>
      <c r="AB372" s="107" t="s">
        <v>216</v>
      </c>
      <c r="AC372" s="107" t="s">
        <v>305</v>
      </c>
      <c r="AD372" s="111" t="s">
        <v>626</v>
      </c>
      <c r="AE372" s="107" t="s">
        <v>217</v>
      </c>
    </row>
    <row r="373" spans="1:31" s="91" customFormat="1" ht="60.75" customHeight="1">
      <c r="A373" s="113" t="s">
        <v>204</v>
      </c>
      <c r="B373" s="113" t="s">
        <v>321</v>
      </c>
      <c r="C373" s="118" t="s">
        <v>399</v>
      </c>
      <c r="D373" s="118" t="s">
        <v>400</v>
      </c>
      <c r="E373" s="86" t="s">
        <v>208</v>
      </c>
      <c r="F373" s="107" t="s">
        <v>209</v>
      </c>
      <c r="G373" s="107" t="s">
        <v>210</v>
      </c>
      <c r="H373" s="107" t="s">
        <v>211</v>
      </c>
      <c r="I373" s="107" t="s">
        <v>212</v>
      </c>
      <c r="J373" s="107" t="s">
        <v>213</v>
      </c>
      <c r="K373" s="107" t="s">
        <v>213</v>
      </c>
      <c r="L373" s="107" t="s">
        <v>213</v>
      </c>
      <c r="M373" s="107">
        <v>2</v>
      </c>
      <c r="N373" s="107">
        <v>2</v>
      </c>
      <c r="O373" s="107">
        <f t="shared" si="124"/>
        <v>4</v>
      </c>
      <c r="P373" s="89" t="str">
        <f t="shared" si="125"/>
        <v>Bajo</v>
      </c>
      <c r="Q373" s="87">
        <v>10</v>
      </c>
      <c r="R373" s="88">
        <f t="shared" si="126"/>
        <v>40</v>
      </c>
      <c r="S373" s="89" t="str">
        <f t="shared" si="127"/>
        <v>III</v>
      </c>
      <c r="T373" s="88" t="s">
        <v>142</v>
      </c>
      <c r="U373" s="113"/>
      <c r="V373" s="113"/>
      <c r="W373" s="113"/>
      <c r="X373" s="113"/>
      <c r="Y373" s="90" t="s">
        <v>214</v>
      </c>
      <c r="Z373" s="107" t="s">
        <v>215</v>
      </c>
      <c r="AA373" s="107" t="s">
        <v>216</v>
      </c>
      <c r="AB373" s="107" t="s">
        <v>216</v>
      </c>
      <c r="AC373" s="107" t="s">
        <v>216</v>
      </c>
      <c r="AD373" s="111" t="s">
        <v>618</v>
      </c>
      <c r="AE373" s="107" t="s">
        <v>217</v>
      </c>
    </row>
    <row r="374" spans="1:31" s="91" customFormat="1" ht="60.75" customHeight="1">
      <c r="A374" s="113"/>
      <c r="B374" s="113"/>
      <c r="C374" s="118"/>
      <c r="D374" s="118"/>
      <c r="E374" s="86" t="s">
        <v>208</v>
      </c>
      <c r="F374" s="107" t="s">
        <v>152</v>
      </c>
      <c r="G374" s="107" t="s">
        <v>218</v>
      </c>
      <c r="H374" s="107" t="s">
        <v>219</v>
      </c>
      <c r="I374" s="107" t="s">
        <v>220</v>
      </c>
      <c r="J374" s="107" t="s">
        <v>213</v>
      </c>
      <c r="K374" s="107" t="s">
        <v>221</v>
      </c>
      <c r="L374" s="107" t="s">
        <v>222</v>
      </c>
      <c r="M374" s="107">
        <v>2</v>
      </c>
      <c r="N374" s="107">
        <v>3</v>
      </c>
      <c r="O374" s="107">
        <f t="shared" si="124"/>
        <v>6</v>
      </c>
      <c r="P374" s="89" t="str">
        <f t="shared" si="125"/>
        <v>Medio</v>
      </c>
      <c r="Q374" s="92">
        <v>25</v>
      </c>
      <c r="R374" s="88">
        <f t="shared" si="126"/>
        <v>150</v>
      </c>
      <c r="S374" s="89" t="str">
        <f t="shared" si="127"/>
        <v>II</v>
      </c>
      <c r="T374" s="88" t="str">
        <f>IF(S374="","",IF(OR(S374="IV",S374="III"),"Aceptable",IF(S374="II","No Aceptable o Aceptable con controles",IF(S374="I","No Aceptable","Error"))))</f>
        <v>No Aceptable o Aceptable con controles</v>
      </c>
      <c r="U374" s="113"/>
      <c r="V374" s="113"/>
      <c r="W374" s="113"/>
      <c r="X374" s="113"/>
      <c r="Y374" s="90" t="s">
        <v>223</v>
      </c>
      <c r="Z374" s="107" t="s">
        <v>224</v>
      </c>
      <c r="AA374" s="107" t="s">
        <v>216</v>
      </c>
      <c r="AB374" s="107" t="s">
        <v>216</v>
      </c>
      <c r="AC374" s="107" t="s">
        <v>216</v>
      </c>
      <c r="AD374" s="107" t="s">
        <v>225</v>
      </c>
      <c r="AE374" s="107" t="s">
        <v>216</v>
      </c>
    </row>
    <row r="375" spans="1:31" s="91" customFormat="1" ht="60.75" customHeight="1">
      <c r="A375" s="113"/>
      <c r="B375" s="113"/>
      <c r="C375" s="118"/>
      <c r="D375" s="118"/>
      <c r="E375" s="86" t="s">
        <v>208</v>
      </c>
      <c r="F375" s="107" t="s">
        <v>152</v>
      </c>
      <c r="G375" s="107" t="s">
        <v>226</v>
      </c>
      <c r="H375" s="107" t="s">
        <v>227</v>
      </c>
      <c r="I375" s="107" t="s">
        <v>228</v>
      </c>
      <c r="J375" s="107" t="s">
        <v>213</v>
      </c>
      <c r="K375" s="107" t="s">
        <v>221</v>
      </c>
      <c r="L375" s="107" t="s">
        <v>222</v>
      </c>
      <c r="M375" s="107">
        <v>6</v>
      </c>
      <c r="N375" s="107">
        <v>4</v>
      </c>
      <c r="O375" s="107">
        <f t="shared" si="124"/>
        <v>24</v>
      </c>
      <c r="P375" s="89" t="str">
        <f t="shared" si="125"/>
        <v>Muy Alto</v>
      </c>
      <c r="Q375" s="92">
        <v>25</v>
      </c>
      <c r="R375" s="88">
        <f t="shared" si="126"/>
        <v>600</v>
      </c>
      <c r="S375" s="89" t="str">
        <f t="shared" si="127"/>
        <v>I</v>
      </c>
      <c r="T375" s="88" t="str">
        <f>IF(S375="","",IF(OR(S375="IV",S375="III"),"Aceptable",IF(S375="II","No Aceptable o Aceptable con controles",IF(S375="I","No Aceptable","Error"))))</f>
        <v>No Aceptable</v>
      </c>
      <c r="U375" s="113"/>
      <c r="V375" s="113"/>
      <c r="W375" s="113"/>
      <c r="X375" s="113"/>
      <c r="Y375" s="90" t="s">
        <v>223</v>
      </c>
      <c r="Z375" s="107" t="s">
        <v>224</v>
      </c>
      <c r="AA375" s="107" t="s">
        <v>216</v>
      </c>
      <c r="AB375" s="107" t="s">
        <v>216</v>
      </c>
      <c r="AC375" s="107" t="s">
        <v>216</v>
      </c>
      <c r="AD375" s="107" t="s">
        <v>225</v>
      </c>
      <c r="AE375" s="107" t="s">
        <v>216</v>
      </c>
    </row>
    <row r="376" spans="1:31" s="91" customFormat="1" ht="60.75" customHeight="1">
      <c r="A376" s="113"/>
      <c r="B376" s="113"/>
      <c r="C376" s="118"/>
      <c r="D376" s="118"/>
      <c r="E376" s="86" t="s">
        <v>208</v>
      </c>
      <c r="F376" s="107" t="s">
        <v>150</v>
      </c>
      <c r="G376" s="107" t="s">
        <v>229</v>
      </c>
      <c r="H376" s="107" t="s">
        <v>230</v>
      </c>
      <c r="I376" s="107" t="s">
        <v>231</v>
      </c>
      <c r="J376" s="107" t="s">
        <v>213</v>
      </c>
      <c r="K376" s="107" t="s">
        <v>232</v>
      </c>
      <c r="L376" s="107" t="s">
        <v>233</v>
      </c>
      <c r="M376" s="92">
        <v>0</v>
      </c>
      <c r="N376" s="92">
        <v>2</v>
      </c>
      <c r="O376" s="89" t="str">
        <f t="shared" si="124"/>
        <v>N/A</v>
      </c>
      <c r="P376" s="89" t="str">
        <f t="shared" si="125"/>
        <v>N/A</v>
      </c>
      <c r="Q376" s="92">
        <v>25</v>
      </c>
      <c r="R376" s="89" t="str">
        <f t="shared" si="126"/>
        <v>N/A</v>
      </c>
      <c r="S376" s="89" t="str">
        <f t="shared" si="127"/>
        <v>IV</v>
      </c>
      <c r="T376" s="88" t="s">
        <v>142</v>
      </c>
      <c r="U376" s="113"/>
      <c r="V376" s="113"/>
      <c r="W376" s="113"/>
      <c r="X376" s="113"/>
      <c r="Y376" s="90" t="s">
        <v>234</v>
      </c>
      <c r="Z376" s="107" t="s">
        <v>235</v>
      </c>
      <c r="AA376" s="107" t="s">
        <v>216</v>
      </c>
      <c r="AB376" s="107" t="s">
        <v>216</v>
      </c>
      <c r="AC376" s="107" t="s">
        <v>236</v>
      </c>
      <c r="AD376" s="111" t="s">
        <v>622</v>
      </c>
      <c r="AE376" s="107" t="s">
        <v>216</v>
      </c>
    </row>
    <row r="377" spans="1:31" s="91" customFormat="1" ht="60.75" customHeight="1">
      <c r="A377" s="113"/>
      <c r="B377" s="113"/>
      <c r="C377" s="118"/>
      <c r="D377" s="118"/>
      <c r="E377" s="86" t="s">
        <v>208</v>
      </c>
      <c r="F377" s="107" t="s">
        <v>150</v>
      </c>
      <c r="G377" s="107" t="s">
        <v>237</v>
      </c>
      <c r="H377" s="107" t="s">
        <v>238</v>
      </c>
      <c r="I377" s="107" t="s">
        <v>239</v>
      </c>
      <c r="J377" s="107" t="s">
        <v>240</v>
      </c>
      <c r="K377" s="107" t="s">
        <v>232</v>
      </c>
      <c r="L377" s="107" t="s">
        <v>233</v>
      </c>
      <c r="M377" s="107">
        <v>2</v>
      </c>
      <c r="N377" s="107">
        <v>3</v>
      </c>
      <c r="O377" s="107">
        <f t="shared" si="124"/>
        <v>6</v>
      </c>
      <c r="P377" s="89" t="str">
        <f t="shared" si="125"/>
        <v>Medio</v>
      </c>
      <c r="Q377" s="92">
        <v>10</v>
      </c>
      <c r="R377" s="89">
        <f t="shared" si="126"/>
        <v>60</v>
      </c>
      <c r="S377" s="89" t="str">
        <f t="shared" si="127"/>
        <v>III</v>
      </c>
      <c r="T377" s="88" t="s">
        <v>142</v>
      </c>
      <c r="U377" s="113"/>
      <c r="V377" s="113"/>
      <c r="W377" s="113"/>
      <c r="X377" s="113"/>
      <c r="Y377" s="90" t="s">
        <v>234</v>
      </c>
      <c r="Z377" s="107" t="s">
        <v>241</v>
      </c>
      <c r="AA377" s="107" t="s">
        <v>216</v>
      </c>
      <c r="AB377" s="107" t="s">
        <v>216</v>
      </c>
      <c r="AC377" s="107" t="s">
        <v>236</v>
      </c>
      <c r="AD377" s="111" t="s">
        <v>623</v>
      </c>
      <c r="AE377" s="107" t="s">
        <v>216</v>
      </c>
    </row>
    <row r="378" spans="1:31" s="91" customFormat="1" ht="60.75" customHeight="1">
      <c r="A378" s="113"/>
      <c r="B378" s="113"/>
      <c r="C378" s="118"/>
      <c r="D378" s="118"/>
      <c r="E378" s="86" t="s">
        <v>208</v>
      </c>
      <c r="F378" s="107" t="s">
        <v>150</v>
      </c>
      <c r="G378" s="107" t="s">
        <v>237</v>
      </c>
      <c r="H378" s="107" t="s">
        <v>242</v>
      </c>
      <c r="I378" s="107" t="s">
        <v>243</v>
      </c>
      <c r="J378" s="107" t="s">
        <v>213</v>
      </c>
      <c r="K378" s="107" t="s">
        <v>232</v>
      </c>
      <c r="L378" s="107" t="s">
        <v>213</v>
      </c>
      <c r="M378" s="107">
        <v>2</v>
      </c>
      <c r="N378" s="107">
        <v>3</v>
      </c>
      <c r="O378" s="107">
        <f t="shared" si="124"/>
        <v>6</v>
      </c>
      <c r="P378" s="89" t="str">
        <f t="shared" si="125"/>
        <v>Medio</v>
      </c>
      <c r="Q378" s="87">
        <v>10</v>
      </c>
      <c r="R378" s="88">
        <f t="shared" si="126"/>
        <v>60</v>
      </c>
      <c r="S378" s="89" t="str">
        <f t="shared" si="127"/>
        <v>III</v>
      </c>
      <c r="T378" s="88" t="s">
        <v>142</v>
      </c>
      <c r="U378" s="113"/>
      <c r="V378" s="113"/>
      <c r="W378" s="113"/>
      <c r="X378" s="113"/>
      <c r="Y378" s="90" t="s">
        <v>244</v>
      </c>
      <c r="Z378" s="107" t="s">
        <v>245</v>
      </c>
      <c r="AA378" s="107" t="s">
        <v>216</v>
      </c>
      <c r="AB378" s="107" t="s">
        <v>246</v>
      </c>
      <c r="AC378" s="107" t="s">
        <v>216</v>
      </c>
      <c r="AD378" s="111" t="s">
        <v>624</v>
      </c>
      <c r="AE378" s="107" t="s">
        <v>216</v>
      </c>
    </row>
    <row r="379" spans="1:31" s="91" customFormat="1" ht="60.75" customHeight="1">
      <c r="A379" s="113"/>
      <c r="B379" s="113"/>
      <c r="C379" s="118"/>
      <c r="D379" s="118"/>
      <c r="E379" s="86" t="s">
        <v>208</v>
      </c>
      <c r="F379" s="107" t="s">
        <v>247</v>
      </c>
      <c r="G379" s="107" t="s">
        <v>248</v>
      </c>
      <c r="H379" s="107" t="s">
        <v>249</v>
      </c>
      <c r="I379" s="107" t="s">
        <v>250</v>
      </c>
      <c r="J379" s="107" t="s">
        <v>251</v>
      </c>
      <c r="K379" s="107" t="s">
        <v>252</v>
      </c>
      <c r="L379" s="107" t="s">
        <v>233</v>
      </c>
      <c r="M379" s="92">
        <v>2</v>
      </c>
      <c r="N379" s="92">
        <v>3</v>
      </c>
      <c r="O379" s="89">
        <f t="shared" si="124"/>
        <v>6</v>
      </c>
      <c r="P379" s="89" t="str">
        <f t="shared" si="125"/>
        <v>Medio</v>
      </c>
      <c r="Q379" s="92">
        <v>10</v>
      </c>
      <c r="R379" s="89">
        <f t="shared" si="126"/>
        <v>60</v>
      </c>
      <c r="S379" s="89" t="str">
        <f t="shared" si="127"/>
        <v>III</v>
      </c>
      <c r="T379" s="89" t="str">
        <f>IF(S379="","",IF(OR(S379="IV",S379="III"),"Aceptable",IF(S379="II","No Aceptable o Aceptable con controles",IF(S379="I","No Aceptable","Error"))))</f>
        <v>Aceptable</v>
      </c>
      <c r="U379" s="113"/>
      <c r="V379" s="113"/>
      <c r="W379" s="113"/>
      <c r="X379" s="113"/>
      <c r="Y379" s="90" t="s">
        <v>253</v>
      </c>
      <c r="Z379" s="107" t="s">
        <v>254</v>
      </c>
      <c r="AA379" s="107" t="s">
        <v>216</v>
      </c>
      <c r="AB379" s="107" t="s">
        <v>216</v>
      </c>
      <c r="AC379" s="107" t="s">
        <v>255</v>
      </c>
      <c r="AD379" s="107" t="s">
        <v>256</v>
      </c>
      <c r="AE379" s="107" t="s">
        <v>216</v>
      </c>
    </row>
    <row r="380" spans="1:31" s="91" customFormat="1" ht="60.75" customHeight="1">
      <c r="A380" s="113"/>
      <c r="B380" s="113"/>
      <c r="C380" s="118"/>
      <c r="D380" s="118"/>
      <c r="E380" s="86" t="s">
        <v>208</v>
      </c>
      <c r="F380" s="107" t="s">
        <v>247</v>
      </c>
      <c r="G380" s="107" t="s">
        <v>257</v>
      </c>
      <c r="H380" s="107" t="s">
        <v>258</v>
      </c>
      <c r="I380" s="107" t="s">
        <v>259</v>
      </c>
      <c r="J380" s="107" t="s">
        <v>260</v>
      </c>
      <c r="K380" s="107" t="s">
        <v>252</v>
      </c>
      <c r="L380" s="107" t="s">
        <v>233</v>
      </c>
      <c r="M380" s="92">
        <v>2</v>
      </c>
      <c r="N380" s="92">
        <v>3</v>
      </c>
      <c r="O380" s="89">
        <f t="shared" si="124"/>
        <v>6</v>
      </c>
      <c r="P380" s="89" t="str">
        <f t="shared" si="125"/>
        <v>Medio</v>
      </c>
      <c r="Q380" s="92">
        <v>10</v>
      </c>
      <c r="R380" s="89">
        <f t="shared" si="126"/>
        <v>60</v>
      </c>
      <c r="S380" s="89" t="str">
        <f t="shared" si="127"/>
        <v>III</v>
      </c>
      <c r="T380" s="89" t="str">
        <f>IF(S380="","",IF(OR(S380="IV",S380="III"),"Aceptable",IF(S380="II","No Aceptable o Aceptable con controles",IF(S380="I","No Aceptable","Error"))))</f>
        <v>Aceptable</v>
      </c>
      <c r="U380" s="113"/>
      <c r="V380" s="113"/>
      <c r="W380" s="113"/>
      <c r="X380" s="113"/>
      <c r="Y380" s="90" t="s">
        <v>261</v>
      </c>
      <c r="Z380" s="107" t="s">
        <v>254</v>
      </c>
      <c r="AA380" s="107" t="s">
        <v>216</v>
      </c>
      <c r="AB380" s="107" t="s">
        <v>216</v>
      </c>
      <c r="AC380" s="107" t="s">
        <v>255</v>
      </c>
      <c r="AD380" s="111" t="s">
        <v>262</v>
      </c>
      <c r="AE380" s="107" t="s">
        <v>216</v>
      </c>
    </row>
    <row r="381" spans="1:31" s="91" customFormat="1" ht="60.75" customHeight="1">
      <c r="A381" s="113"/>
      <c r="B381" s="113"/>
      <c r="C381" s="118"/>
      <c r="D381" s="118"/>
      <c r="E381" s="86" t="s">
        <v>263</v>
      </c>
      <c r="F381" s="107" t="s">
        <v>151</v>
      </c>
      <c r="G381" s="107" t="s">
        <v>264</v>
      </c>
      <c r="H381" s="107" t="s">
        <v>265</v>
      </c>
      <c r="I381" s="107" t="s">
        <v>266</v>
      </c>
      <c r="J381" s="107" t="s">
        <v>267</v>
      </c>
      <c r="K381" s="107" t="s">
        <v>268</v>
      </c>
      <c r="L381" s="107" t="s">
        <v>269</v>
      </c>
      <c r="M381" s="107">
        <v>2</v>
      </c>
      <c r="N381" s="107">
        <v>2</v>
      </c>
      <c r="O381" s="107">
        <f t="shared" si="124"/>
        <v>4</v>
      </c>
      <c r="P381" s="89" t="str">
        <f t="shared" si="125"/>
        <v>Bajo</v>
      </c>
      <c r="Q381" s="92">
        <v>10</v>
      </c>
      <c r="R381" s="89">
        <f t="shared" si="126"/>
        <v>40</v>
      </c>
      <c r="S381" s="89" t="str">
        <f t="shared" si="127"/>
        <v>III</v>
      </c>
      <c r="T381" s="88" t="s">
        <v>142</v>
      </c>
      <c r="U381" s="113"/>
      <c r="V381" s="113"/>
      <c r="W381" s="113"/>
      <c r="X381" s="113"/>
      <c r="Y381" s="107" t="s">
        <v>270</v>
      </c>
      <c r="Z381" s="107" t="s">
        <v>271</v>
      </c>
      <c r="AA381" s="107" t="s">
        <v>272</v>
      </c>
      <c r="AB381" s="107" t="s">
        <v>272</v>
      </c>
      <c r="AC381" s="107" t="s">
        <v>272</v>
      </c>
      <c r="AD381" s="107" t="s">
        <v>273</v>
      </c>
      <c r="AE381" s="107" t="s">
        <v>217</v>
      </c>
    </row>
    <row r="382" spans="1:31" s="91" customFormat="1" ht="60.75" customHeight="1">
      <c r="A382" s="113"/>
      <c r="B382" s="113"/>
      <c r="C382" s="118"/>
      <c r="D382" s="118"/>
      <c r="E382" s="86" t="s">
        <v>208</v>
      </c>
      <c r="F382" s="107" t="s">
        <v>274</v>
      </c>
      <c r="G382" s="107" t="s">
        <v>275</v>
      </c>
      <c r="H382" s="107" t="s">
        <v>276</v>
      </c>
      <c r="I382" s="107" t="s">
        <v>277</v>
      </c>
      <c r="J382" s="107" t="s">
        <v>213</v>
      </c>
      <c r="K382" s="107" t="s">
        <v>213</v>
      </c>
      <c r="L382" s="107" t="s">
        <v>278</v>
      </c>
      <c r="M382" s="107">
        <v>2</v>
      </c>
      <c r="N382" s="107">
        <v>3</v>
      </c>
      <c r="O382" s="107">
        <f t="shared" si="124"/>
        <v>6</v>
      </c>
      <c r="P382" s="89" t="str">
        <f t="shared" si="125"/>
        <v>Medio</v>
      </c>
      <c r="Q382" s="87">
        <v>60</v>
      </c>
      <c r="R382" s="89">
        <f t="shared" si="126"/>
        <v>360</v>
      </c>
      <c r="S382" s="89" t="str">
        <f t="shared" si="127"/>
        <v>II</v>
      </c>
      <c r="T382" s="89" t="str">
        <f>IF(S382="","",IF(OR(S382="IV",S382="III"),"Aceptable",IF(S382="II","No Aceptable o Aceptable con controles",IF(S382="I","No Aceptable","Error"))))</f>
        <v>No Aceptable o Aceptable con controles</v>
      </c>
      <c r="U382" s="113"/>
      <c r="V382" s="113"/>
      <c r="W382" s="113"/>
      <c r="X382" s="113"/>
      <c r="Y382" s="93" t="s">
        <v>279</v>
      </c>
      <c r="Z382" s="94" t="s">
        <v>280</v>
      </c>
      <c r="AA382" s="95" t="s">
        <v>281</v>
      </c>
      <c r="AB382" s="95" t="s">
        <v>281</v>
      </c>
      <c r="AC382" s="107" t="s">
        <v>216</v>
      </c>
      <c r="AD382" s="111" t="s">
        <v>629</v>
      </c>
      <c r="AE382" s="95" t="s">
        <v>216</v>
      </c>
    </row>
    <row r="383" spans="1:31" s="91" customFormat="1" ht="60.75" customHeight="1">
      <c r="A383" s="113"/>
      <c r="B383" s="113"/>
      <c r="C383" s="118"/>
      <c r="D383" s="118"/>
      <c r="E383" s="86" t="s">
        <v>208</v>
      </c>
      <c r="F383" s="107" t="s">
        <v>274</v>
      </c>
      <c r="G383" s="107" t="s">
        <v>282</v>
      </c>
      <c r="H383" s="107" t="s">
        <v>283</v>
      </c>
      <c r="I383" s="107" t="s">
        <v>277</v>
      </c>
      <c r="J383" s="107" t="s">
        <v>284</v>
      </c>
      <c r="K383" s="107" t="s">
        <v>285</v>
      </c>
      <c r="L383" s="107" t="s">
        <v>286</v>
      </c>
      <c r="M383" s="107">
        <v>2</v>
      </c>
      <c r="N383" s="107">
        <v>2</v>
      </c>
      <c r="O383" s="107">
        <f t="shared" si="124"/>
        <v>4</v>
      </c>
      <c r="P383" s="89" t="str">
        <f t="shared" si="125"/>
        <v>Bajo</v>
      </c>
      <c r="Q383" s="87">
        <v>60</v>
      </c>
      <c r="R383" s="88">
        <f t="shared" si="126"/>
        <v>240</v>
      </c>
      <c r="S383" s="89" t="str">
        <f t="shared" si="127"/>
        <v>II</v>
      </c>
      <c r="T383" s="88" t="str">
        <f>IF(S383="","",IF(OR(S383="IV",S383="III"),"Aceptable",IF(S383="II","No Aceptable o Aceptable con controles",IF(S383="I","No Aceptable","Error"))))</f>
        <v>No Aceptable o Aceptable con controles</v>
      </c>
      <c r="U383" s="113"/>
      <c r="V383" s="113"/>
      <c r="W383" s="113"/>
      <c r="X383" s="113"/>
      <c r="Y383" s="90" t="s">
        <v>287</v>
      </c>
      <c r="Z383" s="107" t="s">
        <v>288</v>
      </c>
      <c r="AA383" s="107" t="s">
        <v>216</v>
      </c>
      <c r="AB383" s="107" t="s">
        <v>216</v>
      </c>
      <c r="AC383" s="107" t="s">
        <v>289</v>
      </c>
      <c r="AD383" s="107" t="s">
        <v>290</v>
      </c>
      <c r="AE383" s="107" t="s">
        <v>216</v>
      </c>
    </row>
    <row r="384" spans="1:31" s="91" customFormat="1" ht="60.75" customHeight="1">
      <c r="A384" s="113"/>
      <c r="B384" s="113"/>
      <c r="C384" s="118"/>
      <c r="D384" s="118"/>
      <c r="E384" s="86" t="s">
        <v>208</v>
      </c>
      <c r="F384" s="107" t="s">
        <v>274</v>
      </c>
      <c r="G384" s="107" t="s">
        <v>291</v>
      </c>
      <c r="H384" s="107" t="s">
        <v>292</v>
      </c>
      <c r="I384" s="107" t="s">
        <v>293</v>
      </c>
      <c r="J384" s="107" t="s">
        <v>294</v>
      </c>
      <c r="K384" s="107" t="s">
        <v>295</v>
      </c>
      <c r="L384" s="107" t="s">
        <v>296</v>
      </c>
      <c r="M384" s="107">
        <v>2</v>
      </c>
      <c r="N384" s="107">
        <v>4</v>
      </c>
      <c r="O384" s="107">
        <f t="shared" si="124"/>
        <v>8</v>
      </c>
      <c r="P384" s="89" t="str">
        <f t="shared" si="125"/>
        <v>Medio</v>
      </c>
      <c r="Q384" s="87">
        <v>10</v>
      </c>
      <c r="R384" s="89">
        <f t="shared" si="126"/>
        <v>80</v>
      </c>
      <c r="S384" s="89" t="str">
        <f t="shared" si="127"/>
        <v>III</v>
      </c>
      <c r="T384" s="88" t="s">
        <v>142</v>
      </c>
      <c r="U384" s="113"/>
      <c r="V384" s="113"/>
      <c r="W384" s="113"/>
      <c r="X384" s="113"/>
      <c r="Y384" s="90" t="s">
        <v>297</v>
      </c>
      <c r="Z384" s="107" t="s">
        <v>298</v>
      </c>
      <c r="AA384" s="107" t="s">
        <v>216</v>
      </c>
      <c r="AB384" s="107" t="s">
        <v>272</v>
      </c>
      <c r="AC384" s="107" t="s">
        <v>299</v>
      </c>
      <c r="AD384" s="111" t="s">
        <v>620</v>
      </c>
      <c r="AE384" s="107" t="s">
        <v>272</v>
      </c>
    </row>
    <row r="385" spans="1:31" s="91" customFormat="1" ht="60.75" customHeight="1">
      <c r="A385" s="113"/>
      <c r="B385" s="113"/>
      <c r="C385" s="118"/>
      <c r="D385" s="118"/>
      <c r="E385" s="86" t="s">
        <v>208</v>
      </c>
      <c r="F385" s="107" t="s">
        <v>274</v>
      </c>
      <c r="G385" s="107" t="s">
        <v>300</v>
      </c>
      <c r="H385" s="107" t="s">
        <v>301</v>
      </c>
      <c r="I385" s="107" t="s">
        <v>302</v>
      </c>
      <c r="J385" s="107" t="s">
        <v>213</v>
      </c>
      <c r="K385" s="107" t="s">
        <v>268</v>
      </c>
      <c r="L385" s="107" t="s">
        <v>278</v>
      </c>
      <c r="M385" s="107">
        <v>6</v>
      </c>
      <c r="N385" s="107">
        <v>3</v>
      </c>
      <c r="O385" s="107">
        <f t="shared" si="124"/>
        <v>18</v>
      </c>
      <c r="P385" s="89" t="str">
        <f t="shared" si="125"/>
        <v>Alto</v>
      </c>
      <c r="Q385" s="92">
        <v>10</v>
      </c>
      <c r="R385" s="89">
        <f t="shared" si="126"/>
        <v>180</v>
      </c>
      <c r="S385" s="89" t="str">
        <f t="shared" si="127"/>
        <v>II</v>
      </c>
      <c r="T385" s="89" t="str">
        <f>IF(S385="","",IF(OR(S385="IV",S385="III"),"Aceptable",IF(S385="II","No Aceptable o Aceptable con controles",IF(S385="I","No Aceptable","Error"))))</f>
        <v>No Aceptable o Aceptable con controles</v>
      </c>
      <c r="U385" s="113"/>
      <c r="V385" s="113"/>
      <c r="W385" s="113"/>
      <c r="X385" s="113"/>
      <c r="Y385" s="90" t="s">
        <v>303</v>
      </c>
      <c r="Z385" s="107" t="s">
        <v>304</v>
      </c>
      <c r="AA385" s="107" t="s">
        <v>216</v>
      </c>
      <c r="AB385" s="107" t="s">
        <v>216</v>
      </c>
      <c r="AC385" s="107" t="s">
        <v>305</v>
      </c>
      <c r="AD385" s="111" t="s">
        <v>626</v>
      </c>
      <c r="AE385" s="107" t="s">
        <v>217</v>
      </c>
    </row>
    <row r="386" spans="1:31" s="91" customFormat="1" ht="60.75" customHeight="1">
      <c r="A386" s="113" t="s">
        <v>204</v>
      </c>
      <c r="B386" s="113" t="s">
        <v>327</v>
      </c>
      <c r="C386" s="118" t="s">
        <v>401</v>
      </c>
      <c r="D386" s="118" t="s">
        <v>402</v>
      </c>
      <c r="E386" s="86" t="s">
        <v>208</v>
      </c>
      <c r="F386" s="107" t="s">
        <v>209</v>
      </c>
      <c r="G386" s="107" t="s">
        <v>210</v>
      </c>
      <c r="H386" s="107" t="s">
        <v>211</v>
      </c>
      <c r="I386" s="107" t="s">
        <v>212</v>
      </c>
      <c r="J386" s="107" t="s">
        <v>213</v>
      </c>
      <c r="K386" s="107" t="s">
        <v>213</v>
      </c>
      <c r="L386" s="107" t="s">
        <v>213</v>
      </c>
      <c r="M386" s="107">
        <v>2</v>
      </c>
      <c r="N386" s="107">
        <v>2</v>
      </c>
      <c r="O386" s="107">
        <f t="shared" si="124"/>
        <v>4</v>
      </c>
      <c r="P386" s="89" t="str">
        <f t="shared" si="125"/>
        <v>Bajo</v>
      </c>
      <c r="Q386" s="87">
        <v>10</v>
      </c>
      <c r="R386" s="88">
        <f t="shared" si="126"/>
        <v>40</v>
      </c>
      <c r="S386" s="89" t="str">
        <f t="shared" si="127"/>
        <v>III</v>
      </c>
      <c r="T386" s="88" t="s">
        <v>142</v>
      </c>
      <c r="U386" s="113"/>
      <c r="V386" s="113"/>
      <c r="W386" s="113"/>
      <c r="X386" s="113"/>
      <c r="Y386" s="90" t="s">
        <v>214</v>
      </c>
      <c r="Z386" s="107" t="s">
        <v>215</v>
      </c>
      <c r="AA386" s="107" t="s">
        <v>216</v>
      </c>
      <c r="AB386" s="107" t="s">
        <v>216</v>
      </c>
      <c r="AC386" s="107" t="s">
        <v>216</v>
      </c>
      <c r="AD386" s="111" t="s">
        <v>618</v>
      </c>
      <c r="AE386" s="107" t="s">
        <v>217</v>
      </c>
    </row>
    <row r="387" spans="1:31" s="91" customFormat="1" ht="60.75" customHeight="1">
      <c r="A387" s="113"/>
      <c r="B387" s="113"/>
      <c r="C387" s="118"/>
      <c r="D387" s="118"/>
      <c r="E387" s="86" t="s">
        <v>208</v>
      </c>
      <c r="F387" s="107" t="s">
        <v>152</v>
      </c>
      <c r="G387" s="107" t="s">
        <v>218</v>
      </c>
      <c r="H387" s="107" t="s">
        <v>219</v>
      </c>
      <c r="I387" s="107" t="s">
        <v>220</v>
      </c>
      <c r="J387" s="107" t="s">
        <v>213</v>
      </c>
      <c r="K387" s="107" t="s">
        <v>221</v>
      </c>
      <c r="L387" s="107" t="s">
        <v>222</v>
      </c>
      <c r="M387" s="107">
        <v>2</v>
      </c>
      <c r="N387" s="107">
        <v>3</v>
      </c>
      <c r="O387" s="107">
        <f t="shared" si="124"/>
        <v>6</v>
      </c>
      <c r="P387" s="89" t="str">
        <f t="shared" si="125"/>
        <v>Medio</v>
      </c>
      <c r="Q387" s="92">
        <v>25</v>
      </c>
      <c r="R387" s="88">
        <f t="shared" si="126"/>
        <v>150</v>
      </c>
      <c r="S387" s="89" t="str">
        <f t="shared" si="127"/>
        <v>II</v>
      </c>
      <c r="T387" s="88" t="str">
        <f>IF(S387="","",IF(OR(S387="IV",S387="III"),"Aceptable",IF(S387="II","No Aceptable o Aceptable con controles",IF(S387="I","No Aceptable","Error"))))</f>
        <v>No Aceptable o Aceptable con controles</v>
      </c>
      <c r="U387" s="113"/>
      <c r="V387" s="113"/>
      <c r="W387" s="113"/>
      <c r="X387" s="113"/>
      <c r="Y387" s="90" t="s">
        <v>223</v>
      </c>
      <c r="Z387" s="107" t="s">
        <v>224</v>
      </c>
      <c r="AA387" s="107" t="s">
        <v>216</v>
      </c>
      <c r="AB387" s="107" t="s">
        <v>216</v>
      </c>
      <c r="AC387" s="107" t="s">
        <v>216</v>
      </c>
      <c r="AD387" s="107" t="s">
        <v>225</v>
      </c>
      <c r="AE387" s="107" t="s">
        <v>216</v>
      </c>
    </row>
    <row r="388" spans="1:31" s="91" customFormat="1" ht="60.75" customHeight="1">
      <c r="A388" s="113"/>
      <c r="B388" s="113"/>
      <c r="C388" s="118"/>
      <c r="D388" s="118"/>
      <c r="E388" s="86" t="s">
        <v>208</v>
      </c>
      <c r="F388" s="107" t="s">
        <v>152</v>
      </c>
      <c r="G388" s="107" t="s">
        <v>226</v>
      </c>
      <c r="H388" s="107" t="s">
        <v>227</v>
      </c>
      <c r="I388" s="107" t="s">
        <v>228</v>
      </c>
      <c r="J388" s="107" t="s">
        <v>213</v>
      </c>
      <c r="K388" s="107" t="s">
        <v>221</v>
      </c>
      <c r="L388" s="107" t="s">
        <v>222</v>
      </c>
      <c r="M388" s="107">
        <v>6</v>
      </c>
      <c r="N388" s="107">
        <v>4</v>
      </c>
      <c r="O388" s="107">
        <f t="shared" si="124"/>
        <v>24</v>
      </c>
      <c r="P388" s="89" t="str">
        <f t="shared" si="125"/>
        <v>Muy Alto</v>
      </c>
      <c r="Q388" s="92">
        <v>25</v>
      </c>
      <c r="R388" s="88">
        <f t="shared" si="126"/>
        <v>600</v>
      </c>
      <c r="S388" s="89" t="str">
        <f t="shared" si="127"/>
        <v>I</v>
      </c>
      <c r="T388" s="88" t="str">
        <f>IF(S388="","",IF(OR(S388="IV",S388="III"),"Aceptable",IF(S388="II","No Aceptable o Aceptable con controles",IF(S388="I","No Aceptable","Error"))))</f>
        <v>No Aceptable</v>
      </c>
      <c r="U388" s="113"/>
      <c r="V388" s="113"/>
      <c r="W388" s="113"/>
      <c r="X388" s="113"/>
      <c r="Y388" s="90" t="s">
        <v>223</v>
      </c>
      <c r="Z388" s="107" t="s">
        <v>224</v>
      </c>
      <c r="AA388" s="107" t="s">
        <v>216</v>
      </c>
      <c r="AB388" s="107" t="s">
        <v>216</v>
      </c>
      <c r="AC388" s="107" t="s">
        <v>216</v>
      </c>
      <c r="AD388" s="107" t="s">
        <v>225</v>
      </c>
      <c r="AE388" s="107" t="s">
        <v>216</v>
      </c>
    </row>
    <row r="389" spans="1:31" s="91" customFormat="1" ht="60.75" customHeight="1">
      <c r="A389" s="113"/>
      <c r="B389" s="113"/>
      <c r="C389" s="118"/>
      <c r="D389" s="118"/>
      <c r="E389" s="86" t="s">
        <v>208</v>
      </c>
      <c r="F389" s="107" t="s">
        <v>150</v>
      </c>
      <c r="G389" s="107" t="s">
        <v>229</v>
      </c>
      <c r="H389" s="107" t="s">
        <v>230</v>
      </c>
      <c r="I389" s="107" t="s">
        <v>231</v>
      </c>
      <c r="J389" s="107" t="s">
        <v>213</v>
      </c>
      <c r="K389" s="107" t="s">
        <v>232</v>
      </c>
      <c r="L389" s="107" t="s">
        <v>233</v>
      </c>
      <c r="M389" s="92">
        <v>0</v>
      </c>
      <c r="N389" s="92">
        <v>2</v>
      </c>
      <c r="O389" s="89" t="str">
        <f t="shared" si="124"/>
        <v>N/A</v>
      </c>
      <c r="P389" s="89" t="str">
        <f t="shared" si="125"/>
        <v>N/A</v>
      </c>
      <c r="Q389" s="92">
        <v>25</v>
      </c>
      <c r="R389" s="89" t="str">
        <f t="shared" si="126"/>
        <v>N/A</v>
      </c>
      <c r="S389" s="89" t="str">
        <f t="shared" si="127"/>
        <v>IV</v>
      </c>
      <c r="T389" s="88" t="s">
        <v>142</v>
      </c>
      <c r="U389" s="113"/>
      <c r="V389" s="113"/>
      <c r="W389" s="113"/>
      <c r="X389" s="113"/>
      <c r="Y389" s="90" t="s">
        <v>234</v>
      </c>
      <c r="Z389" s="107" t="s">
        <v>235</v>
      </c>
      <c r="AA389" s="107" t="s">
        <v>216</v>
      </c>
      <c r="AB389" s="107" t="s">
        <v>216</v>
      </c>
      <c r="AC389" s="107" t="s">
        <v>236</v>
      </c>
      <c r="AD389" s="111" t="s">
        <v>622</v>
      </c>
      <c r="AE389" s="107" t="s">
        <v>216</v>
      </c>
    </row>
    <row r="390" spans="1:31" s="91" customFormat="1" ht="60.75" customHeight="1">
      <c r="A390" s="113"/>
      <c r="B390" s="113"/>
      <c r="C390" s="118"/>
      <c r="D390" s="118"/>
      <c r="E390" s="86" t="s">
        <v>208</v>
      </c>
      <c r="F390" s="107" t="s">
        <v>150</v>
      </c>
      <c r="G390" s="107" t="s">
        <v>237</v>
      </c>
      <c r="H390" s="107" t="s">
        <v>238</v>
      </c>
      <c r="I390" s="107" t="s">
        <v>239</v>
      </c>
      <c r="J390" s="107" t="s">
        <v>240</v>
      </c>
      <c r="K390" s="107" t="s">
        <v>232</v>
      </c>
      <c r="L390" s="107" t="s">
        <v>233</v>
      </c>
      <c r="M390" s="107">
        <v>2</v>
      </c>
      <c r="N390" s="107">
        <v>3</v>
      </c>
      <c r="O390" s="107">
        <f t="shared" si="124"/>
        <v>6</v>
      </c>
      <c r="P390" s="89" t="str">
        <f t="shared" si="125"/>
        <v>Medio</v>
      </c>
      <c r="Q390" s="92">
        <v>10</v>
      </c>
      <c r="R390" s="89">
        <f t="shared" si="126"/>
        <v>60</v>
      </c>
      <c r="S390" s="89" t="str">
        <f t="shared" si="127"/>
        <v>III</v>
      </c>
      <c r="T390" s="88" t="s">
        <v>142</v>
      </c>
      <c r="U390" s="113"/>
      <c r="V390" s="113"/>
      <c r="W390" s="113"/>
      <c r="X390" s="113"/>
      <c r="Y390" s="90" t="s">
        <v>234</v>
      </c>
      <c r="Z390" s="107" t="s">
        <v>241</v>
      </c>
      <c r="AA390" s="107" t="s">
        <v>216</v>
      </c>
      <c r="AB390" s="107" t="s">
        <v>216</v>
      </c>
      <c r="AC390" s="107" t="s">
        <v>236</v>
      </c>
      <c r="AD390" s="111" t="s">
        <v>623</v>
      </c>
      <c r="AE390" s="107" t="s">
        <v>216</v>
      </c>
    </row>
    <row r="391" spans="1:31" s="91" customFormat="1" ht="60.75" customHeight="1">
      <c r="A391" s="113"/>
      <c r="B391" s="113"/>
      <c r="C391" s="118"/>
      <c r="D391" s="118"/>
      <c r="E391" s="86" t="s">
        <v>208</v>
      </c>
      <c r="F391" s="107" t="s">
        <v>150</v>
      </c>
      <c r="G391" s="107" t="s">
        <v>237</v>
      </c>
      <c r="H391" s="107" t="s">
        <v>242</v>
      </c>
      <c r="I391" s="107" t="s">
        <v>243</v>
      </c>
      <c r="J391" s="107" t="s">
        <v>213</v>
      </c>
      <c r="K391" s="107" t="s">
        <v>232</v>
      </c>
      <c r="L391" s="107" t="s">
        <v>213</v>
      </c>
      <c r="M391" s="107">
        <v>2</v>
      </c>
      <c r="N391" s="107">
        <v>3</v>
      </c>
      <c r="O391" s="107">
        <f t="shared" si="124"/>
        <v>6</v>
      </c>
      <c r="P391" s="89" t="str">
        <f t="shared" si="125"/>
        <v>Medio</v>
      </c>
      <c r="Q391" s="87">
        <v>10</v>
      </c>
      <c r="R391" s="88">
        <f t="shared" si="126"/>
        <v>60</v>
      </c>
      <c r="S391" s="89" t="str">
        <f t="shared" si="127"/>
        <v>III</v>
      </c>
      <c r="T391" s="88" t="s">
        <v>142</v>
      </c>
      <c r="U391" s="113"/>
      <c r="V391" s="113"/>
      <c r="W391" s="113"/>
      <c r="X391" s="113"/>
      <c r="Y391" s="90" t="s">
        <v>244</v>
      </c>
      <c r="Z391" s="107" t="s">
        <v>245</v>
      </c>
      <c r="AA391" s="107" t="s">
        <v>216</v>
      </c>
      <c r="AB391" s="107" t="s">
        <v>246</v>
      </c>
      <c r="AC391" s="107" t="s">
        <v>216</v>
      </c>
      <c r="AD391" s="111" t="s">
        <v>624</v>
      </c>
      <c r="AE391" s="107" t="s">
        <v>216</v>
      </c>
    </row>
    <row r="392" spans="1:31" s="91" customFormat="1" ht="60.75" customHeight="1">
      <c r="A392" s="113"/>
      <c r="B392" s="113"/>
      <c r="C392" s="118"/>
      <c r="D392" s="118"/>
      <c r="E392" s="86" t="s">
        <v>208</v>
      </c>
      <c r="F392" s="107" t="s">
        <v>247</v>
      </c>
      <c r="G392" s="107" t="s">
        <v>248</v>
      </c>
      <c r="H392" s="107" t="s">
        <v>249</v>
      </c>
      <c r="I392" s="107" t="s">
        <v>250</v>
      </c>
      <c r="J392" s="107" t="s">
        <v>251</v>
      </c>
      <c r="K392" s="107" t="s">
        <v>252</v>
      </c>
      <c r="L392" s="107" t="s">
        <v>233</v>
      </c>
      <c r="M392" s="92">
        <v>2</v>
      </c>
      <c r="N392" s="92">
        <v>3</v>
      </c>
      <c r="O392" s="89">
        <f t="shared" si="124"/>
        <v>6</v>
      </c>
      <c r="P392" s="89" t="str">
        <f t="shared" si="125"/>
        <v>Medio</v>
      </c>
      <c r="Q392" s="92">
        <v>10</v>
      </c>
      <c r="R392" s="89">
        <f t="shared" si="126"/>
        <v>60</v>
      </c>
      <c r="S392" s="89" t="str">
        <f t="shared" si="127"/>
        <v>III</v>
      </c>
      <c r="T392" s="89" t="str">
        <f>IF(S392="","",IF(OR(S392="IV",S392="III"),"Aceptable",IF(S392="II","No Aceptable o Aceptable con controles",IF(S392="I","No Aceptable","Error"))))</f>
        <v>Aceptable</v>
      </c>
      <c r="U392" s="113"/>
      <c r="V392" s="113"/>
      <c r="W392" s="113"/>
      <c r="X392" s="113"/>
      <c r="Y392" s="90" t="s">
        <v>253</v>
      </c>
      <c r="Z392" s="107" t="s">
        <v>254</v>
      </c>
      <c r="AA392" s="107" t="s">
        <v>216</v>
      </c>
      <c r="AB392" s="107" t="s">
        <v>216</v>
      </c>
      <c r="AC392" s="107" t="s">
        <v>255</v>
      </c>
      <c r="AD392" s="107" t="s">
        <v>256</v>
      </c>
      <c r="AE392" s="107" t="s">
        <v>216</v>
      </c>
    </row>
    <row r="393" spans="1:31" s="91" customFormat="1" ht="60.75" customHeight="1">
      <c r="A393" s="113"/>
      <c r="B393" s="113"/>
      <c r="C393" s="118"/>
      <c r="D393" s="118"/>
      <c r="E393" s="86" t="s">
        <v>208</v>
      </c>
      <c r="F393" s="107" t="s">
        <v>247</v>
      </c>
      <c r="G393" s="107" t="s">
        <v>257</v>
      </c>
      <c r="H393" s="107" t="s">
        <v>258</v>
      </c>
      <c r="I393" s="107" t="s">
        <v>259</v>
      </c>
      <c r="J393" s="107" t="s">
        <v>260</v>
      </c>
      <c r="K393" s="107" t="s">
        <v>252</v>
      </c>
      <c r="L393" s="107" t="s">
        <v>233</v>
      </c>
      <c r="M393" s="92">
        <v>2</v>
      </c>
      <c r="N393" s="92">
        <v>3</v>
      </c>
      <c r="O393" s="89">
        <f t="shared" si="124"/>
        <v>6</v>
      </c>
      <c r="P393" s="89" t="str">
        <f t="shared" si="125"/>
        <v>Medio</v>
      </c>
      <c r="Q393" s="92">
        <v>10</v>
      </c>
      <c r="R393" s="89">
        <f t="shared" si="126"/>
        <v>60</v>
      </c>
      <c r="S393" s="89" t="str">
        <f t="shared" si="127"/>
        <v>III</v>
      </c>
      <c r="T393" s="89" t="str">
        <f>IF(S393="","",IF(OR(S393="IV",S393="III"),"Aceptable",IF(S393="II","No Aceptable o Aceptable con controles",IF(S393="I","No Aceptable","Error"))))</f>
        <v>Aceptable</v>
      </c>
      <c r="U393" s="113"/>
      <c r="V393" s="113"/>
      <c r="W393" s="113"/>
      <c r="X393" s="113"/>
      <c r="Y393" s="90" t="s">
        <v>261</v>
      </c>
      <c r="Z393" s="107" t="s">
        <v>254</v>
      </c>
      <c r="AA393" s="107" t="s">
        <v>216</v>
      </c>
      <c r="AB393" s="107" t="s">
        <v>216</v>
      </c>
      <c r="AC393" s="107" t="s">
        <v>255</v>
      </c>
      <c r="AD393" s="111" t="s">
        <v>262</v>
      </c>
      <c r="AE393" s="107" t="s">
        <v>216</v>
      </c>
    </row>
    <row r="394" spans="1:31" s="91" customFormat="1" ht="60.75" customHeight="1">
      <c r="A394" s="113"/>
      <c r="B394" s="113"/>
      <c r="C394" s="118"/>
      <c r="D394" s="118"/>
      <c r="E394" s="86" t="s">
        <v>263</v>
      </c>
      <c r="F394" s="107" t="s">
        <v>151</v>
      </c>
      <c r="G394" s="107" t="s">
        <v>264</v>
      </c>
      <c r="H394" s="107" t="s">
        <v>265</v>
      </c>
      <c r="I394" s="107" t="s">
        <v>266</v>
      </c>
      <c r="J394" s="107" t="s">
        <v>267</v>
      </c>
      <c r="K394" s="107" t="s">
        <v>268</v>
      </c>
      <c r="L394" s="107" t="s">
        <v>269</v>
      </c>
      <c r="M394" s="107">
        <v>2</v>
      </c>
      <c r="N394" s="107">
        <v>2</v>
      </c>
      <c r="O394" s="107">
        <f t="shared" si="124"/>
        <v>4</v>
      </c>
      <c r="P394" s="89" t="str">
        <f t="shared" si="125"/>
        <v>Bajo</v>
      </c>
      <c r="Q394" s="92">
        <v>10</v>
      </c>
      <c r="R394" s="89">
        <f t="shared" si="126"/>
        <v>40</v>
      </c>
      <c r="S394" s="89" t="str">
        <f t="shared" si="127"/>
        <v>III</v>
      </c>
      <c r="T394" s="88" t="s">
        <v>142</v>
      </c>
      <c r="U394" s="113"/>
      <c r="V394" s="113"/>
      <c r="W394" s="113"/>
      <c r="X394" s="113"/>
      <c r="Y394" s="107" t="s">
        <v>270</v>
      </c>
      <c r="Z394" s="107" t="s">
        <v>271</v>
      </c>
      <c r="AA394" s="107" t="s">
        <v>272</v>
      </c>
      <c r="AB394" s="107" t="s">
        <v>272</v>
      </c>
      <c r="AC394" s="107" t="s">
        <v>272</v>
      </c>
      <c r="AD394" s="107" t="s">
        <v>273</v>
      </c>
      <c r="AE394" s="107" t="s">
        <v>217</v>
      </c>
    </row>
    <row r="395" spans="1:31" s="91" customFormat="1" ht="60.75" customHeight="1">
      <c r="A395" s="113"/>
      <c r="B395" s="113"/>
      <c r="C395" s="118"/>
      <c r="D395" s="118"/>
      <c r="E395" s="86" t="s">
        <v>208</v>
      </c>
      <c r="F395" s="107" t="s">
        <v>274</v>
      </c>
      <c r="G395" s="107" t="s">
        <v>275</v>
      </c>
      <c r="H395" s="107" t="s">
        <v>276</v>
      </c>
      <c r="I395" s="107" t="s">
        <v>277</v>
      </c>
      <c r="J395" s="107" t="s">
        <v>213</v>
      </c>
      <c r="K395" s="107" t="s">
        <v>213</v>
      </c>
      <c r="L395" s="107" t="s">
        <v>278</v>
      </c>
      <c r="M395" s="107">
        <v>2</v>
      </c>
      <c r="N395" s="107">
        <v>3</v>
      </c>
      <c r="O395" s="107">
        <f t="shared" si="124"/>
        <v>6</v>
      </c>
      <c r="P395" s="89" t="str">
        <f t="shared" si="125"/>
        <v>Medio</v>
      </c>
      <c r="Q395" s="87">
        <v>60</v>
      </c>
      <c r="R395" s="89">
        <f t="shared" si="126"/>
        <v>360</v>
      </c>
      <c r="S395" s="89" t="str">
        <f t="shared" si="127"/>
        <v>II</v>
      </c>
      <c r="T395" s="89" t="str">
        <f>IF(S395="","",IF(OR(S395="IV",S395="III"),"Aceptable",IF(S395="II","No Aceptable o Aceptable con controles",IF(S395="I","No Aceptable","Error"))))</f>
        <v>No Aceptable o Aceptable con controles</v>
      </c>
      <c r="U395" s="113"/>
      <c r="V395" s="113"/>
      <c r="W395" s="113"/>
      <c r="X395" s="113"/>
      <c r="Y395" s="93" t="s">
        <v>279</v>
      </c>
      <c r="Z395" s="94" t="s">
        <v>280</v>
      </c>
      <c r="AA395" s="95" t="s">
        <v>281</v>
      </c>
      <c r="AB395" s="95" t="s">
        <v>281</v>
      </c>
      <c r="AC395" s="107" t="s">
        <v>216</v>
      </c>
      <c r="AD395" s="111" t="s">
        <v>629</v>
      </c>
      <c r="AE395" s="95" t="s">
        <v>216</v>
      </c>
    </row>
    <row r="396" spans="1:31" s="91" customFormat="1" ht="60.75" customHeight="1">
      <c r="A396" s="113"/>
      <c r="B396" s="113"/>
      <c r="C396" s="118"/>
      <c r="D396" s="118"/>
      <c r="E396" s="86" t="s">
        <v>208</v>
      </c>
      <c r="F396" s="107" t="s">
        <v>274</v>
      </c>
      <c r="G396" s="107" t="s">
        <v>282</v>
      </c>
      <c r="H396" s="107" t="s">
        <v>283</v>
      </c>
      <c r="I396" s="107" t="s">
        <v>277</v>
      </c>
      <c r="J396" s="107" t="s">
        <v>284</v>
      </c>
      <c r="K396" s="107" t="s">
        <v>285</v>
      </c>
      <c r="L396" s="107" t="s">
        <v>286</v>
      </c>
      <c r="M396" s="107">
        <v>2</v>
      </c>
      <c r="N396" s="107">
        <v>2</v>
      </c>
      <c r="O396" s="107">
        <f t="shared" si="124"/>
        <v>4</v>
      </c>
      <c r="P396" s="89" t="str">
        <f t="shared" si="125"/>
        <v>Bajo</v>
      </c>
      <c r="Q396" s="87">
        <v>60</v>
      </c>
      <c r="R396" s="88">
        <f t="shared" si="126"/>
        <v>240</v>
      </c>
      <c r="S396" s="89" t="str">
        <f t="shared" si="127"/>
        <v>II</v>
      </c>
      <c r="T396" s="88" t="str">
        <f>IF(S396="","",IF(OR(S396="IV",S396="III"),"Aceptable",IF(S396="II","No Aceptable o Aceptable con controles",IF(S396="I","No Aceptable","Error"))))</f>
        <v>No Aceptable o Aceptable con controles</v>
      </c>
      <c r="U396" s="113"/>
      <c r="V396" s="113"/>
      <c r="W396" s="113"/>
      <c r="X396" s="113"/>
      <c r="Y396" s="90" t="s">
        <v>287</v>
      </c>
      <c r="Z396" s="107" t="s">
        <v>288</v>
      </c>
      <c r="AA396" s="107" t="s">
        <v>216</v>
      </c>
      <c r="AB396" s="107" t="s">
        <v>216</v>
      </c>
      <c r="AC396" s="107" t="s">
        <v>289</v>
      </c>
      <c r="AD396" s="107" t="s">
        <v>290</v>
      </c>
      <c r="AE396" s="107" t="s">
        <v>216</v>
      </c>
    </row>
    <row r="397" spans="1:31" s="91" customFormat="1" ht="60.75" customHeight="1">
      <c r="A397" s="113"/>
      <c r="B397" s="113"/>
      <c r="C397" s="118"/>
      <c r="D397" s="118"/>
      <c r="E397" s="86" t="s">
        <v>208</v>
      </c>
      <c r="F397" s="107" t="s">
        <v>274</v>
      </c>
      <c r="G397" s="107" t="s">
        <v>291</v>
      </c>
      <c r="H397" s="107" t="s">
        <v>292</v>
      </c>
      <c r="I397" s="107" t="s">
        <v>293</v>
      </c>
      <c r="J397" s="107" t="s">
        <v>294</v>
      </c>
      <c r="K397" s="107" t="s">
        <v>295</v>
      </c>
      <c r="L397" s="107" t="s">
        <v>296</v>
      </c>
      <c r="M397" s="107">
        <v>2</v>
      </c>
      <c r="N397" s="107">
        <v>4</v>
      </c>
      <c r="O397" s="107">
        <f t="shared" si="124"/>
        <v>8</v>
      </c>
      <c r="P397" s="89" t="str">
        <f t="shared" si="125"/>
        <v>Medio</v>
      </c>
      <c r="Q397" s="87">
        <v>10</v>
      </c>
      <c r="R397" s="89">
        <f t="shared" si="126"/>
        <v>80</v>
      </c>
      <c r="S397" s="89" t="str">
        <f t="shared" si="127"/>
        <v>III</v>
      </c>
      <c r="T397" s="88" t="s">
        <v>142</v>
      </c>
      <c r="U397" s="113"/>
      <c r="V397" s="113"/>
      <c r="W397" s="113"/>
      <c r="X397" s="113"/>
      <c r="Y397" s="90" t="s">
        <v>297</v>
      </c>
      <c r="Z397" s="107" t="s">
        <v>298</v>
      </c>
      <c r="AA397" s="107" t="s">
        <v>216</v>
      </c>
      <c r="AB397" s="107" t="s">
        <v>272</v>
      </c>
      <c r="AC397" s="107" t="s">
        <v>299</v>
      </c>
      <c r="AD397" s="111" t="s">
        <v>620</v>
      </c>
      <c r="AE397" s="107" t="s">
        <v>272</v>
      </c>
    </row>
    <row r="398" spans="1:31" s="91" customFormat="1" ht="60.75" customHeight="1">
      <c r="A398" s="113"/>
      <c r="B398" s="113"/>
      <c r="C398" s="118"/>
      <c r="D398" s="118"/>
      <c r="E398" s="86" t="s">
        <v>208</v>
      </c>
      <c r="F398" s="107" t="s">
        <v>274</v>
      </c>
      <c r="G398" s="107" t="s">
        <v>300</v>
      </c>
      <c r="H398" s="107" t="s">
        <v>301</v>
      </c>
      <c r="I398" s="107" t="s">
        <v>302</v>
      </c>
      <c r="J398" s="107" t="s">
        <v>213</v>
      </c>
      <c r="K398" s="107" t="s">
        <v>268</v>
      </c>
      <c r="L398" s="107" t="s">
        <v>278</v>
      </c>
      <c r="M398" s="107">
        <v>6</v>
      </c>
      <c r="N398" s="107">
        <v>3</v>
      </c>
      <c r="O398" s="107">
        <f t="shared" si="124"/>
        <v>18</v>
      </c>
      <c r="P398" s="89" t="str">
        <f t="shared" si="125"/>
        <v>Alto</v>
      </c>
      <c r="Q398" s="92">
        <v>10</v>
      </c>
      <c r="R398" s="89">
        <f t="shared" si="126"/>
        <v>180</v>
      </c>
      <c r="S398" s="89" t="str">
        <f t="shared" si="127"/>
        <v>II</v>
      </c>
      <c r="T398" s="89" t="str">
        <f>IF(S398="","",IF(OR(S398="IV",S398="III"),"Aceptable",IF(S398="II","No Aceptable o Aceptable con controles",IF(S398="I","No Aceptable","Error"))))</f>
        <v>No Aceptable o Aceptable con controles</v>
      </c>
      <c r="U398" s="113"/>
      <c r="V398" s="113"/>
      <c r="W398" s="113"/>
      <c r="X398" s="113"/>
      <c r="Y398" s="90" t="s">
        <v>303</v>
      </c>
      <c r="Z398" s="107" t="s">
        <v>304</v>
      </c>
      <c r="AA398" s="107" t="s">
        <v>216</v>
      </c>
      <c r="AB398" s="107" t="s">
        <v>216</v>
      </c>
      <c r="AC398" s="107" t="s">
        <v>305</v>
      </c>
      <c r="AD398" s="111" t="s">
        <v>626</v>
      </c>
      <c r="AE398" s="107" t="s">
        <v>217</v>
      </c>
    </row>
    <row r="399" spans="1:31" s="91" customFormat="1" ht="60.75" customHeight="1">
      <c r="A399" s="113" t="s">
        <v>204</v>
      </c>
      <c r="B399" s="113" t="s">
        <v>333</v>
      </c>
      <c r="C399" s="118" t="s">
        <v>403</v>
      </c>
      <c r="D399" s="118" t="s">
        <v>404</v>
      </c>
      <c r="E399" s="86" t="s">
        <v>208</v>
      </c>
      <c r="F399" s="107" t="s">
        <v>209</v>
      </c>
      <c r="G399" s="107" t="s">
        <v>210</v>
      </c>
      <c r="H399" s="107" t="s">
        <v>211</v>
      </c>
      <c r="I399" s="107" t="s">
        <v>212</v>
      </c>
      <c r="J399" s="107" t="s">
        <v>213</v>
      </c>
      <c r="K399" s="107" t="s">
        <v>213</v>
      </c>
      <c r="L399" s="107" t="s">
        <v>213</v>
      </c>
      <c r="M399" s="107">
        <v>2</v>
      </c>
      <c r="N399" s="107">
        <v>2</v>
      </c>
      <c r="O399" s="107">
        <f t="shared" si="124"/>
        <v>4</v>
      </c>
      <c r="P399" s="89" t="str">
        <f t="shared" si="125"/>
        <v>Bajo</v>
      </c>
      <c r="Q399" s="87">
        <v>10</v>
      </c>
      <c r="R399" s="88">
        <f t="shared" si="126"/>
        <v>40</v>
      </c>
      <c r="S399" s="89" t="str">
        <f t="shared" si="127"/>
        <v>III</v>
      </c>
      <c r="T399" s="88" t="s">
        <v>142</v>
      </c>
      <c r="U399" s="113"/>
      <c r="V399" s="113"/>
      <c r="W399" s="113"/>
      <c r="X399" s="113"/>
      <c r="Y399" s="90" t="s">
        <v>214</v>
      </c>
      <c r="Z399" s="107" t="s">
        <v>215</v>
      </c>
      <c r="AA399" s="107" t="s">
        <v>216</v>
      </c>
      <c r="AB399" s="107" t="s">
        <v>216</v>
      </c>
      <c r="AC399" s="107" t="s">
        <v>216</v>
      </c>
      <c r="AD399" s="111" t="s">
        <v>618</v>
      </c>
      <c r="AE399" s="107" t="s">
        <v>217</v>
      </c>
    </row>
    <row r="400" spans="1:31" s="91" customFormat="1" ht="60.75" customHeight="1">
      <c r="A400" s="113"/>
      <c r="B400" s="113"/>
      <c r="C400" s="118"/>
      <c r="D400" s="118"/>
      <c r="E400" s="86" t="s">
        <v>208</v>
      </c>
      <c r="F400" s="107" t="s">
        <v>152</v>
      </c>
      <c r="G400" s="107" t="s">
        <v>218</v>
      </c>
      <c r="H400" s="107" t="s">
        <v>219</v>
      </c>
      <c r="I400" s="107" t="s">
        <v>220</v>
      </c>
      <c r="J400" s="107" t="s">
        <v>213</v>
      </c>
      <c r="K400" s="107" t="s">
        <v>221</v>
      </c>
      <c r="L400" s="107" t="s">
        <v>222</v>
      </c>
      <c r="M400" s="107">
        <v>2</v>
      </c>
      <c r="N400" s="107">
        <v>3</v>
      </c>
      <c r="O400" s="107">
        <f t="shared" si="124"/>
        <v>6</v>
      </c>
      <c r="P400" s="89" t="str">
        <f t="shared" si="125"/>
        <v>Medio</v>
      </c>
      <c r="Q400" s="92">
        <v>25</v>
      </c>
      <c r="R400" s="88">
        <f t="shared" si="126"/>
        <v>150</v>
      </c>
      <c r="S400" s="89" t="str">
        <f t="shared" si="127"/>
        <v>II</v>
      </c>
      <c r="T400" s="88" t="str">
        <f>IF(S400="","",IF(OR(S400="IV",S400="III"),"Aceptable",IF(S400="II","No Aceptable o Aceptable con controles",IF(S400="I","No Aceptable","Error"))))</f>
        <v>No Aceptable o Aceptable con controles</v>
      </c>
      <c r="U400" s="113"/>
      <c r="V400" s="113"/>
      <c r="W400" s="113"/>
      <c r="X400" s="113"/>
      <c r="Y400" s="90" t="s">
        <v>223</v>
      </c>
      <c r="Z400" s="107" t="s">
        <v>224</v>
      </c>
      <c r="AA400" s="107" t="s">
        <v>216</v>
      </c>
      <c r="AB400" s="107" t="s">
        <v>216</v>
      </c>
      <c r="AC400" s="107" t="s">
        <v>216</v>
      </c>
      <c r="AD400" s="107" t="s">
        <v>225</v>
      </c>
      <c r="AE400" s="107" t="s">
        <v>216</v>
      </c>
    </row>
    <row r="401" spans="1:31" s="91" customFormat="1" ht="60.75" customHeight="1">
      <c r="A401" s="113"/>
      <c r="B401" s="113"/>
      <c r="C401" s="118"/>
      <c r="D401" s="118"/>
      <c r="E401" s="86" t="s">
        <v>208</v>
      </c>
      <c r="F401" s="107" t="s">
        <v>152</v>
      </c>
      <c r="G401" s="107" t="s">
        <v>226</v>
      </c>
      <c r="H401" s="107" t="s">
        <v>227</v>
      </c>
      <c r="I401" s="107" t="s">
        <v>228</v>
      </c>
      <c r="J401" s="107" t="s">
        <v>213</v>
      </c>
      <c r="K401" s="107" t="s">
        <v>221</v>
      </c>
      <c r="L401" s="107" t="s">
        <v>222</v>
      </c>
      <c r="M401" s="107">
        <v>6</v>
      </c>
      <c r="N401" s="107">
        <v>4</v>
      </c>
      <c r="O401" s="107">
        <f t="shared" si="124"/>
        <v>24</v>
      </c>
      <c r="P401" s="89" t="str">
        <f t="shared" si="125"/>
        <v>Muy Alto</v>
      </c>
      <c r="Q401" s="92">
        <v>25</v>
      </c>
      <c r="R401" s="88">
        <f t="shared" si="126"/>
        <v>600</v>
      </c>
      <c r="S401" s="89" t="str">
        <f t="shared" si="127"/>
        <v>I</v>
      </c>
      <c r="T401" s="88" t="str">
        <f>IF(S401="","",IF(OR(S401="IV",S401="III"),"Aceptable",IF(S401="II","No Aceptable o Aceptable con controles",IF(S401="I","No Aceptable","Error"))))</f>
        <v>No Aceptable</v>
      </c>
      <c r="U401" s="113"/>
      <c r="V401" s="113"/>
      <c r="W401" s="113"/>
      <c r="X401" s="113"/>
      <c r="Y401" s="90" t="s">
        <v>223</v>
      </c>
      <c r="Z401" s="107" t="s">
        <v>224</v>
      </c>
      <c r="AA401" s="107" t="s">
        <v>216</v>
      </c>
      <c r="AB401" s="107" t="s">
        <v>216</v>
      </c>
      <c r="AC401" s="107" t="s">
        <v>216</v>
      </c>
      <c r="AD401" s="107" t="s">
        <v>225</v>
      </c>
      <c r="AE401" s="107" t="s">
        <v>216</v>
      </c>
    </row>
    <row r="402" spans="1:31" s="91" customFormat="1" ht="60.75" customHeight="1">
      <c r="A402" s="113"/>
      <c r="B402" s="113"/>
      <c r="C402" s="118"/>
      <c r="D402" s="118"/>
      <c r="E402" s="86" t="s">
        <v>208</v>
      </c>
      <c r="F402" s="107" t="s">
        <v>150</v>
      </c>
      <c r="G402" s="107" t="s">
        <v>229</v>
      </c>
      <c r="H402" s="107" t="s">
        <v>230</v>
      </c>
      <c r="I402" s="107" t="s">
        <v>231</v>
      </c>
      <c r="J402" s="107" t="s">
        <v>213</v>
      </c>
      <c r="K402" s="107" t="s">
        <v>232</v>
      </c>
      <c r="L402" s="107" t="s">
        <v>233</v>
      </c>
      <c r="M402" s="92">
        <v>0</v>
      </c>
      <c r="N402" s="92">
        <v>2</v>
      </c>
      <c r="O402" s="89" t="str">
        <f t="shared" si="124"/>
        <v>N/A</v>
      </c>
      <c r="P402" s="89" t="str">
        <f t="shared" si="125"/>
        <v>N/A</v>
      </c>
      <c r="Q402" s="92">
        <v>25</v>
      </c>
      <c r="R402" s="89" t="str">
        <f t="shared" si="126"/>
        <v>N/A</v>
      </c>
      <c r="S402" s="89" t="str">
        <f t="shared" si="127"/>
        <v>IV</v>
      </c>
      <c r="T402" s="88" t="s">
        <v>142</v>
      </c>
      <c r="U402" s="113"/>
      <c r="V402" s="113"/>
      <c r="W402" s="113"/>
      <c r="X402" s="113"/>
      <c r="Y402" s="90" t="s">
        <v>234</v>
      </c>
      <c r="Z402" s="107" t="s">
        <v>235</v>
      </c>
      <c r="AA402" s="107" t="s">
        <v>216</v>
      </c>
      <c r="AB402" s="107" t="s">
        <v>216</v>
      </c>
      <c r="AC402" s="107" t="s">
        <v>236</v>
      </c>
      <c r="AD402" s="111" t="s">
        <v>622</v>
      </c>
      <c r="AE402" s="107" t="s">
        <v>216</v>
      </c>
    </row>
    <row r="403" spans="1:31" s="91" customFormat="1" ht="60.75" customHeight="1">
      <c r="A403" s="113"/>
      <c r="B403" s="113"/>
      <c r="C403" s="118"/>
      <c r="D403" s="118"/>
      <c r="E403" s="86" t="s">
        <v>208</v>
      </c>
      <c r="F403" s="107" t="s">
        <v>150</v>
      </c>
      <c r="G403" s="107" t="s">
        <v>237</v>
      </c>
      <c r="H403" s="107" t="s">
        <v>238</v>
      </c>
      <c r="I403" s="107" t="s">
        <v>239</v>
      </c>
      <c r="J403" s="107" t="s">
        <v>240</v>
      </c>
      <c r="K403" s="107" t="s">
        <v>232</v>
      </c>
      <c r="L403" s="107" t="s">
        <v>233</v>
      </c>
      <c r="M403" s="107">
        <v>2</v>
      </c>
      <c r="N403" s="107">
        <v>3</v>
      </c>
      <c r="O403" s="107">
        <f t="shared" si="124"/>
        <v>6</v>
      </c>
      <c r="P403" s="89" t="str">
        <f t="shared" si="125"/>
        <v>Medio</v>
      </c>
      <c r="Q403" s="92">
        <v>10</v>
      </c>
      <c r="R403" s="89">
        <f t="shared" si="126"/>
        <v>60</v>
      </c>
      <c r="S403" s="89" t="str">
        <f t="shared" si="127"/>
        <v>III</v>
      </c>
      <c r="T403" s="88" t="s">
        <v>142</v>
      </c>
      <c r="U403" s="113"/>
      <c r="V403" s="113"/>
      <c r="W403" s="113"/>
      <c r="X403" s="113"/>
      <c r="Y403" s="90" t="s">
        <v>234</v>
      </c>
      <c r="Z403" s="107" t="s">
        <v>241</v>
      </c>
      <c r="AA403" s="107" t="s">
        <v>216</v>
      </c>
      <c r="AB403" s="107" t="s">
        <v>216</v>
      </c>
      <c r="AC403" s="107" t="s">
        <v>236</v>
      </c>
      <c r="AD403" s="111" t="s">
        <v>623</v>
      </c>
      <c r="AE403" s="107" t="s">
        <v>216</v>
      </c>
    </row>
    <row r="404" spans="1:31" s="91" customFormat="1" ht="60.75" customHeight="1">
      <c r="A404" s="113"/>
      <c r="B404" s="113"/>
      <c r="C404" s="118"/>
      <c r="D404" s="118"/>
      <c r="E404" s="86" t="s">
        <v>208</v>
      </c>
      <c r="F404" s="107" t="s">
        <v>150</v>
      </c>
      <c r="G404" s="107" t="s">
        <v>237</v>
      </c>
      <c r="H404" s="107" t="s">
        <v>242</v>
      </c>
      <c r="I404" s="107" t="s">
        <v>243</v>
      </c>
      <c r="J404" s="107" t="s">
        <v>213</v>
      </c>
      <c r="K404" s="107" t="s">
        <v>232</v>
      </c>
      <c r="L404" s="107" t="s">
        <v>213</v>
      </c>
      <c r="M404" s="107">
        <v>2</v>
      </c>
      <c r="N404" s="107">
        <v>3</v>
      </c>
      <c r="O404" s="107">
        <f t="shared" si="124"/>
        <v>6</v>
      </c>
      <c r="P404" s="89" t="str">
        <f t="shared" si="125"/>
        <v>Medio</v>
      </c>
      <c r="Q404" s="87">
        <v>10</v>
      </c>
      <c r="R404" s="88">
        <f t="shared" si="126"/>
        <v>60</v>
      </c>
      <c r="S404" s="89" t="str">
        <f t="shared" si="127"/>
        <v>III</v>
      </c>
      <c r="T404" s="88" t="s">
        <v>142</v>
      </c>
      <c r="U404" s="113"/>
      <c r="V404" s="113"/>
      <c r="W404" s="113"/>
      <c r="X404" s="113"/>
      <c r="Y404" s="90" t="s">
        <v>244</v>
      </c>
      <c r="Z404" s="107" t="s">
        <v>245</v>
      </c>
      <c r="AA404" s="107" t="s">
        <v>216</v>
      </c>
      <c r="AB404" s="107" t="s">
        <v>246</v>
      </c>
      <c r="AC404" s="107" t="s">
        <v>216</v>
      </c>
      <c r="AD404" s="111" t="s">
        <v>624</v>
      </c>
      <c r="AE404" s="107" t="s">
        <v>216</v>
      </c>
    </row>
    <row r="405" spans="1:31" s="91" customFormat="1" ht="60.75" customHeight="1">
      <c r="A405" s="113"/>
      <c r="B405" s="113"/>
      <c r="C405" s="118"/>
      <c r="D405" s="118"/>
      <c r="E405" s="86" t="s">
        <v>208</v>
      </c>
      <c r="F405" s="107" t="s">
        <v>247</v>
      </c>
      <c r="G405" s="107" t="s">
        <v>248</v>
      </c>
      <c r="H405" s="107" t="s">
        <v>249</v>
      </c>
      <c r="I405" s="107" t="s">
        <v>250</v>
      </c>
      <c r="J405" s="107" t="s">
        <v>251</v>
      </c>
      <c r="K405" s="107" t="s">
        <v>252</v>
      </c>
      <c r="L405" s="107" t="s">
        <v>233</v>
      </c>
      <c r="M405" s="92">
        <v>2</v>
      </c>
      <c r="N405" s="92">
        <v>3</v>
      </c>
      <c r="O405" s="89">
        <f t="shared" si="124"/>
        <v>6</v>
      </c>
      <c r="P405" s="89" t="str">
        <f t="shared" si="125"/>
        <v>Medio</v>
      </c>
      <c r="Q405" s="92">
        <v>10</v>
      </c>
      <c r="R405" s="89">
        <f t="shared" si="126"/>
        <v>60</v>
      </c>
      <c r="S405" s="89" t="str">
        <f t="shared" si="127"/>
        <v>III</v>
      </c>
      <c r="T405" s="89" t="str">
        <f>IF(S405="","",IF(OR(S405="IV",S405="III"),"Aceptable",IF(S405="II","No Aceptable o Aceptable con controles",IF(S405="I","No Aceptable","Error"))))</f>
        <v>Aceptable</v>
      </c>
      <c r="U405" s="113"/>
      <c r="V405" s="113"/>
      <c r="W405" s="113"/>
      <c r="X405" s="113"/>
      <c r="Y405" s="90" t="s">
        <v>253</v>
      </c>
      <c r="Z405" s="107" t="s">
        <v>254</v>
      </c>
      <c r="AA405" s="107" t="s">
        <v>216</v>
      </c>
      <c r="AB405" s="107" t="s">
        <v>216</v>
      </c>
      <c r="AC405" s="107" t="s">
        <v>255</v>
      </c>
      <c r="AD405" s="107" t="s">
        <v>256</v>
      </c>
      <c r="AE405" s="107" t="s">
        <v>216</v>
      </c>
    </row>
    <row r="406" spans="1:31" s="91" customFormat="1" ht="60.75" customHeight="1">
      <c r="A406" s="113"/>
      <c r="B406" s="113"/>
      <c r="C406" s="118"/>
      <c r="D406" s="118"/>
      <c r="E406" s="86" t="s">
        <v>208</v>
      </c>
      <c r="F406" s="107" t="s">
        <v>247</v>
      </c>
      <c r="G406" s="107" t="s">
        <v>257</v>
      </c>
      <c r="H406" s="107" t="s">
        <v>258</v>
      </c>
      <c r="I406" s="107" t="s">
        <v>259</v>
      </c>
      <c r="J406" s="107" t="s">
        <v>260</v>
      </c>
      <c r="K406" s="107" t="s">
        <v>252</v>
      </c>
      <c r="L406" s="107" t="s">
        <v>233</v>
      </c>
      <c r="M406" s="92">
        <v>2</v>
      </c>
      <c r="N406" s="92">
        <v>3</v>
      </c>
      <c r="O406" s="89">
        <f t="shared" si="124"/>
        <v>6</v>
      </c>
      <c r="P406" s="89" t="str">
        <f t="shared" si="125"/>
        <v>Medio</v>
      </c>
      <c r="Q406" s="92">
        <v>10</v>
      </c>
      <c r="R406" s="89">
        <f t="shared" si="126"/>
        <v>60</v>
      </c>
      <c r="S406" s="89" t="str">
        <f t="shared" si="127"/>
        <v>III</v>
      </c>
      <c r="T406" s="89" t="str">
        <f>IF(S406="","",IF(OR(S406="IV",S406="III"),"Aceptable",IF(S406="II","No Aceptable o Aceptable con controles",IF(S406="I","No Aceptable","Error"))))</f>
        <v>Aceptable</v>
      </c>
      <c r="U406" s="113"/>
      <c r="V406" s="113"/>
      <c r="W406" s="113"/>
      <c r="X406" s="113"/>
      <c r="Y406" s="90" t="s">
        <v>261</v>
      </c>
      <c r="Z406" s="107" t="s">
        <v>254</v>
      </c>
      <c r="AA406" s="107" t="s">
        <v>216</v>
      </c>
      <c r="AB406" s="107" t="s">
        <v>216</v>
      </c>
      <c r="AC406" s="107" t="s">
        <v>255</v>
      </c>
      <c r="AD406" s="111" t="s">
        <v>262</v>
      </c>
      <c r="AE406" s="107" t="s">
        <v>216</v>
      </c>
    </row>
    <row r="407" spans="1:31" s="91" customFormat="1" ht="60.75" customHeight="1">
      <c r="A407" s="113"/>
      <c r="B407" s="113"/>
      <c r="C407" s="118"/>
      <c r="D407" s="118"/>
      <c r="E407" s="86" t="s">
        <v>263</v>
      </c>
      <c r="F407" s="107" t="s">
        <v>151</v>
      </c>
      <c r="G407" s="107" t="s">
        <v>264</v>
      </c>
      <c r="H407" s="107" t="s">
        <v>265</v>
      </c>
      <c r="I407" s="107" t="s">
        <v>266</v>
      </c>
      <c r="J407" s="107" t="s">
        <v>267</v>
      </c>
      <c r="K407" s="107" t="s">
        <v>268</v>
      </c>
      <c r="L407" s="107" t="s">
        <v>269</v>
      </c>
      <c r="M407" s="107">
        <v>2</v>
      </c>
      <c r="N407" s="107">
        <v>2</v>
      </c>
      <c r="O407" s="107">
        <f t="shared" si="124"/>
        <v>4</v>
      </c>
      <c r="P407" s="89" t="str">
        <f t="shared" si="125"/>
        <v>Bajo</v>
      </c>
      <c r="Q407" s="92">
        <v>10</v>
      </c>
      <c r="R407" s="89">
        <f t="shared" si="126"/>
        <v>40</v>
      </c>
      <c r="S407" s="89" t="str">
        <f t="shared" si="127"/>
        <v>III</v>
      </c>
      <c r="T407" s="88" t="s">
        <v>142</v>
      </c>
      <c r="U407" s="113"/>
      <c r="V407" s="113"/>
      <c r="W407" s="113"/>
      <c r="X407" s="113"/>
      <c r="Y407" s="107" t="s">
        <v>270</v>
      </c>
      <c r="Z407" s="107" t="s">
        <v>271</v>
      </c>
      <c r="AA407" s="107" t="s">
        <v>272</v>
      </c>
      <c r="AB407" s="107" t="s">
        <v>272</v>
      </c>
      <c r="AC407" s="107" t="s">
        <v>272</v>
      </c>
      <c r="AD407" s="107" t="s">
        <v>273</v>
      </c>
      <c r="AE407" s="107" t="s">
        <v>217</v>
      </c>
    </row>
    <row r="408" spans="1:31" s="91" customFormat="1" ht="60.75" customHeight="1">
      <c r="A408" s="113"/>
      <c r="B408" s="113"/>
      <c r="C408" s="118"/>
      <c r="D408" s="118"/>
      <c r="E408" s="86" t="s">
        <v>208</v>
      </c>
      <c r="F408" s="107" t="s">
        <v>274</v>
      </c>
      <c r="G408" s="107" t="s">
        <v>275</v>
      </c>
      <c r="H408" s="107" t="s">
        <v>276</v>
      </c>
      <c r="I408" s="107" t="s">
        <v>277</v>
      </c>
      <c r="J408" s="107" t="s">
        <v>213</v>
      </c>
      <c r="K408" s="107" t="s">
        <v>213</v>
      </c>
      <c r="L408" s="107" t="s">
        <v>278</v>
      </c>
      <c r="M408" s="107">
        <v>2</v>
      </c>
      <c r="N408" s="107">
        <v>3</v>
      </c>
      <c r="O408" s="107">
        <f t="shared" si="124"/>
        <v>6</v>
      </c>
      <c r="P408" s="89" t="str">
        <f t="shared" si="125"/>
        <v>Medio</v>
      </c>
      <c r="Q408" s="87">
        <v>60</v>
      </c>
      <c r="R408" s="89">
        <f t="shared" si="126"/>
        <v>360</v>
      </c>
      <c r="S408" s="89" t="str">
        <f t="shared" si="127"/>
        <v>II</v>
      </c>
      <c r="T408" s="89" t="str">
        <f>IF(S408="","",IF(OR(S408="IV",S408="III"),"Aceptable",IF(S408="II","No Aceptable o Aceptable con controles",IF(S408="I","No Aceptable","Error"))))</f>
        <v>No Aceptable o Aceptable con controles</v>
      </c>
      <c r="U408" s="113"/>
      <c r="V408" s="113"/>
      <c r="W408" s="113"/>
      <c r="X408" s="113"/>
      <c r="Y408" s="93" t="s">
        <v>279</v>
      </c>
      <c r="Z408" s="94" t="s">
        <v>280</v>
      </c>
      <c r="AA408" s="95" t="s">
        <v>281</v>
      </c>
      <c r="AB408" s="95" t="s">
        <v>281</v>
      </c>
      <c r="AC408" s="107" t="s">
        <v>216</v>
      </c>
      <c r="AD408" s="111" t="s">
        <v>629</v>
      </c>
      <c r="AE408" s="95" t="s">
        <v>216</v>
      </c>
    </row>
    <row r="409" spans="1:31" s="91" customFormat="1" ht="60.75" customHeight="1">
      <c r="A409" s="113"/>
      <c r="B409" s="113"/>
      <c r="C409" s="118"/>
      <c r="D409" s="118"/>
      <c r="E409" s="86" t="s">
        <v>208</v>
      </c>
      <c r="F409" s="107" t="s">
        <v>274</v>
      </c>
      <c r="G409" s="107" t="s">
        <v>282</v>
      </c>
      <c r="H409" s="107" t="s">
        <v>283</v>
      </c>
      <c r="I409" s="107" t="s">
        <v>277</v>
      </c>
      <c r="J409" s="107" t="s">
        <v>284</v>
      </c>
      <c r="K409" s="107" t="s">
        <v>285</v>
      </c>
      <c r="L409" s="107" t="s">
        <v>286</v>
      </c>
      <c r="M409" s="107">
        <v>2</v>
      </c>
      <c r="N409" s="107">
        <v>2</v>
      </c>
      <c r="O409" s="107">
        <f t="shared" si="124"/>
        <v>4</v>
      </c>
      <c r="P409" s="89" t="str">
        <f t="shared" si="125"/>
        <v>Bajo</v>
      </c>
      <c r="Q409" s="87">
        <v>60</v>
      </c>
      <c r="R409" s="88">
        <f t="shared" si="126"/>
        <v>240</v>
      </c>
      <c r="S409" s="89" t="str">
        <f t="shared" si="127"/>
        <v>II</v>
      </c>
      <c r="T409" s="88" t="str">
        <f>IF(S409="","",IF(OR(S409="IV",S409="III"),"Aceptable",IF(S409="II","No Aceptable o Aceptable con controles",IF(S409="I","No Aceptable","Error"))))</f>
        <v>No Aceptable o Aceptable con controles</v>
      </c>
      <c r="U409" s="113"/>
      <c r="V409" s="113"/>
      <c r="W409" s="113"/>
      <c r="X409" s="113"/>
      <c r="Y409" s="90" t="s">
        <v>287</v>
      </c>
      <c r="Z409" s="107" t="s">
        <v>288</v>
      </c>
      <c r="AA409" s="107" t="s">
        <v>216</v>
      </c>
      <c r="AB409" s="107" t="s">
        <v>216</v>
      </c>
      <c r="AC409" s="107" t="s">
        <v>289</v>
      </c>
      <c r="AD409" s="107" t="s">
        <v>290</v>
      </c>
      <c r="AE409" s="107" t="s">
        <v>216</v>
      </c>
    </row>
    <row r="410" spans="1:31" s="91" customFormat="1" ht="60.75" customHeight="1">
      <c r="A410" s="113"/>
      <c r="B410" s="113"/>
      <c r="C410" s="118"/>
      <c r="D410" s="118"/>
      <c r="E410" s="86" t="s">
        <v>208</v>
      </c>
      <c r="F410" s="107" t="s">
        <v>274</v>
      </c>
      <c r="G410" s="107" t="s">
        <v>291</v>
      </c>
      <c r="H410" s="107" t="s">
        <v>292</v>
      </c>
      <c r="I410" s="107" t="s">
        <v>293</v>
      </c>
      <c r="J410" s="107" t="s">
        <v>294</v>
      </c>
      <c r="K410" s="107" t="s">
        <v>295</v>
      </c>
      <c r="L410" s="107" t="s">
        <v>296</v>
      </c>
      <c r="M410" s="107">
        <v>2</v>
      </c>
      <c r="N410" s="107">
        <v>4</v>
      </c>
      <c r="O410" s="107">
        <f t="shared" si="124"/>
        <v>8</v>
      </c>
      <c r="P410" s="89" t="str">
        <f t="shared" si="125"/>
        <v>Medio</v>
      </c>
      <c r="Q410" s="87">
        <v>10</v>
      </c>
      <c r="R410" s="89">
        <f t="shared" si="126"/>
        <v>80</v>
      </c>
      <c r="S410" s="89" t="str">
        <f t="shared" si="127"/>
        <v>III</v>
      </c>
      <c r="T410" s="88" t="s">
        <v>142</v>
      </c>
      <c r="U410" s="113"/>
      <c r="V410" s="113"/>
      <c r="W410" s="113"/>
      <c r="X410" s="113"/>
      <c r="Y410" s="90" t="s">
        <v>297</v>
      </c>
      <c r="Z410" s="107" t="s">
        <v>298</v>
      </c>
      <c r="AA410" s="107" t="s">
        <v>216</v>
      </c>
      <c r="AB410" s="107" t="s">
        <v>272</v>
      </c>
      <c r="AC410" s="107" t="s">
        <v>299</v>
      </c>
      <c r="AD410" s="111" t="s">
        <v>620</v>
      </c>
      <c r="AE410" s="107" t="s">
        <v>272</v>
      </c>
    </row>
    <row r="411" spans="1:31" s="91" customFormat="1" ht="60.75" customHeight="1">
      <c r="A411" s="113"/>
      <c r="B411" s="113"/>
      <c r="C411" s="118"/>
      <c r="D411" s="118"/>
      <c r="E411" s="86" t="s">
        <v>208</v>
      </c>
      <c r="F411" s="107" t="s">
        <v>274</v>
      </c>
      <c r="G411" s="107" t="s">
        <v>300</v>
      </c>
      <c r="H411" s="107" t="s">
        <v>301</v>
      </c>
      <c r="I411" s="107" t="s">
        <v>302</v>
      </c>
      <c r="J411" s="107" t="s">
        <v>213</v>
      </c>
      <c r="K411" s="107" t="s">
        <v>268</v>
      </c>
      <c r="L411" s="107" t="s">
        <v>278</v>
      </c>
      <c r="M411" s="107">
        <v>6</v>
      </c>
      <c r="N411" s="107">
        <v>3</v>
      </c>
      <c r="O411" s="107">
        <f t="shared" si="124"/>
        <v>18</v>
      </c>
      <c r="P411" s="89" t="str">
        <f t="shared" si="125"/>
        <v>Alto</v>
      </c>
      <c r="Q411" s="92">
        <v>10</v>
      </c>
      <c r="R411" s="89">
        <f t="shared" si="126"/>
        <v>180</v>
      </c>
      <c r="S411" s="89" t="str">
        <f t="shared" si="127"/>
        <v>II</v>
      </c>
      <c r="T411" s="89" t="str">
        <f>IF(S411="","",IF(OR(S411="IV",S411="III"),"Aceptable",IF(S411="II","No Aceptable o Aceptable con controles",IF(S411="I","No Aceptable","Error"))))</f>
        <v>No Aceptable o Aceptable con controles</v>
      </c>
      <c r="U411" s="113"/>
      <c r="V411" s="113"/>
      <c r="W411" s="113"/>
      <c r="X411" s="113"/>
      <c r="Y411" s="90" t="s">
        <v>303</v>
      </c>
      <c r="Z411" s="107" t="s">
        <v>304</v>
      </c>
      <c r="AA411" s="107" t="s">
        <v>216</v>
      </c>
      <c r="AB411" s="107" t="s">
        <v>216</v>
      </c>
      <c r="AC411" s="107" t="s">
        <v>305</v>
      </c>
      <c r="AD411" s="111" t="s">
        <v>626</v>
      </c>
      <c r="AE411" s="107" t="s">
        <v>217</v>
      </c>
    </row>
    <row r="412" spans="1:31" s="91" customFormat="1" ht="60.75" customHeight="1">
      <c r="A412" s="113" t="s">
        <v>204</v>
      </c>
      <c r="B412" s="113" t="s">
        <v>339</v>
      </c>
      <c r="C412" s="118" t="s">
        <v>405</v>
      </c>
      <c r="D412" s="118" t="s">
        <v>406</v>
      </c>
      <c r="E412" s="86" t="s">
        <v>208</v>
      </c>
      <c r="F412" s="107" t="s">
        <v>209</v>
      </c>
      <c r="G412" s="107" t="s">
        <v>210</v>
      </c>
      <c r="H412" s="107" t="s">
        <v>211</v>
      </c>
      <c r="I412" s="107" t="s">
        <v>212</v>
      </c>
      <c r="J412" s="107" t="s">
        <v>213</v>
      </c>
      <c r="K412" s="107" t="s">
        <v>213</v>
      </c>
      <c r="L412" s="107" t="s">
        <v>213</v>
      </c>
      <c r="M412" s="107">
        <v>2</v>
      </c>
      <c r="N412" s="107">
        <v>2</v>
      </c>
      <c r="O412" s="107">
        <f t="shared" si="124"/>
        <v>4</v>
      </c>
      <c r="P412" s="89" t="str">
        <f t="shared" si="125"/>
        <v>Bajo</v>
      </c>
      <c r="Q412" s="87">
        <v>10</v>
      </c>
      <c r="R412" s="88">
        <f t="shared" si="126"/>
        <v>40</v>
      </c>
      <c r="S412" s="89" t="str">
        <f t="shared" si="127"/>
        <v>III</v>
      </c>
      <c r="T412" s="88" t="s">
        <v>142</v>
      </c>
      <c r="U412" s="113"/>
      <c r="V412" s="113"/>
      <c r="W412" s="113"/>
      <c r="X412" s="113"/>
      <c r="Y412" s="90" t="s">
        <v>214</v>
      </c>
      <c r="Z412" s="107" t="s">
        <v>215</v>
      </c>
      <c r="AA412" s="107" t="s">
        <v>216</v>
      </c>
      <c r="AB412" s="107" t="s">
        <v>216</v>
      </c>
      <c r="AC412" s="107" t="s">
        <v>216</v>
      </c>
      <c r="AD412" s="111" t="s">
        <v>618</v>
      </c>
      <c r="AE412" s="107" t="s">
        <v>217</v>
      </c>
    </row>
    <row r="413" spans="1:31" s="91" customFormat="1" ht="60.75" customHeight="1">
      <c r="A413" s="113"/>
      <c r="B413" s="113"/>
      <c r="C413" s="118"/>
      <c r="D413" s="118"/>
      <c r="E413" s="86" t="s">
        <v>208</v>
      </c>
      <c r="F413" s="107" t="s">
        <v>152</v>
      </c>
      <c r="G413" s="107" t="s">
        <v>218</v>
      </c>
      <c r="H413" s="107" t="s">
        <v>219</v>
      </c>
      <c r="I413" s="107" t="s">
        <v>220</v>
      </c>
      <c r="J413" s="107" t="s">
        <v>213</v>
      </c>
      <c r="K413" s="107" t="s">
        <v>221</v>
      </c>
      <c r="L413" s="107" t="s">
        <v>222</v>
      </c>
      <c r="M413" s="107">
        <v>2</v>
      </c>
      <c r="N413" s="107">
        <v>3</v>
      </c>
      <c r="O413" s="107">
        <f t="shared" si="124"/>
        <v>6</v>
      </c>
      <c r="P413" s="89" t="str">
        <f t="shared" si="125"/>
        <v>Medio</v>
      </c>
      <c r="Q413" s="92">
        <v>25</v>
      </c>
      <c r="R413" s="88">
        <f t="shared" si="126"/>
        <v>150</v>
      </c>
      <c r="S413" s="89" t="str">
        <f t="shared" si="127"/>
        <v>II</v>
      </c>
      <c r="T413" s="88" t="str">
        <f>IF(S413="","",IF(OR(S413="IV",S413="III"),"Aceptable",IF(S413="II","No Aceptable o Aceptable con controles",IF(S413="I","No Aceptable","Error"))))</f>
        <v>No Aceptable o Aceptable con controles</v>
      </c>
      <c r="U413" s="113"/>
      <c r="V413" s="113"/>
      <c r="W413" s="113"/>
      <c r="X413" s="113"/>
      <c r="Y413" s="90" t="s">
        <v>223</v>
      </c>
      <c r="Z413" s="107" t="s">
        <v>224</v>
      </c>
      <c r="AA413" s="107" t="s">
        <v>216</v>
      </c>
      <c r="AB413" s="107" t="s">
        <v>216</v>
      </c>
      <c r="AC413" s="107" t="s">
        <v>216</v>
      </c>
      <c r="AD413" s="107" t="s">
        <v>225</v>
      </c>
      <c r="AE413" s="107" t="s">
        <v>216</v>
      </c>
    </row>
    <row r="414" spans="1:31" s="91" customFormat="1" ht="60.75" customHeight="1">
      <c r="A414" s="113"/>
      <c r="B414" s="113"/>
      <c r="C414" s="118"/>
      <c r="D414" s="118"/>
      <c r="E414" s="86" t="s">
        <v>208</v>
      </c>
      <c r="F414" s="107" t="s">
        <v>152</v>
      </c>
      <c r="G414" s="107" t="s">
        <v>226</v>
      </c>
      <c r="H414" s="107" t="s">
        <v>227</v>
      </c>
      <c r="I414" s="107" t="s">
        <v>228</v>
      </c>
      <c r="J414" s="107" t="s">
        <v>213</v>
      </c>
      <c r="K414" s="107" t="s">
        <v>221</v>
      </c>
      <c r="L414" s="107" t="s">
        <v>222</v>
      </c>
      <c r="M414" s="107">
        <v>6</v>
      </c>
      <c r="N414" s="107">
        <v>4</v>
      </c>
      <c r="O414" s="107">
        <f t="shared" si="124"/>
        <v>24</v>
      </c>
      <c r="P414" s="89" t="str">
        <f t="shared" si="125"/>
        <v>Muy Alto</v>
      </c>
      <c r="Q414" s="92">
        <v>25</v>
      </c>
      <c r="R414" s="88">
        <f t="shared" si="126"/>
        <v>600</v>
      </c>
      <c r="S414" s="89" t="str">
        <f t="shared" si="127"/>
        <v>I</v>
      </c>
      <c r="T414" s="88" t="str">
        <f>IF(S414="","",IF(OR(S414="IV",S414="III"),"Aceptable",IF(S414="II","No Aceptable o Aceptable con controles",IF(S414="I","No Aceptable","Error"))))</f>
        <v>No Aceptable</v>
      </c>
      <c r="U414" s="113"/>
      <c r="V414" s="113"/>
      <c r="W414" s="113"/>
      <c r="X414" s="113"/>
      <c r="Y414" s="90" t="s">
        <v>223</v>
      </c>
      <c r="Z414" s="107" t="s">
        <v>224</v>
      </c>
      <c r="AA414" s="107" t="s">
        <v>216</v>
      </c>
      <c r="AB414" s="107" t="s">
        <v>216</v>
      </c>
      <c r="AC414" s="107" t="s">
        <v>216</v>
      </c>
      <c r="AD414" s="107" t="s">
        <v>225</v>
      </c>
      <c r="AE414" s="107" t="s">
        <v>216</v>
      </c>
    </row>
    <row r="415" spans="1:31" s="91" customFormat="1" ht="60.75" customHeight="1">
      <c r="A415" s="113"/>
      <c r="B415" s="113"/>
      <c r="C415" s="118"/>
      <c r="D415" s="118"/>
      <c r="E415" s="86" t="s">
        <v>208</v>
      </c>
      <c r="F415" s="107" t="s">
        <v>150</v>
      </c>
      <c r="G415" s="107" t="s">
        <v>229</v>
      </c>
      <c r="H415" s="107" t="s">
        <v>230</v>
      </c>
      <c r="I415" s="107" t="s">
        <v>231</v>
      </c>
      <c r="J415" s="107" t="s">
        <v>213</v>
      </c>
      <c r="K415" s="107" t="s">
        <v>232</v>
      </c>
      <c r="L415" s="107" t="s">
        <v>233</v>
      </c>
      <c r="M415" s="92">
        <v>0</v>
      </c>
      <c r="N415" s="92">
        <v>2</v>
      </c>
      <c r="O415" s="89" t="str">
        <f t="shared" si="124"/>
        <v>N/A</v>
      </c>
      <c r="P415" s="89" t="str">
        <f t="shared" si="125"/>
        <v>N/A</v>
      </c>
      <c r="Q415" s="92">
        <v>25</v>
      </c>
      <c r="R415" s="89" t="str">
        <f t="shared" si="126"/>
        <v>N/A</v>
      </c>
      <c r="S415" s="89" t="str">
        <f t="shared" si="127"/>
        <v>IV</v>
      </c>
      <c r="T415" s="88" t="s">
        <v>142</v>
      </c>
      <c r="U415" s="113"/>
      <c r="V415" s="113"/>
      <c r="W415" s="113"/>
      <c r="X415" s="113"/>
      <c r="Y415" s="90" t="s">
        <v>234</v>
      </c>
      <c r="Z415" s="107" t="s">
        <v>235</v>
      </c>
      <c r="AA415" s="107" t="s">
        <v>216</v>
      </c>
      <c r="AB415" s="107" t="s">
        <v>216</v>
      </c>
      <c r="AC415" s="107" t="s">
        <v>236</v>
      </c>
      <c r="AD415" s="111" t="s">
        <v>622</v>
      </c>
      <c r="AE415" s="107" t="s">
        <v>216</v>
      </c>
    </row>
    <row r="416" spans="1:31" s="91" customFormat="1" ht="60.75" customHeight="1">
      <c r="A416" s="113"/>
      <c r="B416" s="113"/>
      <c r="C416" s="118"/>
      <c r="D416" s="118"/>
      <c r="E416" s="86" t="s">
        <v>208</v>
      </c>
      <c r="F416" s="107" t="s">
        <v>150</v>
      </c>
      <c r="G416" s="107" t="s">
        <v>237</v>
      </c>
      <c r="H416" s="107" t="s">
        <v>238</v>
      </c>
      <c r="I416" s="107" t="s">
        <v>239</v>
      </c>
      <c r="J416" s="107" t="s">
        <v>240</v>
      </c>
      <c r="K416" s="107" t="s">
        <v>232</v>
      </c>
      <c r="L416" s="107" t="s">
        <v>233</v>
      </c>
      <c r="M416" s="107">
        <v>2</v>
      </c>
      <c r="N416" s="107">
        <v>3</v>
      </c>
      <c r="O416" s="107">
        <f t="shared" si="124"/>
        <v>6</v>
      </c>
      <c r="P416" s="89" t="str">
        <f t="shared" si="125"/>
        <v>Medio</v>
      </c>
      <c r="Q416" s="92">
        <v>10</v>
      </c>
      <c r="R416" s="89">
        <f t="shared" si="126"/>
        <v>60</v>
      </c>
      <c r="S416" s="89" t="str">
        <f t="shared" si="127"/>
        <v>III</v>
      </c>
      <c r="T416" s="88" t="s">
        <v>142</v>
      </c>
      <c r="U416" s="113"/>
      <c r="V416" s="113"/>
      <c r="W416" s="113"/>
      <c r="X416" s="113"/>
      <c r="Y416" s="90" t="s">
        <v>234</v>
      </c>
      <c r="Z416" s="107" t="s">
        <v>241</v>
      </c>
      <c r="AA416" s="107" t="s">
        <v>216</v>
      </c>
      <c r="AB416" s="107" t="s">
        <v>216</v>
      </c>
      <c r="AC416" s="107" t="s">
        <v>236</v>
      </c>
      <c r="AD416" s="111" t="s">
        <v>623</v>
      </c>
      <c r="AE416" s="107" t="s">
        <v>216</v>
      </c>
    </row>
    <row r="417" spans="1:31" s="91" customFormat="1" ht="60.75" customHeight="1">
      <c r="A417" s="113"/>
      <c r="B417" s="113"/>
      <c r="C417" s="118"/>
      <c r="D417" s="118"/>
      <c r="E417" s="86" t="s">
        <v>208</v>
      </c>
      <c r="F417" s="107" t="s">
        <v>150</v>
      </c>
      <c r="G417" s="107" t="s">
        <v>237</v>
      </c>
      <c r="H417" s="107" t="s">
        <v>242</v>
      </c>
      <c r="I417" s="107" t="s">
        <v>243</v>
      </c>
      <c r="J417" s="107" t="s">
        <v>213</v>
      </c>
      <c r="K417" s="107" t="s">
        <v>232</v>
      </c>
      <c r="L417" s="107" t="s">
        <v>213</v>
      </c>
      <c r="M417" s="107">
        <v>2</v>
      </c>
      <c r="N417" s="107">
        <v>3</v>
      </c>
      <c r="O417" s="107">
        <f t="shared" si="124"/>
        <v>6</v>
      </c>
      <c r="P417" s="89" t="str">
        <f t="shared" si="125"/>
        <v>Medio</v>
      </c>
      <c r="Q417" s="87">
        <v>10</v>
      </c>
      <c r="R417" s="88">
        <f t="shared" si="126"/>
        <v>60</v>
      </c>
      <c r="S417" s="89" t="str">
        <f t="shared" si="127"/>
        <v>III</v>
      </c>
      <c r="T417" s="88" t="s">
        <v>142</v>
      </c>
      <c r="U417" s="113"/>
      <c r="V417" s="113"/>
      <c r="W417" s="113"/>
      <c r="X417" s="113"/>
      <c r="Y417" s="90" t="s">
        <v>244</v>
      </c>
      <c r="Z417" s="107" t="s">
        <v>245</v>
      </c>
      <c r="AA417" s="107" t="s">
        <v>216</v>
      </c>
      <c r="AB417" s="107" t="s">
        <v>246</v>
      </c>
      <c r="AC417" s="107" t="s">
        <v>216</v>
      </c>
      <c r="AD417" s="111" t="s">
        <v>624</v>
      </c>
      <c r="AE417" s="107" t="s">
        <v>216</v>
      </c>
    </row>
    <row r="418" spans="1:31" s="91" customFormat="1" ht="60.75" customHeight="1">
      <c r="A418" s="113"/>
      <c r="B418" s="113"/>
      <c r="C418" s="118"/>
      <c r="D418" s="118"/>
      <c r="E418" s="86" t="s">
        <v>208</v>
      </c>
      <c r="F418" s="107" t="s">
        <v>247</v>
      </c>
      <c r="G418" s="107" t="s">
        <v>248</v>
      </c>
      <c r="H418" s="107" t="s">
        <v>249</v>
      </c>
      <c r="I418" s="107" t="s">
        <v>250</v>
      </c>
      <c r="J418" s="107" t="s">
        <v>251</v>
      </c>
      <c r="K418" s="107" t="s">
        <v>252</v>
      </c>
      <c r="L418" s="107" t="s">
        <v>233</v>
      </c>
      <c r="M418" s="92">
        <v>2</v>
      </c>
      <c r="N418" s="92">
        <v>3</v>
      </c>
      <c r="O418" s="89">
        <f t="shared" si="124"/>
        <v>6</v>
      </c>
      <c r="P418" s="89" t="str">
        <f t="shared" si="125"/>
        <v>Medio</v>
      </c>
      <c r="Q418" s="92">
        <v>10</v>
      </c>
      <c r="R418" s="89">
        <f t="shared" si="126"/>
        <v>60</v>
      </c>
      <c r="S418" s="89" t="str">
        <f t="shared" si="127"/>
        <v>III</v>
      </c>
      <c r="T418" s="89" t="str">
        <f>IF(S418="","",IF(OR(S418="IV",S418="III"),"Aceptable",IF(S418="II","No Aceptable o Aceptable con controles",IF(S418="I","No Aceptable","Error"))))</f>
        <v>Aceptable</v>
      </c>
      <c r="U418" s="113"/>
      <c r="V418" s="113"/>
      <c r="W418" s="113"/>
      <c r="X418" s="113"/>
      <c r="Y418" s="90" t="s">
        <v>253</v>
      </c>
      <c r="Z418" s="107" t="s">
        <v>254</v>
      </c>
      <c r="AA418" s="107" t="s">
        <v>216</v>
      </c>
      <c r="AB418" s="107" t="s">
        <v>216</v>
      </c>
      <c r="AC418" s="107" t="s">
        <v>255</v>
      </c>
      <c r="AD418" s="107" t="s">
        <v>256</v>
      </c>
      <c r="AE418" s="107" t="s">
        <v>216</v>
      </c>
    </row>
    <row r="419" spans="1:31" s="91" customFormat="1" ht="60.75" customHeight="1">
      <c r="A419" s="113"/>
      <c r="B419" s="113"/>
      <c r="C419" s="118"/>
      <c r="D419" s="118"/>
      <c r="E419" s="86" t="s">
        <v>208</v>
      </c>
      <c r="F419" s="107" t="s">
        <v>247</v>
      </c>
      <c r="G419" s="107" t="s">
        <v>257</v>
      </c>
      <c r="H419" s="107" t="s">
        <v>258</v>
      </c>
      <c r="I419" s="107" t="s">
        <v>259</v>
      </c>
      <c r="J419" s="107" t="s">
        <v>260</v>
      </c>
      <c r="K419" s="107" t="s">
        <v>252</v>
      </c>
      <c r="L419" s="107" t="s">
        <v>233</v>
      </c>
      <c r="M419" s="92">
        <v>2</v>
      </c>
      <c r="N419" s="92">
        <v>3</v>
      </c>
      <c r="O419" s="89">
        <f t="shared" si="124"/>
        <v>6</v>
      </c>
      <c r="P419" s="89" t="str">
        <f t="shared" si="125"/>
        <v>Medio</v>
      </c>
      <c r="Q419" s="92">
        <v>10</v>
      </c>
      <c r="R419" s="89">
        <f t="shared" si="126"/>
        <v>60</v>
      </c>
      <c r="S419" s="89" t="str">
        <f t="shared" si="127"/>
        <v>III</v>
      </c>
      <c r="T419" s="89" t="str">
        <f>IF(S419="","",IF(OR(S419="IV",S419="III"),"Aceptable",IF(S419="II","No Aceptable o Aceptable con controles",IF(S419="I","No Aceptable","Error"))))</f>
        <v>Aceptable</v>
      </c>
      <c r="U419" s="113"/>
      <c r="V419" s="113"/>
      <c r="W419" s="113"/>
      <c r="X419" s="113"/>
      <c r="Y419" s="90" t="s">
        <v>261</v>
      </c>
      <c r="Z419" s="107" t="s">
        <v>254</v>
      </c>
      <c r="AA419" s="107" t="s">
        <v>216</v>
      </c>
      <c r="AB419" s="107" t="s">
        <v>216</v>
      </c>
      <c r="AC419" s="107" t="s">
        <v>255</v>
      </c>
      <c r="AD419" s="111" t="s">
        <v>262</v>
      </c>
      <c r="AE419" s="107" t="s">
        <v>216</v>
      </c>
    </row>
    <row r="420" spans="1:31" s="91" customFormat="1" ht="60.75" customHeight="1">
      <c r="A420" s="113"/>
      <c r="B420" s="113"/>
      <c r="C420" s="118"/>
      <c r="D420" s="118"/>
      <c r="E420" s="86" t="s">
        <v>263</v>
      </c>
      <c r="F420" s="107" t="s">
        <v>151</v>
      </c>
      <c r="G420" s="107" t="s">
        <v>264</v>
      </c>
      <c r="H420" s="107" t="s">
        <v>265</v>
      </c>
      <c r="I420" s="107" t="s">
        <v>266</v>
      </c>
      <c r="J420" s="107" t="s">
        <v>267</v>
      </c>
      <c r="K420" s="107" t="s">
        <v>268</v>
      </c>
      <c r="L420" s="107" t="s">
        <v>269</v>
      </c>
      <c r="M420" s="107">
        <v>2</v>
      </c>
      <c r="N420" s="107">
        <v>2</v>
      </c>
      <c r="O420" s="107">
        <f t="shared" si="124"/>
        <v>4</v>
      </c>
      <c r="P420" s="89" t="str">
        <f t="shared" si="125"/>
        <v>Bajo</v>
      </c>
      <c r="Q420" s="92">
        <v>10</v>
      </c>
      <c r="R420" s="89">
        <f t="shared" si="126"/>
        <v>40</v>
      </c>
      <c r="S420" s="89" t="str">
        <f t="shared" si="127"/>
        <v>III</v>
      </c>
      <c r="T420" s="88" t="s">
        <v>142</v>
      </c>
      <c r="U420" s="113"/>
      <c r="V420" s="113"/>
      <c r="W420" s="113"/>
      <c r="X420" s="113"/>
      <c r="Y420" s="107" t="s">
        <v>270</v>
      </c>
      <c r="Z420" s="107" t="s">
        <v>271</v>
      </c>
      <c r="AA420" s="107" t="s">
        <v>272</v>
      </c>
      <c r="AB420" s="107" t="s">
        <v>272</v>
      </c>
      <c r="AC420" s="107" t="s">
        <v>272</v>
      </c>
      <c r="AD420" s="107" t="s">
        <v>273</v>
      </c>
      <c r="AE420" s="107" t="s">
        <v>217</v>
      </c>
    </row>
    <row r="421" spans="1:31" s="91" customFormat="1" ht="60.75" customHeight="1">
      <c r="A421" s="113"/>
      <c r="B421" s="113"/>
      <c r="C421" s="118"/>
      <c r="D421" s="118"/>
      <c r="E421" s="86" t="s">
        <v>208</v>
      </c>
      <c r="F421" s="107" t="s">
        <v>274</v>
      </c>
      <c r="G421" s="107" t="s">
        <v>275</v>
      </c>
      <c r="H421" s="107" t="s">
        <v>276</v>
      </c>
      <c r="I421" s="107" t="s">
        <v>277</v>
      </c>
      <c r="J421" s="107" t="s">
        <v>213</v>
      </c>
      <c r="K421" s="107" t="s">
        <v>213</v>
      </c>
      <c r="L421" s="107" t="s">
        <v>278</v>
      </c>
      <c r="M421" s="107">
        <v>2</v>
      </c>
      <c r="N421" s="107">
        <v>3</v>
      </c>
      <c r="O421" s="107">
        <f t="shared" si="124"/>
        <v>6</v>
      </c>
      <c r="P421" s="89" t="str">
        <f t="shared" si="125"/>
        <v>Medio</v>
      </c>
      <c r="Q421" s="87">
        <v>60</v>
      </c>
      <c r="R421" s="89">
        <f t="shared" si="126"/>
        <v>360</v>
      </c>
      <c r="S421" s="89" t="str">
        <f t="shared" si="127"/>
        <v>II</v>
      </c>
      <c r="T421" s="89" t="str">
        <f>IF(S421="","",IF(OR(S421="IV",S421="III"),"Aceptable",IF(S421="II","No Aceptable o Aceptable con controles",IF(S421="I","No Aceptable","Error"))))</f>
        <v>No Aceptable o Aceptable con controles</v>
      </c>
      <c r="U421" s="113"/>
      <c r="V421" s="113"/>
      <c r="W421" s="113"/>
      <c r="X421" s="113"/>
      <c r="Y421" s="93" t="s">
        <v>279</v>
      </c>
      <c r="Z421" s="94" t="s">
        <v>280</v>
      </c>
      <c r="AA421" s="95" t="s">
        <v>281</v>
      </c>
      <c r="AB421" s="95" t="s">
        <v>281</v>
      </c>
      <c r="AC421" s="107" t="s">
        <v>216</v>
      </c>
      <c r="AD421" s="111" t="s">
        <v>629</v>
      </c>
      <c r="AE421" s="95" t="s">
        <v>216</v>
      </c>
    </row>
    <row r="422" spans="1:31" s="91" customFormat="1" ht="60.75" customHeight="1">
      <c r="A422" s="113"/>
      <c r="B422" s="113"/>
      <c r="C422" s="118"/>
      <c r="D422" s="118"/>
      <c r="E422" s="86" t="s">
        <v>208</v>
      </c>
      <c r="F422" s="107" t="s">
        <v>274</v>
      </c>
      <c r="G422" s="107" t="s">
        <v>282</v>
      </c>
      <c r="H422" s="107" t="s">
        <v>283</v>
      </c>
      <c r="I422" s="107" t="s">
        <v>277</v>
      </c>
      <c r="J422" s="107" t="s">
        <v>284</v>
      </c>
      <c r="K422" s="107" t="s">
        <v>285</v>
      </c>
      <c r="L422" s="107" t="s">
        <v>286</v>
      </c>
      <c r="M422" s="107">
        <v>2</v>
      </c>
      <c r="N422" s="107">
        <v>2</v>
      </c>
      <c r="O422" s="107">
        <f t="shared" si="124"/>
        <v>4</v>
      </c>
      <c r="P422" s="89" t="str">
        <f t="shared" si="125"/>
        <v>Bajo</v>
      </c>
      <c r="Q422" s="87">
        <v>60</v>
      </c>
      <c r="R422" s="88">
        <f t="shared" si="126"/>
        <v>240</v>
      </c>
      <c r="S422" s="89" t="str">
        <f t="shared" si="127"/>
        <v>II</v>
      </c>
      <c r="T422" s="88" t="str">
        <f>IF(S422="","",IF(OR(S422="IV",S422="III"),"Aceptable",IF(S422="II","No Aceptable o Aceptable con controles",IF(S422="I","No Aceptable","Error"))))</f>
        <v>No Aceptable o Aceptable con controles</v>
      </c>
      <c r="U422" s="113"/>
      <c r="V422" s="113"/>
      <c r="W422" s="113"/>
      <c r="X422" s="113"/>
      <c r="Y422" s="90" t="s">
        <v>287</v>
      </c>
      <c r="Z422" s="107" t="s">
        <v>288</v>
      </c>
      <c r="AA422" s="107" t="s">
        <v>216</v>
      </c>
      <c r="AB422" s="107" t="s">
        <v>216</v>
      </c>
      <c r="AC422" s="107" t="s">
        <v>289</v>
      </c>
      <c r="AD422" s="107" t="s">
        <v>290</v>
      </c>
      <c r="AE422" s="107" t="s">
        <v>216</v>
      </c>
    </row>
    <row r="423" spans="1:31" s="91" customFormat="1" ht="60.75" customHeight="1">
      <c r="A423" s="113"/>
      <c r="B423" s="113"/>
      <c r="C423" s="118"/>
      <c r="D423" s="118"/>
      <c r="E423" s="86" t="s">
        <v>208</v>
      </c>
      <c r="F423" s="107" t="s">
        <v>274</v>
      </c>
      <c r="G423" s="107" t="s">
        <v>291</v>
      </c>
      <c r="H423" s="107" t="s">
        <v>292</v>
      </c>
      <c r="I423" s="107" t="s">
        <v>293</v>
      </c>
      <c r="J423" s="107" t="s">
        <v>294</v>
      </c>
      <c r="K423" s="107" t="s">
        <v>295</v>
      </c>
      <c r="L423" s="107" t="s">
        <v>296</v>
      </c>
      <c r="M423" s="107">
        <v>2</v>
      </c>
      <c r="N423" s="107">
        <v>4</v>
      </c>
      <c r="O423" s="107">
        <f t="shared" si="124"/>
        <v>8</v>
      </c>
      <c r="P423" s="89" t="str">
        <f t="shared" si="125"/>
        <v>Medio</v>
      </c>
      <c r="Q423" s="87">
        <v>10</v>
      </c>
      <c r="R423" s="89">
        <f t="shared" si="126"/>
        <v>80</v>
      </c>
      <c r="S423" s="89" t="str">
        <f t="shared" si="127"/>
        <v>III</v>
      </c>
      <c r="T423" s="88" t="s">
        <v>142</v>
      </c>
      <c r="U423" s="113"/>
      <c r="V423" s="113"/>
      <c r="W423" s="113"/>
      <c r="X423" s="113"/>
      <c r="Y423" s="90" t="s">
        <v>297</v>
      </c>
      <c r="Z423" s="107" t="s">
        <v>298</v>
      </c>
      <c r="AA423" s="107" t="s">
        <v>216</v>
      </c>
      <c r="AB423" s="107" t="s">
        <v>272</v>
      </c>
      <c r="AC423" s="107" t="s">
        <v>299</v>
      </c>
      <c r="AD423" s="111" t="s">
        <v>620</v>
      </c>
      <c r="AE423" s="107" t="s">
        <v>272</v>
      </c>
    </row>
    <row r="424" spans="1:31" s="91" customFormat="1" ht="60.75" customHeight="1">
      <c r="A424" s="113"/>
      <c r="B424" s="113"/>
      <c r="C424" s="118"/>
      <c r="D424" s="118"/>
      <c r="E424" s="86" t="s">
        <v>208</v>
      </c>
      <c r="F424" s="107" t="s">
        <v>274</v>
      </c>
      <c r="G424" s="107" t="s">
        <v>300</v>
      </c>
      <c r="H424" s="107" t="s">
        <v>301</v>
      </c>
      <c r="I424" s="107" t="s">
        <v>302</v>
      </c>
      <c r="J424" s="107" t="s">
        <v>213</v>
      </c>
      <c r="K424" s="107" t="s">
        <v>268</v>
      </c>
      <c r="L424" s="107" t="s">
        <v>278</v>
      </c>
      <c r="M424" s="107">
        <v>6</v>
      </c>
      <c r="N424" s="107">
        <v>3</v>
      </c>
      <c r="O424" s="107">
        <f t="shared" si="124"/>
        <v>18</v>
      </c>
      <c r="P424" s="89" t="str">
        <f t="shared" si="125"/>
        <v>Alto</v>
      </c>
      <c r="Q424" s="92">
        <v>10</v>
      </c>
      <c r="R424" s="89">
        <f t="shared" si="126"/>
        <v>180</v>
      </c>
      <c r="S424" s="89" t="str">
        <f t="shared" si="127"/>
        <v>II</v>
      </c>
      <c r="T424" s="89" t="str">
        <f>IF(S424="","",IF(OR(S424="IV",S424="III"),"Aceptable",IF(S424="II","No Aceptable o Aceptable con controles",IF(S424="I","No Aceptable","Error"))))</f>
        <v>No Aceptable o Aceptable con controles</v>
      </c>
      <c r="U424" s="113"/>
      <c r="V424" s="113"/>
      <c r="W424" s="113"/>
      <c r="X424" s="113"/>
      <c r="Y424" s="90" t="s">
        <v>303</v>
      </c>
      <c r="Z424" s="107" t="s">
        <v>304</v>
      </c>
      <c r="AA424" s="107" t="s">
        <v>216</v>
      </c>
      <c r="AB424" s="107" t="s">
        <v>216</v>
      </c>
      <c r="AC424" s="107" t="s">
        <v>305</v>
      </c>
      <c r="AD424" s="111" t="s">
        <v>626</v>
      </c>
      <c r="AE424" s="107" t="s">
        <v>217</v>
      </c>
    </row>
    <row r="425" spans="1:31" s="91" customFormat="1" ht="60.75" customHeight="1">
      <c r="A425" s="113" t="s">
        <v>204</v>
      </c>
      <c r="B425" s="113" t="s">
        <v>342</v>
      </c>
      <c r="C425" s="118" t="s">
        <v>407</v>
      </c>
      <c r="D425" s="118" t="s">
        <v>408</v>
      </c>
      <c r="E425" s="86" t="s">
        <v>208</v>
      </c>
      <c r="F425" s="107" t="s">
        <v>209</v>
      </c>
      <c r="G425" s="107" t="s">
        <v>210</v>
      </c>
      <c r="H425" s="107" t="s">
        <v>211</v>
      </c>
      <c r="I425" s="107" t="s">
        <v>212</v>
      </c>
      <c r="J425" s="107" t="s">
        <v>213</v>
      </c>
      <c r="K425" s="107" t="s">
        <v>213</v>
      </c>
      <c r="L425" s="107" t="s">
        <v>213</v>
      </c>
      <c r="M425" s="107">
        <v>2</v>
      </c>
      <c r="N425" s="107">
        <v>2</v>
      </c>
      <c r="O425" s="107">
        <f t="shared" si="124"/>
        <v>4</v>
      </c>
      <c r="P425" s="89" t="str">
        <f t="shared" si="125"/>
        <v>Bajo</v>
      </c>
      <c r="Q425" s="87">
        <v>10</v>
      </c>
      <c r="R425" s="88">
        <f t="shared" si="126"/>
        <v>40</v>
      </c>
      <c r="S425" s="89" t="str">
        <f t="shared" si="127"/>
        <v>III</v>
      </c>
      <c r="T425" s="88" t="s">
        <v>142</v>
      </c>
      <c r="U425" s="113"/>
      <c r="V425" s="113"/>
      <c r="W425" s="113"/>
      <c r="X425" s="113"/>
      <c r="Y425" s="90" t="s">
        <v>214</v>
      </c>
      <c r="Z425" s="107" t="s">
        <v>215</v>
      </c>
      <c r="AA425" s="107" t="s">
        <v>216</v>
      </c>
      <c r="AB425" s="107" t="s">
        <v>216</v>
      </c>
      <c r="AC425" s="107" t="s">
        <v>216</v>
      </c>
      <c r="AD425" s="111" t="s">
        <v>618</v>
      </c>
      <c r="AE425" s="107" t="s">
        <v>217</v>
      </c>
    </row>
    <row r="426" spans="1:31" s="91" customFormat="1" ht="60.75" customHeight="1">
      <c r="A426" s="113"/>
      <c r="B426" s="113"/>
      <c r="C426" s="118"/>
      <c r="D426" s="118"/>
      <c r="E426" s="86" t="s">
        <v>208</v>
      </c>
      <c r="F426" s="107" t="s">
        <v>152</v>
      </c>
      <c r="G426" s="107" t="s">
        <v>218</v>
      </c>
      <c r="H426" s="107" t="s">
        <v>219</v>
      </c>
      <c r="I426" s="107" t="s">
        <v>220</v>
      </c>
      <c r="J426" s="107" t="s">
        <v>213</v>
      </c>
      <c r="K426" s="107" t="s">
        <v>221</v>
      </c>
      <c r="L426" s="107" t="s">
        <v>222</v>
      </c>
      <c r="M426" s="107">
        <v>2</v>
      </c>
      <c r="N426" s="107">
        <v>3</v>
      </c>
      <c r="O426" s="107">
        <f t="shared" si="124"/>
        <v>6</v>
      </c>
      <c r="P426" s="89" t="str">
        <f t="shared" si="125"/>
        <v>Medio</v>
      </c>
      <c r="Q426" s="92">
        <v>25</v>
      </c>
      <c r="R426" s="88">
        <f t="shared" si="126"/>
        <v>150</v>
      </c>
      <c r="S426" s="89" t="str">
        <f t="shared" si="127"/>
        <v>II</v>
      </c>
      <c r="T426" s="88" t="str">
        <f>IF(S426="","",IF(OR(S426="IV",S426="III"),"Aceptable",IF(S426="II","No Aceptable o Aceptable con controles",IF(S426="I","No Aceptable","Error"))))</f>
        <v>No Aceptable o Aceptable con controles</v>
      </c>
      <c r="U426" s="113"/>
      <c r="V426" s="113"/>
      <c r="W426" s="113"/>
      <c r="X426" s="113"/>
      <c r="Y426" s="90" t="s">
        <v>223</v>
      </c>
      <c r="Z426" s="107" t="s">
        <v>224</v>
      </c>
      <c r="AA426" s="107" t="s">
        <v>216</v>
      </c>
      <c r="AB426" s="107" t="s">
        <v>216</v>
      </c>
      <c r="AC426" s="107" t="s">
        <v>216</v>
      </c>
      <c r="AD426" s="107" t="s">
        <v>225</v>
      </c>
      <c r="AE426" s="107" t="s">
        <v>216</v>
      </c>
    </row>
    <row r="427" spans="1:31" s="91" customFormat="1" ht="60.75" customHeight="1">
      <c r="A427" s="113"/>
      <c r="B427" s="113"/>
      <c r="C427" s="118"/>
      <c r="D427" s="118"/>
      <c r="E427" s="86" t="s">
        <v>208</v>
      </c>
      <c r="F427" s="107" t="s">
        <v>152</v>
      </c>
      <c r="G427" s="107" t="s">
        <v>226</v>
      </c>
      <c r="H427" s="107" t="s">
        <v>227</v>
      </c>
      <c r="I427" s="107" t="s">
        <v>228</v>
      </c>
      <c r="J427" s="107" t="s">
        <v>213</v>
      </c>
      <c r="K427" s="107" t="s">
        <v>221</v>
      </c>
      <c r="L427" s="107" t="s">
        <v>222</v>
      </c>
      <c r="M427" s="107">
        <v>6</v>
      </c>
      <c r="N427" s="107">
        <v>4</v>
      </c>
      <c r="O427" s="107">
        <f t="shared" si="124"/>
        <v>24</v>
      </c>
      <c r="P427" s="89" t="str">
        <f t="shared" si="125"/>
        <v>Muy Alto</v>
      </c>
      <c r="Q427" s="92">
        <v>25</v>
      </c>
      <c r="R427" s="88">
        <f t="shared" si="126"/>
        <v>600</v>
      </c>
      <c r="S427" s="89" t="str">
        <f t="shared" si="127"/>
        <v>I</v>
      </c>
      <c r="T427" s="88" t="str">
        <f>IF(S427="","",IF(OR(S427="IV",S427="III"),"Aceptable",IF(S427="II","No Aceptable o Aceptable con controles",IF(S427="I","No Aceptable","Error"))))</f>
        <v>No Aceptable</v>
      </c>
      <c r="U427" s="113"/>
      <c r="V427" s="113"/>
      <c r="W427" s="113"/>
      <c r="X427" s="113"/>
      <c r="Y427" s="90" t="s">
        <v>223</v>
      </c>
      <c r="Z427" s="107" t="s">
        <v>224</v>
      </c>
      <c r="AA427" s="107" t="s">
        <v>216</v>
      </c>
      <c r="AB427" s="107" t="s">
        <v>216</v>
      </c>
      <c r="AC427" s="107" t="s">
        <v>216</v>
      </c>
      <c r="AD427" s="107" t="s">
        <v>225</v>
      </c>
      <c r="AE427" s="107" t="s">
        <v>216</v>
      </c>
    </row>
    <row r="428" spans="1:31" s="91" customFormat="1" ht="60.75" customHeight="1">
      <c r="A428" s="113"/>
      <c r="B428" s="113"/>
      <c r="C428" s="118"/>
      <c r="D428" s="118"/>
      <c r="E428" s="86" t="s">
        <v>208</v>
      </c>
      <c r="F428" s="107" t="s">
        <v>150</v>
      </c>
      <c r="G428" s="107" t="s">
        <v>229</v>
      </c>
      <c r="H428" s="107" t="s">
        <v>230</v>
      </c>
      <c r="I428" s="107" t="s">
        <v>231</v>
      </c>
      <c r="J428" s="107" t="s">
        <v>213</v>
      </c>
      <c r="K428" s="107" t="s">
        <v>232</v>
      </c>
      <c r="L428" s="107" t="s">
        <v>233</v>
      </c>
      <c r="M428" s="92">
        <v>0</v>
      </c>
      <c r="N428" s="92">
        <v>2</v>
      </c>
      <c r="O428" s="89" t="str">
        <f t="shared" si="124"/>
        <v>N/A</v>
      </c>
      <c r="P428" s="89" t="str">
        <f t="shared" si="125"/>
        <v>N/A</v>
      </c>
      <c r="Q428" s="92">
        <v>25</v>
      </c>
      <c r="R428" s="89" t="str">
        <f t="shared" si="126"/>
        <v>N/A</v>
      </c>
      <c r="S428" s="89" t="str">
        <f t="shared" si="127"/>
        <v>IV</v>
      </c>
      <c r="T428" s="88" t="s">
        <v>142</v>
      </c>
      <c r="U428" s="113"/>
      <c r="V428" s="113"/>
      <c r="W428" s="113"/>
      <c r="X428" s="113"/>
      <c r="Y428" s="90" t="s">
        <v>234</v>
      </c>
      <c r="Z428" s="107" t="s">
        <v>235</v>
      </c>
      <c r="AA428" s="107" t="s">
        <v>216</v>
      </c>
      <c r="AB428" s="107" t="s">
        <v>216</v>
      </c>
      <c r="AC428" s="107" t="s">
        <v>236</v>
      </c>
      <c r="AD428" s="111" t="s">
        <v>622</v>
      </c>
      <c r="AE428" s="107" t="s">
        <v>216</v>
      </c>
    </row>
    <row r="429" spans="1:31" s="91" customFormat="1" ht="60.75" customHeight="1">
      <c r="A429" s="113"/>
      <c r="B429" s="113"/>
      <c r="C429" s="118"/>
      <c r="D429" s="118"/>
      <c r="E429" s="86" t="s">
        <v>208</v>
      </c>
      <c r="F429" s="107" t="s">
        <v>150</v>
      </c>
      <c r="G429" s="107" t="s">
        <v>237</v>
      </c>
      <c r="H429" s="107" t="s">
        <v>238</v>
      </c>
      <c r="I429" s="107" t="s">
        <v>239</v>
      </c>
      <c r="J429" s="107" t="s">
        <v>240</v>
      </c>
      <c r="K429" s="107" t="s">
        <v>232</v>
      </c>
      <c r="L429" s="107" t="s">
        <v>233</v>
      </c>
      <c r="M429" s="107">
        <v>2</v>
      </c>
      <c r="N429" s="107">
        <v>3</v>
      </c>
      <c r="O429" s="107">
        <f t="shared" si="124"/>
        <v>6</v>
      </c>
      <c r="P429" s="89" t="str">
        <f t="shared" si="125"/>
        <v>Medio</v>
      </c>
      <c r="Q429" s="92">
        <v>10</v>
      </c>
      <c r="R429" s="89">
        <f t="shared" si="126"/>
        <v>60</v>
      </c>
      <c r="S429" s="89" t="str">
        <f t="shared" si="127"/>
        <v>III</v>
      </c>
      <c r="T429" s="88" t="s">
        <v>142</v>
      </c>
      <c r="U429" s="113"/>
      <c r="V429" s="113"/>
      <c r="W429" s="113"/>
      <c r="X429" s="113"/>
      <c r="Y429" s="90" t="s">
        <v>234</v>
      </c>
      <c r="Z429" s="107" t="s">
        <v>241</v>
      </c>
      <c r="AA429" s="107" t="s">
        <v>216</v>
      </c>
      <c r="AB429" s="107" t="s">
        <v>216</v>
      </c>
      <c r="AC429" s="107" t="s">
        <v>236</v>
      </c>
      <c r="AD429" s="111" t="s">
        <v>623</v>
      </c>
      <c r="AE429" s="107" t="s">
        <v>216</v>
      </c>
    </row>
    <row r="430" spans="1:31" s="91" customFormat="1" ht="60.75" customHeight="1">
      <c r="A430" s="113"/>
      <c r="B430" s="113"/>
      <c r="C430" s="118"/>
      <c r="D430" s="118"/>
      <c r="E430" s="86" t="s">
        <v>208</v>
      </c>
      <c r="F430" s="107" t="s">
        <v>150</v>
      </c>
      <c r="G430" s="107" t="s">
        <v>237</v>
      </c>
      <c r="H430" s="107" t="s">
        <v>242</v>
      </c>
      <c r="I430" s="107" t="s">
        <v>243</v>
      </c>
      <c r="J430" s="107" t="s">
        <v>213</v>
      </c>
      <c r="K430" s="107" t="s">
        <v>232</v>
      </c>
      <c r="L430" s="107" t="s">
        <v>213</v>
      </c>
      <c r="M430" s="107">
        <v>2</v>
      </c>
      <c r="N430" s="107">
        <v>3</v>
      </c>
      <c r="O430" s="107">
        <f t="shared" si="124"/>
        <v>6</v>
      </c>
      <c r="P430" s="89" t="str">
        <f t="shared" si="125"/>
        <v>Medio</v>
      </c>
      <c r="Q430" s="87">
        <v>10</v>
      </c>
      <c r="R430" s="88">
        <f t="shared" si="126"/>
        <v>60</v>
      </c>
      <c r="S430" s="89" t="str">
        <f t="shared" si="127"/>
        <v>III</v>
      </c>
      <c r="T430" s="88" t="s">
        <v>142</v>
      </c>
      <c r="U430" s="113"/>
      <c r="V430" s="113"/>
      <c r="W430" s="113"/>
      <c r="X430" s="113"/>
      <c r="Y430" s="90" t="s">
        <v>244</v>
      </c>
      <c r="Z430" s="107" t="s">
        <v>245</v>
      </c>
      <c r="AA430" s="107" t="s">
        <v>216</v>
      </c>
      <c r="AB430" s="107" t="s">
        <v>246</v>
      </c>
      <c r="AC430" s="107" t="s">
        <v>216</v>
      </c>
      <c r="AD430" s="111" t="s">
        <v>624</v>
      </c>
      <c r="AE430" s="107" t="s">
        <v>216</v>
      </c>
    </row>
    <row r="431" spans="1:31" s="91" customFormat="1" ht="60.75" customHeight="1">
      <c r="A431" s="113"/>
      <c r="B431" s="113"/>
      <c r="C431" s="118"/>
      <c r="D431" s="118"/>
      <c r="E431" s="86" t="s">
        <v>208</v>
      </c>
      <c r="F431" s="107" t="s">
        <v>247</v>
      </c>
      <c r="G431" s="107" t="s">
        <v>248</v>
      </c>
      <c r="H431" s="107" t="s">
        <v>249</v>
      </c>
      <c r="I431" s="107" t="s">
        <v>250</v>
      </c>
      <c r="J431" s="107" t="s">
        <v>251</v>
      </c>
      <c r="K431" s="107" t="s">
        <v>252</v>
      </c>
      <c r="L431" s="107" t="s">
        <v>233</v>
      </c>
      <c r="M431" s="92">
        <v>2</v>
      </c>
      <c r="N431" s="92">
        <v>3</v>
      </c>
      <c r="O431" s="89">
        <f t="shared" si="124"/>
        <v>6</v>
      </c>
      <c r="P431" s="89" t="str">
        <f t="shared" si="125"/>
        <v>Medio</v>
      </c>
      <c r="Q431" s="92">
        <v>10</v>
      </c>
      <c r="R431" s="89">
        <f t="shared" si="126"/>
        <v>60</v>
      </c>
      <c r="S431" s="89" t="str">
        <f t="shared" ref="S431:S432" si="128">IF(R431="","",IF(ISTEXT(R431),"IV",IF(R431=20,"IV",IF(AND(R431&gt;=40,R431&lt;=120),"III",IF(AND(R431&gt;=150,R431&lt;=500),"II",IF(AND(R431&gt;=600,R431&lt;=4000),"I","Error"))))))</f>
        <v>III</v>
      </c>
      <c r="T431" s="89" t="str">
        <f>IF(S431="","",IF(OR(S431="IV",S431="III"),"Aceptable",IF(S431="II","No Aceptable o Aceptable con controles",IF(S431="I","No Aceptable","Error"))))</f>
        <v>Aceptable</v>
      </c>
      <c r="U431" s="113"/>
      <c r="V431" s="113"/>
      <c r="W431" s="113"/>
      <c r="X431" s="113"/>
      <c r="Y431" s="90" t="s">
        <v>253</v>
      </c>
      <c r="Z431" s="107" t="s">
        <v>254</v>
      </c>
      <c r="AA431" s="107" t="s">
        <v>216</v>
      </c>
      <c r="AB431" s="107" t="s">
        <v>216</v>
      </c>
      <c r="AC431" s="107" t="s">
        <v>255</v>
      </c>
      <c r="AD431" s="107" t="s">
        <v>256</v>
      </c>
      <c r="AE431" s="107" t="s">
        <v>216</v>
      </c>
    </row>
    <row r="432" spans="1:31" s="91" customFormat="1" ht="60.75" customHeight="1">
      <c r="A432" s="113"/>
      <c r="B432" s="113"/>
      <c r="C432" s="118"/>
      <c r="D432" s="118"/>
      <c r="E432" s="86" t="s">
        <v>208</v>
      </c>
      <c r="F432" s="107" t="s">
        <v>247</v>
      </c>
      <c r="G432" s="107" t="s">
        <v>257</v>
      </c>
      <c r="H432" s="107" t="s">
        <v>258</v>
      </c>
      <c r="I432" s="107" t="s">
        <v>259</v>
      </c>
      <c r="J432" s="107" t="s">
        <v>260</v>
      </c>
      <c r="K432" s="107" t="s">
        <v>252</v>
      </c>
      <c r="L432" s="107" t="s">
        <v>233</v>
      </c>
      <c r="M432" s="92">
        <v>2</v>
      </c>
      <c r="N432" s="92">
        <v>3</v>
      </c>
      <c r="O432" s="89">
        <f t="shared" ref="O432" si="129">IF(OR(M432="",N432=""),"",IF((M432*N432=0),"N/A",M432*N432))</f>
        <v>6</v>
      </c>
      <c r="P432" s="89" t="str">
        <f t="shared" ref="P432" si="130">IF(O432="","",IF(ISTEXT(O432),"N/A",IF(OR(O432=2,O432=4),"Bajo",IF(OR(O432=6,O432=8),"Medio",IF(OR(O432=10,O432=12,O432=18,O432=20),"Alto",IF(OR(O432=24,O432=30,O432=40),"Muy Alto","Error"))))))</f>
        <v>Medio</v>
      </c>
      <c r="Q432" s="92">
        <v>10</v>
      </c>
      <c r="R432" s="89">
        <f t="shared" ref="R432" si="131">IF(OR(Q432="",O432=""),"",IF(ISTEXT(O432),"N/A",O432*Q432))</f>
        <v>60</v>
      </c>
      <c r="S432" s="89" t="str">
        <f t="shared" si="128"/>
        <v>III</v>
      </c>
      <c r="T432" s="89" t="str">
        <f>IF(S432="","",IF(OR(S432="IV",S432="III"),"Aceptable",IF(S432="II","No Aceptable o Aceptable con controles",IF(S432="I","No Aceptable","Error"))))</f>
        <v>Aceptable</v>
      </c>
      <c r="U432" s="113"/>
      <c r="V432" s="113"/>
      <c r="W432" s="113"/>
      <c r="X432" s="113"/>
      <c r="Y432" s="90" t="s">
        <v>261</v>
      </c>
      <c r="Z432" s="107" t="s">
        <v>254</v>
      </c>
      <c r="AA432" s="107" t="s">
        <v>216</v>
      </c>
      <c r="AB432" s="107" t="s">
        <v>216</v>
      </c>
      <c r="AC432" s="107" t="s">
        <v>255</v>
      </c>
      <c r="AD432" s="111" t="s">
        <v>262</v>
      </c>
      <c r="AE432" s="107" t="s">
        <v>216</v>
      </c>
    </row>
    <row r="433" spans="1:31" s="91" customFormat="1" ht="60.75" customHeight="1">
      <c r="A433" s="113"/>
      <c r="B433" s="113"/>
      <c r="C433" s="118"/>
      <c r="D433" s="118"/>
      <c r="E433" s="86" t="s">
        <v>263</v>
      </c>
      <c r="F433" s="107" t="s">
        <v>151</v>
      </c>
      <c r="G433" s="107" t="s">
        <v>264</v>
      </c>
      <c r="H433" s="107" t="s">
        <v>265</v>
      </c>
      <c r="I433" s="107" t="s">
        <v>266</v>
      </c>
      <c r="J433" s="107" t="s">
        <v>267</v>
      </c>
      <c r="K433" s="107" t="s">
        <v>268</v>
      </c>
      <c r="L433" s="107" t="s">
        <v>269</v>
      </c>
      <c r="M433" s="107">
        <v>2</v>
      </c>
      <c r="N433" s="107">
        <v>2</v>
      </c>
      <c r="O433" s="107">
        <f t="shared" ref="O433:O469" si="132">IF(OR(M433="",N433=""),"",IF((M433*N433=0),"N/A",M433*N433))</f>
        <v>4</v>
      </c>
      <c r="P433" s="89" t="str">
        <f t="shared" ref="P433:P469" si="133">IF(O433="","",IF(ISTEXT(O433),"N/A",IF(OR(O433=2,O433=4),"Bajo",IF(OR(O433=6,O433=8),"Medio",IF(OR(O433=10,O433=12,O433=18,O433=20),"Alto",IF(OR(O433=24,O433=30,O433=40),"Muy Alto","Error"))))))</f>
        <v>Bajo</v>
      </c>
      <c r="Q433" s="92">
        <v>10</v>
      </c>
      <c r="R433" s="89">
        <f t="shared" ref="R433:R469" si="134">IF(OR(Q433="",O433=""),"",IF(ISTEXT(O433),"N/A",O433*Q433))</f>
        <v>40</v>
      </c>
      <c r="S433" s="89" t="str">
        <f t="shared" ref="S433:S494" si="135">IF(R433="","",IF(ISTEXT(R433),"IV",IF(R433=20,"IV",IF(AND(R433&gt;=40,R433&lt;=120),"III",IF(AND(R433&gt;=150,R433&lt;=500),"II",IF(AND(R433&gt;=600,R433&lt;=4000),"I","Error"))))))</f>
        <v>III</v>
      </c>
      <c r="T433" s="88" t="s">
        <v>142</v>
      </c>
      <c r="U433" s="113"/>
      <c r="V433" s="113"/>
      <c r="W433" s="113"/>
      <c r="X433" s="113"/>
      <c r="Y433" s="107" t="s">
        <v>270</v>
      </c>
      <c r="Z433" s="107" t="s">
        <v>271</v>
      </c>
      <c r="AA433" s="107" t="s">
        <v>272</v>
      </c>
      <c r="AB433" s="107" t="s">
        <v>272</v>
      </c>
      <c r="AC433" s="107" t="s">
        <v>272</v>
      </c>
      <c r="AD433" s="107" t="s">
        <v>273</v>
      </c>
      <c r="AE433" s="107" t="s">
        <v>217</v>
      </c>
    </row>
    <row r="434" spans="1:31" s="91" customFormat="1" ht="60.75" customHeight="1">
      <c r="A434" s="113"/>
      <c r="B434" s="113"/>
      <c r="C434" s="118"/>
      <c r="D434" s="118"/>
      <c r="E434" s="86" t="s">
        <v>208</v>
      </c>
      <c r="F434" s="107" t="s">
        <v>274</v>
      </c>
      <c r="G434" s="107" t="s">
        <v>275</v>
      </c>
      <c r="H434" s="107" t="s">
        <v>276</v>
      </c>
      <c r="I434" s="107" t="s">
        <v>277</v>
      </c>
      <c r="J434" s="107" t="s">
        <v>213</v>
      </c>
      <c r="K434" s="107" t="s">
        <v>213</v>
      </c>
      <c r="L434" s="107" t="s">
        <v>278</v>
      </c>
      <c r="M434" s="107">
        <v>2</v>
      </c>
      <c r="N434" s="107">
        <v>3</v>
      </c>
      <c r="O434" s="107">
        <f t="shared" si="132"/>
        <v>6</v>
      </c>
      <c r="P434" s="89" t="str">
        <f t="shared" si="133"/>
        <v>Medio</v>
      </c>
      <c r="Q434" s="87">
        <v>60</v>
      </c>
      <c r="R434" s="89">
        <f t="shared" si="134"/>
        <v>360</v>
      </c>
      <c r="S434" s="89" t="str">
        <f t="shared" si="135"/>
        <v>II</v>
      </c>
      <c r="T434" s="89" t="str">
        <f>IF(S434="","",IF(OR(S434="IV",S434="III"),"Aceptable",IF(S434="II","No Aceptable o Aceptable con controles",IF(S434="I","No Aceptable","Error"))))</f>
        <v>No Aceptable o Aceptable con controles</v>
      </c>
      <c r="U434" s="113"/>
      <c r="V434" s="113"/>
      <c r="W434" s="113"/>
      <c r="X434" s="113"/>
      <c r="Y434" s="93" t="s">
        <v>279</v>
      </c>
      <c r="Z434" s="94" t="s">
        <v>280</v>
      </c>
      <c r="AA434" s="95" t="s">
        <v>281</v>
      </c>
      <c r="AB434" s="95" t="s">
        <v>281</v>
      </c>
      <c r="AC434" s="107" t="s">
        <v>216</v>
      </c>
      <c r="AD434" s="111" t="s">
        <v>629</v>
      </c>
      <c r="AE434" s="95" t="s">
        <v>216</v>
      </c>
    </row>
    <row r="435" spans="1:31" s="91" customFormat="1" ht="60.75" customHeight="1">
      <c r="A435" s="113"/>
      <c r="B435" s="113"/>
      <c r="C435" s="118"/>
      <c r="D435" s="118"/>
      <c r="E435" s="86" t="s">
        <v>208</v>
      </c>
      <c r="F435" s="107" t="s">
        <v>274</v>
      </c>
      <c r="G435" s="107" t="s">
        <v>282</v>
      </c>
      <c r="H435" s="107" t="s">
        <v>283</v>
      </c>
      <c r="I435" s="107" t="s">
        <v>277</v>
      </c>
      <c r="J435" s="107" t="s">
        <v>284</v>
      </c>
      <c r="K435" s="107" t="s">
        <v>285</v>
      </c>
      <c r="L435" s="107" t="s">
        <v>286</v>
      </c>
      <c r="M435" s="107">
        <v>2</v>
      </c>
      <c r="N435" s="107">
        <v>2</v>
      </c>
      <c r="O435" s="107">
        <f t="shared" si="132"/>
        <v>4</v>
      </c>
      <c r="P435" s="89" t="str">
        <f t="shared" si="133"/>
        <v>Bajo</v>
      </c>
      <c r="Q435" s="87">
        <v>60</v>
      </c>
      <c r="R435" s="88">
        <f t="shared" si="134"/>
        <v>240</v>
      </c>
      <c r="S435" s="89" t="str">
        <f t="shared" si="135"/>
        <v>II</v>
      </c>
      <c r="T435" s="88" t="str">
        <f>IF(S435="","",IF(OR(S435="IV",S435="III"),"Aceptable",IF(S435="II","No Aceptable o Aceptable con controles",IF(S435="I","No Aceptable","Error"))))</f>
        <v>No Aceptable o Aceptable con controles</v>
      </c>
      <c r="U435" s="113"/>
      <c r="V435" s="113"/>
      <c r="W435" s="113"/>
      <c r="X435" s="113"/>
      <c r="Y435" s="90" t="s">
        <v>287</v>
      </c>
      <c r="Z435" s="107" t="s">
        <v>288</v>
      </c>
      <c r="AA435" s="107" t="s">
        <v>216</v>
      </c>
      <c r="AB435" s="107" t="s">
        <v>216</v>
      </c>
      <c r="AC435" s="107" t="s">
        <v>289</v>
      </c>
      <c r="AD435" s="107" t="s">
        <v>290</v>
      </c>
      <c r="AE435" s="107" t="s">
        <v>216</v>
      </c>
    </row>
    <row r="436" spans="1:31" s="91" customFormat="1" ht="60.75" customHeight="1">
      <c r="A436" s="113"/>
      <c r="B436" s="113"/>
      <c r="C436" s="118"/>
      <c r="D436" s="118"/>
      <c r="E436" s="86" t="s">
        <v>208</v>
      </c>
      <c r="F436" s="107" t="s">
        <v>274</v>
      </c>
      <c r="G436" s="107" t="s">
        <v>291</v>
      </c>
      <c r="H436" s="107" t="s">
        <v>292</v>
      </c>
      <c r="I436" s="107" t="s">
        <v>293</v>
      </c>
      <c r="J436" s="107" t="s">
        <v>294</v>
      </c>
      <c r="K436" s="107" t="s">
        <v>295</v>
      </c>
      <c r="L436" s="107" t="s">
        <v>296</v>
      </c>
      <c r="M436" s="107">
        <v>2</v>
      </c>
      <c r="N436" s="107">
        <v>4</v>
      </c>
      <c r="O436" s="107">
        <f t="shared" si="132"/>
        <v>8</v>
      </c>
      <c r="P436" s="89" t="str">
        <f t="shared" si="133"/>
        <v>Medio</v>
      </c>
      <c r="Q436" s="87">
        <v>10</v>
      </c>
      <c r="R436" s="89">
        <f t="shared" si="134"/>
        <v>80</v>
      </c>
      <c r="S436" s="89" t="str">
        <f t="shared" si="135"/>
        <v>III</v>
      </c>
      <c r="T436" s="88" t="s">
        <v>142</v>
      </c>
      <c r="U436" s="113"/>
      <c r="V436" s="113"/>
      <c r="W436" s="113"/>
      <c r="X436" s="113"/>
      <c r="Y436" s="90" t="s">
        <v>297</v>
      </c>
      <c r="Z436" s="107" t="s">
        <v>298</v>
      </c>
      <c r="AA436" s="107" t="s">
        <v>216</v>
      </c>
      <c r="AB436" s="107" t="s">
        <v>272</v>
      </c>
      <c r="AC436" s="107" t="s">
        <v>299</v>
      </c>
      <c r="AD436" s="111" t="s">
        <v>620</v>
      </c>
      <c r="AE436" s="107" t="s">
        <v>272</v>
      </c>
    </row>
    <row r="437" spans="1:31" s="91" customFormat="1" ht="60.75" customHeight="1">
      <c r="A437" s="113"/>
      <c r="B437" s="113"/>
      <c r="C437" s="118"/>
      <c r="D437" s="118"/>
      <c r="E437" s="86" t="s">
        <v>208</v>
      </c>
      <c r="F437" s="107" t="s">
        <v>274</v>
      </c>
      <c r="G437" s="107" t="s">
        <v>300</v>
      </c>
      <c r="H437" s="107" t="s">
        <v>301</v>
      </c>
      <c r="I437" s="107" t="s">
        <v>302</v>
      </c>
      <c r="J437" s="107" t="s">
        <v>213</v>
      </c>
      <c r="K437" s="107" t="s">
        <v>268</v>
      </c>
      <c r="L437" s="107" t="s">
        <v>278</v>
      </c>
      <c r="M437" s="107">
        <v>6</v>
      </c>
      <c r="N437" s="107">
        <v>3</v>
      </c>
      <c r="O437" s="107">
        <f t="shared" si="132"/>
        <v>18</v>
      </c>
      <c r="P437" s="89" t="str">
        <f t="shared" si="133"/>
        <v>Alto</v>
      </c>
      <c r="Q437" s="92">
        <v>10</v>
      </c>
      <c r="R437" s="89">
        <f t="shared" si="134"/>
        <v>180</v>
      </c>
      <c r="S437" s="89" t="str">
        <f t="shared" si="135"/>
        <v>II</v>
      </c>
      <c r="T437" s="89" t="str">
        <f>IF(S437="","",IF(OR(S437="IV",S437="III"),"Aceptable",IF(S437="II","No Aceptable o Aceptable con controles",IF(S437="I","No Aceptable","Error"))))</f>
        <v>No Aceptable o Aceptable con controles</v>
      </c>
      <c r="U437" s="113"/>
      <c r="V437" s="113"/>
      <c r="W437" s="113"/>
      <c r="X437" s="113"/>
      <c r="Y437" s="90" t="s">
        <v>303</v>
      </c>
      <c r="Z437" s="107" t="s">
        <v>304</v>
      </c>
      <c r="AA437" s="107" t="s">
        <v>216</v>
      </c>
      <c r="AB437" s="107" t="s">
        <v>216</v>
      </c>
      <c r="AC437" s="107" t="s">
        <v>305</v>
      </c>
      <c r="AD437" s="111" t="s">
        <v>626</v>
      </c>
      <c r="AE437" s="107" t="s">
        <v>217</v>
      </c>
    </row>
    <row r="438" spans="1:31" s="91" customFormat="1" ht="60.75" customHeight="1">
      <c r="A438" s="113" t="s">
        <v>204</v>
      </c>
      <c r="B438" s="113" t="s">
        <v>324</v>
      </c>
      <c r="C438" s="118" t="s">
        <v>409</v>
      </c>
      <c r="D438" s="118" t="s">
        <v>410</v>
      </c>
      <c r="E438" s="86" t="s">
        <v>208</v>
      </c>
      <c r="F438" s="107" t="s">
        <v>209</v>
      </c>
      <c r="G438" s="107" t="s">
        <v>210</v>
      </c>
      <c r="H438" s="107" t="s">
        <v>211</v>
      </c>
      <c r="I438" s="107" t="s">
        <v>212</v>
      </c>
      <c r="J438" s="107" t="s">
        <v>213</v>
      </c>
      <c r="K438" s="107" t="s">
        <v>213</v>
      </c>
      <c r="L438" s="107" t="s">
        <v>213</v>
      </c>
      <c r="M438" s="107">
        <v>2</v>
      </c>
      <c r="N438" s="107">
        <v>2</v>
      </c>
      <c r="O438" s="107">
        <f t="shared" si="132"/>
        <v>4</v>
      </c>
      <c r="P438" s="89" t="str">
        <f t="shared" si="133"/>
        <v>Bajo</v>
      </c>
      <c r="Q438" s="87">
        <v>10</v>
      </c>
      <c r="R438" s="88">
        <f t="shared" si="134"/>
        <v>40</v>
      </c>
      <c r="S438" s="89" t="str">
        <f t="shared" si="135"/>
        <v>III</v>
      </c>
      <c r="T438" s="88" t="s">
        <v>142</v>
      </c>
      <c r="U438" s="113"/>
      <c r="V438" s="113"/>
      <c r="W438" s="113"/>
      <c r="X438" s="113"/>
      <c r="Y438" s="90" t="s">
        <v>214</v>
      </c>
      <c r="Z438" s="107" t="s">
        <v>215</v>
      </c>
      <c r="AA438" s="107" t="s">
        <v>216</v>
      </c>
      <c r="AB438" s="107" t="s">
        <v>216</v>
      </c>
      <c r="AC438" s="107" t="s">
        <v>216</v>
      </c>
      <c r="AD438" s="111" t="s">
        <v>618</v>
      </c>
      <c r="AE438" s="107" t="s">
        <v>217</v>
      </c>
    </row>
    <row r="439" spans="1:31" s="91" customFormat="1" ht="60.75" customHeight="1">
      <c r="A439" s="113"/>
      <c r="B439" s="113"/>
      <c r="C439" s="118"/>
      <c r="D439" s="118"/>
      <c r="E439" s="86" t="s">
        <v>208</v>
      </c>
      <c r="F439" s="107" t="s">
        <v>152</v>
      </c>
      <c r="G439" s="107" t="s">
        <v>218</v>
      </c>
      <c r="H439" s="107" t="s">
        <v>219</v>
      </c>
      <c r="I439" s="107" t="s">
        <v>220</v>
      </c>
      <c r="J439" s="107" t="s">
        <v>213</v>
      </c>
      <c r="K439" s="107" t="s">
        <v>221</v>
      </c>
      <c r="L439" s="107" t="s">
        <v>222</v>
      </c>
      <c r="M439" s="107">
        <v>2</v>
      </c>
      <c r="N439" s="107">
        <v>3</v>
      </c>
      <c r="O439" s="107">
        <f t="shared" si="132"/>
        <v>6</v>
      </c>
      <c r="P439" s="89" t="str">
        <f t="shared" si="133"/>
        <v>Medio</v>
      </c>
      <c r="Q439" s="92">
        <v>25</v>
      </c>
      <c r="R439" s="88">
        <f t="shared" si="134"/>
        <v>150</v>
      </c>
      <c r="S439" s="89" t="str">
        <f t="shared" si="135"/>
        <v>II</v>
      </c>
      <c r="T439" s="88" t="str">
        <f>IF(S439="","",IF(OR(S439="IV",S439="III"),"Aceptable",IF(S439="II","No Aceptable o Aceptable con controles",IF(S439="I","No Aceptable","Error"))))</f>
        <v>No Aceptable o Aceptable con controles</v>
      </c>
      <c r="U439" s="113"/>
      <c r="V439" s="113"/>
      <c r="W439" s="113"/>
      <c r="X439" s="113"/>
      <c r="Y439" s="90" t="s">
        <v>223</v>
      </c>
      <c r="Z439" s="107" t="s">
        <v>224</v>
      </c>
      <c r="AA439" s="107" t="s">
        <v>216</v>
      </c>
      <c r="AB439" s="107" t="s">
        <v>216</v>
      </c>
      <c r="AC439" s="107" t="s">
        <v>216</v>
      </c>
      <c r="AD439" s="107" t="s">
        <v>225</v>
      </c>
      <c r="AE439" s="107" t="s">
        <v>216</v>
      </c>
    </row>
    <row r="440" spans="1:31" s="91" customFormat="1" ht="60.75" customHeight="1">
      <c r="A440" s="113"/>
      <c r="B440" s="113"/>
      <c r="C440" s="118"/>
      <c r="D440" s="118"/>
      <c r="E440" s="86" t="s">
        <v>208</v>
      </c>
      <c r="F440" s="107" t="s">
        <v>152</v>
      </c>
      <c r="G440" s="107" t="s">
        <v>226</v>
      </c>
      <c r="H440" s="107" t="s">
        <v>227</v>
      </c>
      <c r="I440" s="107" t="s">
        <v>228</v>
      </c>
      <c r="J440" s="107" t="s">
        <v>213</v>
      </c>
      <c r="K440" s="107" t="s">
        <v>221</v>
      </c>
      <c r="L440" s="107" t="s">
        <v>222</v>
      </c>
      <c r="M440" s="107">
        <v>6</v>
      </c>
      <c r="N440" s="107">
        <v>4</v>
      </c>
      <c r="O440" s="107">
        <f t="shared" si="132"/>
        <v>24</v>
      </c>
      <c r="P440" s="89" t="str">
        <f t="shared" si="133"/>
        <v>Muy Alto</v>
      </c>
      <c r="Q440" s="92">
        <v>25</v>
      </c>
      <c r="R440" s="88">
        <f t="shared" si="134"/>
        <v>600</v>
      </c>
      <c r="S440" s="89" t="str">
        <f t="shared" si="135"/>
        <v>I</v>
      </c>
      <c r="T440" s="88" t="str">
        <f>IF(S440="","",IF(OR(S440="IV",S440="III"),"Aceptable",IF(S440="II","No Aceptable o Aceptable con controles",IF(S440="I","No Aceptable","Error"))))</f>
        <v>No Aceptable</v>
      </c>
      <c r="U440" s="113"/>
      <c r="V440" s="113"/>
      <c r="W440" s="113"/>
      <c r="X440" s="113"/>
      <c r="Y440" s="90" t="s">
        <v>223</v>
      </c>
      <c r="Z440" s="107" t="s">
        <v>224</v>
      </c>
      <c r="AA440" s="107" t="s">
        <v>216</v>
      </c>
      <c r="AB440" s="107" t="s">
        <v>216</v>
      </c>
      <c r="AC440" s="107" t="s">
        <v>216</v>
      </c>
      <c r="AD440" s="107" t="s">
        <v>225</v>
      </c>
      <c r="AE440" s="107" t="s">
        <v>216</v>
      </c>
    </row>
    <row r="441" spans="1:31" s="91" customFormat="1" ht="60.75" customHeight="1">
      <c r="A441" s="113"/>
      <c r="B441" s="113"/>
      <c r="C441" s="118"/>
      <c r="D441" s="118"/>
      <c r="E441" s="86" t="s">
        <v>208</v>
      </c>
      <c r="F441" s="107" t="s">
        <v>150</v>
      </c>
      <c r="G441" s="107" t="s">
        <v>229</v>
      </c>
      <c r="H441" s="107" t="s">
        <v>230</v>
      </c>
      <c r="I441" s="107" t="s">
        <v>231</v>
      </c>
      <c r="J441" s="107" t="s">
        <v>213</v>
      </c>
      <c r="K441" s="107" t="s">
        <v>232</v>
      </c>
      <c r="L441" s="107" t="s">
        <v>233</v>
      </c>
      <c r="M441" s="92">
        <v>0</v>
      </c>
      <c r="N441" s="92">
        <v>2</v>
      </c>
      <c r="O441" s="89" t="str">
        <f t="shared" si="132"/>
        <v>N/A</v>
      </c>
      <c r="P441" s="89" t="str">
        <f t="shared" si="133"/>
        <v>N/A</v>
      </c>
      <c r="Q441" s="92">
        <v>25</v>
      </c>
      <c r="R441" s="89" t="str">
        <f t="shared" si="134"/>
        <v>N/A</v>
      </c>
      <c r="S441" s="89" t="str">
        <f t="shared" si="135"/>
        <v>IV</v>
      </c>
      <c r="T441" s="88" t="s">
        <v>142</v>
      </c>
      <c r="U441" s="113"/>
      <c r="V441" s="113"/>
      <c r="W441" s="113"/>
      <c r="X441" s="113"/>
      <c r="Y441" s="90" t="s">
        <v>234</v>
      </c>
      <c r="Z441" s="107" t="s">
        <v>235</v>
      </c>
      <c r="AA441" s="107" t="s">
        <v>216</v>
      </c>
      <c r="AB441" s="107" t="s">
        <v>216</v>
      </c>
      <c r="AC441" s="107" t="s">
        <v>236</v>
      </c>
      <c r="AD441" s="111" t="s">
        <v>622</v>
      </c>
      <c r="AE441" s="107" t="s">
        <v>216</v>
      </c>
    </row>
    <row r="442" spans="1:31" s="91" customFormat="1" ht="60.75" customHeight="1">
      <c r="A442" s="113"/>
      <c r="B442" s="113"/>
      <c r="C442" s="118"/>
      <c r="D442" s="118"/>
      <c r="E442" s="86" t="s">
        <v>208</v>
      </c>
      <c r="F442" s="107" t="s">
        <v>150</v>
      </c>
      <c r="G442" s="107" t="s">
        <v>237</v>
      </c>
      <c r="H442" s="107" t="s">
        <v>238</v>
      </c>
      <c r="I442" s="107" t="s">
        <v>239</v>
      </c>
      <c r="J442" s="107" t="s">
        <v>240</v>
      </c>
      <c r="K442" s="107" t="s">
        <v>232</v>
      </c>
      <c r="L442" s="107" t="s">
        <v>233</v>
      </c>
      <c r="M442" s="107">
        <v>2</v>
      </c>
      <c r="N442" s="107">
        <v>3</v>
      </c>
      <c r="O442" s="107">
        <f t="shared" si="132"/>
        <v>6</v>
      </c>
      <c r="P442" s="89" t="str">
        <f t="shared" si="133"/>
        <v>Medio</v>
      </c>
      <c r="Q442" s="92">
        <v>10</v>
      </c>
      <c r="R442" s="89">
        <f t="shared" si="134"/>
        <v>60</v>
      </c>
      <c r="S442" s="89" t="str">
        <f t="shared" si="135"/>
        <v>III</v>
      </c>
      <c r="T442" s="88" t="s">
        <v>142</v>
      </c>
      <c r="U442" s="113"/>
      <c r="V442" s="113"/>
      <c r="W442" s="113"/>
      <c r="X442" s="113"/>
      <c r="Y442" s="90" t="s">
        <v>234</v>
      </c>
      <c r="Z442" s="107" t="s">
        <v>241</v>
      </c>
      <c r="AA442" s="107" t="s">
        <v>216</v>
      </c>
      <c r="AB442" s="107" t="s">
        <v>216</v>
      </c>
      <c r="AC442" s="107" t="s">
        <v>236</v>
      </c>
      <c r="AD442" s="111" t="s">
        <v>623</v>
      </c>
      <c r="AE442" s="107" t="s">
        <v>216</v>
      </c>
    </row>
    <row r="443" spans="1:31" s="91" customFormat="1" ht="60.75" customHeight="1">
      <c r="A443" s="113"/>
      <c r="B443" s="113"/>
      <c r="C443" s="118"/>
      <c r="D443" s="118"/>
      <c r="E443" s="86" t="s">
        <v>208</v>
      </c>
      <c r="F443" s="107" t="s">
        <v>150</v>
      </c>
      <c r="G443" s="107" t="s">
        <v>237</v>
      </c>
      <c r="H443" s="107" t="s">
        <v>242</v>
      </c>
      <c r="I443" s="107" t="s">
        <v>243</v>
      </c>
      <c r="J443" s="107" t="s">
        <v>213</v>
      </c>
      <c r="K443" s="107" t="s">
        <v>232</v>
      </c>
      <c r="L443" s="107" t="s">
        <v>213</v>
      </c>
      <c r="M443" s="107">
        <v>2</v>
      </c>
      <c r="N443" s="107">
        <v>3</v>
      </c>
      <c r="O443" s="107">
        <f t="shared" si="132"/>
        <v>6</v>
      </c>
      <c r="P443" s="89" t="str">
        <f t="shared" si="133"/>
        <v>Medio</v>
      </c>
      <c r="Q443" s="87">
        <v>10</v>
      </c>
      <c r="R443" s="88">
        <f t="shared" si="134"/>
        <v>60</v>
      </c>
      <c r="S443" s="89" t="str">
        <f t="shared" si="135"/>
        <v>III</v>
      </c>
      <c r="T443" s="88" t="s">
        <v>142</v>
      </c>
      <c r="U443" s="113"/>
      <c r="V443" s="113"/>
      <c r="W443" s="113"/>
      <c r="X443" s="113"/>
      <c r="Y443" s="90" t="s">
        <v>244</v>
      </c>
      <c r="Z443" s="107" t="s">
        <v>245</v>
      </c>
      <c r="AA443" s="107" t="s">
        <v>216</v>
      </c>
      <c r="AB443" s="107" t="s">
        <v>246</v>
      </c>
      <c r="AC443" s="107" t="s">
        <v>216</v>
      </c>
      <c r="AD443" s="111" t="s">
        <v>624</v>
      </c>
      <c r="AE443" s="107" t="s">
        <v>216</v>
      </c>
    </row>
    <row r="444" spans="1:31" s="91" customFormat="1" ht="60.75" customHeight="1">
      <c r="A444" s="113"/>
      <c r="B444" s="113"/>
      <c r="C444" s="118"/>
      <c r="D444" s="118"/>
      <c r="E444" s="86" t="s">
        <v>208</v>
      </c>
      <c r="F444" s="107" t="s">
        <v>247</v>
      </c>
      <c r="G444" s="107" t="s">
        <v>248</v>
      </c>
      <c r="H444" s="107" t="s">
        <v>249</v>
      </c>
      <c r="I444" s="107" t="s">
        <v>250</v>
      </c>
      <c r="J444" s="107" t="s">
        <v>251</v>
      </c>
      <c r="K444" s="107" t="s">
        <v>252</v>
      </c>
      <c r="L444" s="107" t="s">
        <v>233</v>
      </c>
      <c r="M444" s="92">
        <v>2</v>
      </c>
      <c r="N444" s="92">
        <v>3</v>
      </c>
      <c r="O444" s="89">
        <f t="shared" si="132"/>
        <v>6</v>
      </c>
      <c r="P444" s="89" t="str">
        <f t="shared" si="133"/>
        <v>Medio</v>
      </c>
      <c r="Q444" s="92">
        <v>10</v>
      </c>
      <c r="R444" s="89">
        <f t="shared" si="134"/>
        <v>60</v>
      </c>
      <c r="S444" s="89" t="str">
        <f t="shared" si="135"/>
        <v>III</v>
      </c>
      <c r="T444" s="89" t="str">
        <f>IF(S444="","",IF(OR(S444="IV",S444="III"),"Aceptable",IF(S444="II","No Aceptable o Aceptable con controles",IF(S444="I","No Aceptable","Error"))))</f>
        <v>Aceptable</v>
      </c>
      <c r="U444" s="113"/>
      <c r="V444" s="113"/>
      <c r="W444" s="113"/>
      <c r="X444" s="113"/>
      <c r="Y444" s="90" t="s">
        <v>253</v>
      </c>
      <c r="Z444" s="107" t="s">
        <v>254</v>
      </c>
      <c r="AA444" s="107" t="s">
        <v>216</v>
      </c>
      <c r="AB444" s="107" t="s">
        <v>216</v>
      </c>
      <c r="AC444" s="107" t="s">
        <v>255</v>
      </c>
      <c r="AD444" s="107" t="s">
        <v>256</v>
      </c>
      <c r="AE444" s="107" t="s">
        <v>216</v>
      </c>
    </row>
    <row r="445" spans="1:31" s="91" customFormat="1" ht="60.75" customHeight="1">
      <c r="A445" s="113"/>
      <c r="B445" s="113"/>
      <c r="C445" s="118"/>
      <c r="D445" s="118"/>
      <c r="E445" s="86" t="s">
        <v>208</v>
      </c>
      <c r="F445" s="107" t="s">
        <v>247</v>
      </c>
      <c r="G445" s="107" t="s">
        <v>257</v>
      </c>
      <c r="H445" s="107" t="s">
        <v>258</v>
      </c>
      <c r="I445" s="107" t="s">
        <v>259</v>
      </c>
      <c r="J445" s="107" t="s">
        <v>260</v>
      </c>
      <c r="K445" s="107" t="s">
        <v>252</v>
      </c>
      <c r="L445" s="107" t="s">
        <v>233</v>
      </c>
      <c r="M445" s="92">
        <v>2</v>
      </c>
      <c r="N445" s="92">
        <v>3</v>
      </c>
      <c r="O445" s="89">
        <f t="shared" si="132"/>
        <v>6</v>
      </c>
      <c r="P445" s="89" t="str">
        <f t="shared" si="133"/>
        <v>Medio</v>
      </c>
      <c r="Q445" s="92">
        <v>10</v>
      </c>
      <c r="R445" s="89">
        <f t="shared" si="134"/>
        <v>60</v>
      </c>
      <c r="S445" s="89" t="str">
        <f t="shared" si="135"/>
        <v>III</v>
      </c>
      <c r="T445" s="89" t="str">
        <f>IF(S445="","",IF(OR(S445="IV",S445="III"),"Aceptable",IF(S445="II","No Aceptable o Aceptable con controles",IF(S445="I","No Aceptable","Error"))))</f>
        <v>Aceptable</v>
      </c>
      <c r="U445" s="113"/>
      <c r="V445" s="113"/>
      <c r="W445" s="113"/>
      <c r="X445" s="113"/>
      <c r="Y445" s="90" t="s">
        <v>261</v>
      </c>
      <c r="Z445" s="107" t="s">
        <v>254</v>
      </c>
      <c r="AA445" s="107" t="s">
        <v>216</v>
      </c>
      <c r="AB445" s="107" t="s">
        <v>216</v>
      </c>
      <c r="AC445" s="107" t="s">
        <v>255</v>
      </c>
      <c r="AD445" s="111" t="s">
        <v>262</v>
      </c>
      <c r="AE445" s="107" t="s">
        <v>216</v>
      </c>
    </row>
    <row r="446" spans="1:31" s="91" customFormat="1" ht="60.75" customHeight="1">
      <c r="A446" s="113"/>
      <c r="B446" s="113"/>
      <c r="C446" s="118"/>
      <c r="D446" s="118"/>
      <c r="E446" s="86" t="s">
        <v>263</v>
      </c>
      <c r="F446" s="107" t="s">
        <v>151</v>
      </c>
      <c r="G446" s="107" t="s">
        <v>264</v>
      </c>
      <c r="H446" s="107" t="s">
        <v>265</v>
      </c>
      <c r="I446" s="107" t="s">
        <v>266</v>
      </c>
      <c r="J446" s="107" t="s">
        <v>267</v>
      </c>
      <c r="K446" s="107" t="s">
        <v>268</v>
      </c>
      <c r="L446" s="107" t="s">
        <v>269</v>
      </c>
      <c r="M446" s="107">
        <v>2</v>
      </c>
      <c r="N446" s="107">
        <v>2</v>
      </c>
      <c r="O446" s="107">
        <f t="shared" si="132"/>
        <v>4</v>
      </c>
      <c r="P446" s="89" t="str">
        <f t="shared" si="133"/>
        <v>Bajo</v>
      </c>
      <c r="Q446" s="92">
        <v>10</v>
      </c>
      <c r="R446" s="89">
        <f t="shared" si="134"/>
        <v>40</v>
      </c>
      <c r="S446" s="89" t="str">
        <f t="shared" si="135"/>
        <v>III</v>
      </c>
      <c r="T446" s="88" t="s">
        <v>142</v>
      </c>
      <c r="U446" s="113"/>
      <c r="V446" s="113"/>
      <c r="W446" s="113"/>
      <c r="X446" s="113"/>
      <c r="Y446" s="107" t="s">
        <v>270</v>
      </c>
      <c r="Z446" s="107" t="s">
        <v>271</v>
      </c>
      <c r="AA446" s="107" t="s">
        <v>272</v>
      </c>
      <c r="AB446" s="107" t="s">
        <v>272</v>
      </c>
      <c r="AC446" s="107" t="s">
        <v>272</v>
      </c>
      <c r="AD446" s="107" t="s">
        <v>273</v>
      </c>
      <c r="AE446" s="107" t="s">
        <v>217</v>
      </c>
    </row>
    <row r="447" spans="1:31" s="91" customFormat="1" ht="60.75" customHeight="1">
      <c r="A447" s="113"/>
      <c r="B447" s="113"/>
      <c r="C447" s="118"/>
      <c r="D447" s="118"/>
      <c r="E447" s="86" t="s">
        <v>208</v>
      </c>
      <c r="F447" s="107" t="s">
        <v>274</v>
      </c>
      <c r="G447" s="107" t="s">
        <v>275</v>
      </c>
      <c r="H447" s="107" t="s">
        <v>276</v>
      </c>
      <c r="I447" s="107" t="s">
        <v>277</v>
      </c>
      <c r="J447" s="107" t="s">
        <v>213</v>
      </c>
      <c r="K447" s="107" t="s">
        <v>213</v>
      </c>
      <c r="L447" s="107" t="s">
        <v>278</v>
      </c>
      <c r="M447" s="107">
        <v>2</v>
      </c>
      <c r="N447" s="107">
        <v>3</v>
      </c>
      <c r="O447" s="107">
        <f t="shared" si="132"/>
        <v>6</v>
      </c>
      <c r="P447" s="89" t="str">
        <f t="shared" si="133"/>
        <v>Medio</v>
      </c>
      <c r="Q447" s="87">
        <v>60</v>
      </c>
      <c r="R447" s="89">
        <f t="shared" si="134"/>
        <v>360</v>
      </c>
      <c r="S447" s="89" t="str">
        <f t="shared" si="135"/>
        <v>II</v>
      </c>
      <c r="T447" s="89" t="str">
        <f>IF(S447="","",IF(OR(S447="IV",S447="III"),"Aceptable",IF(S447="II","No Aceptable o Aceptable con controles",IF(S447="I","No Aceptable","Error"))))</f>
        <v>No Aceptable o Aceptable con controles</v>
      </c>
      <c r="U447" s="113"/>
      <c r="V447" s="113"/>
      <c r="W447" s="113"/>
      <c r="X447" s="113"/>
      <c r="Y447" s="93" t="s">
        <v>279</v>
      </c>
      <c r="Z447" s="94" t="s">
        <v>280</v>
      </c>
      <c r="AA447" s="95" t="s">
        <v>281</v>
      </c>
      <c r="AB447" s="95" t="s">
        <v>281</v>
      </c>
      <c r="AC447" s="107" t="s">
        <v>216</v>
      </c>
      <c r="AD447" s="111" t="s">
        <v>629</v>
      </c>
      <c r="AE447" s="95" t="s">
        <v>216</v>
      </c>
    </row>
    <row r="448" spans="1:31" s="91" customFormat="1" ht="60.75" customHeight="1">
      <c r="A448" s="113"/>
      <c r="B448" s="113"/>
      <c r="C448" s="118"/>
      <c r="D448" s="118"/>
      <c r="E448" s="86" t="s">
        <v>208</v>
      </c>
      <c r="F448" s="107" t="s">
        <v>274</v>
      </c>
      <c r="G448" s="107" t="s">
        <v>282</v>
      </c>
      <c r="H448" s="107" t="s">
        <v>283</v>
      </c>
      <c r="I448" s="107" t="s">
        <v>277</v>
      </c>
      <c r="J448" s="107" t="s">
        <v>284</v>
      </c>
      <c r="K448" s="107" t="s">
        <v>285</v>
      </c>
      <c r="L448" s="107" t="s">
        <v>286</v>
      </c>
      <c r="M448" s="107">
        <v>2</v>
      </c>
      <c r="N448" s="107">
        <v>2</v>
      </c>
      <c r="O448" s="107">
        <f t="shared" si="132"/>
        <v>4</v>
      </c>
      <c r="P448" s="89" t="str">
        <f t="shared" si="133"/>
        <v>Bajo</v>
      </c>
      <c r="Q448" s="87">
        <v>60</v>
      </c>
      <c r="R448" s="88">
        <f t="shared" si="134"/>
        <v>240</v>
      </c>
      <c r="S448" s="89" t="str">
        <f t="shared" si="135"/>
        <v>II</v>
      </c>
      <c r="T448" s="88" t="str">
        <f>IF(S448="","",IF(OR(S448="IV",S448="III"),"Aceptable",IF(S448="II","No Aceptable o Aceptable con controles",IF(S448="I","No Aceptable","Error"))))</f>
        <v>No Aceptable o Aceptable con controles</v>
      </c>
      <c r="U448" s="113"/>
      <c r="V448" s="113"/>
      <c r="W448" s="113"/>
      <c r="X448" s="113"/>
      <c r="Y448" s="90" t="s">
        <v>287</v>
      </c>
      <c r="Z448" s="107" t="s">
        <v>288</v>
      </c>
      <c r="AA448" s="107" t="s">
        <v>216</v>
      </c>
      <c r="AB448" s="107" t="s">
        <v>216</v>
      </c>
      <c r="AC448" s="107" t="s">
        <v>289</v>
      </c>
      <c r="AD448" s="107" t="s">
        <v>290</v>
      </c>
      <c r="AE448" s="107" t="s">
        <v>216</v>
      </c>
    </row>
    <row r="449" spans="1:31" s="91" customFormat="1" ht="60.75" customHeight="1">
      <c r="A449" s="113"/>
      <c r="B449" s="113"/>
      <c r="C449" s="118"/>
      <c r="D449" s="118"/>
      <c r="E449" s="86" t="s">
        <v>208</v>
      </c>
      <c r="F449" s="107" t="s">
        <v>274</v>
      </c>
      <c r="G449" s="107" t="s">
        <v>291</v>
      </c>
      <c r="H449" s="107" t="s">
        <v>292</v>
      </c>
      <c r="I449" s="107" t="s">
        <v>293</v>
      </c>
      <c r="J449" s="107" t="s">
        <v>294</v>
      </c>
      <c r="K449" s="107" t="s">
        <v>295</v>
      </c>
      <c r="L449" s="107" t="s">
        <v>296</v>
      </c>
      <c r="M449" s="107">
        <v>2</v>
      </c>
      <c r="N449" s="107">
        <v>4</v>
      </c>
      <c r="O449" s="107">
        <f t="shared" si="132"/>
        <v>8</v>
      </c>
      <c r="P449" s="89" t="str">
        <f t="shared" si="133"/>
        <v>Medio</v>
      </c>
      <c r="Q449" s="87">
        <v>10</v>
      </c>
      <c r="R449" s="89">
        <f t="shared" si="134"/>
        <v>80</v>
      </c>
      <c r="S449" s="89" t="str">
        <f t="shared" si="135"/>
        <v>III</v>
      </c>
      <c r="T449" s="88" t="s">
        <v>142</v>
      </c>
      <c r="U449" s="113"/>
      <c r="V449" s="113"/>
      <c r="W449" s="113"/>
      <c r="X449" s="113"/>
      <c r="Y449" s="90" t="s">
        <v>297</v>
      </c>
      <c r="Z449" s="107" t="s">
        <v>298</v>
      </c>
      <c r="AA449" s="107" t="s">
        <v>216</v>
      </c>
      <c r="AB449" s="107" t="s">
        <v>272</v>
      </c>
      <c r="AC449" s="107" t="s">
        <v>299</v>
      </c>
      <c r="AD449" s="111" t="s">
        <v>620</v>
      </c>
      <c r="AE449" s="107" t="s">
        <v>272</v>
      </c>
    </row>
    <row r="450" spans="1:31" s="91" customFormat="1" ht="60.75" customHeight="1">
      <c r="A450" s="113"/>
      <c r="B450" s="113"/>
      <c r="C450" s="118"/>
      <c r="D450" s="118"/>
      <c r="E450" s="86" t="s">
        <v>208</v>
      </c>
      <c r="F450" s="107" t="s">
        <v>274</v>
      </c>
      <c r="G450" s="107" t="s">
        <v>300</v>
      </c>
      <c r="H450" s="107" t="s">
        <v>301</v>
      </c>
      <c r="I450" s="107" t="s">
        <v>302</v>
      </c>
      <c r="J450" s="107" t="s">
        <v>213</v>
      </c>
      <c r="K450" s="107" t="s">
        <v>268</v>
      </c>
      <c r="L450" s="107" t="s">
        <v>278</v>
      </c>
      <c r="M450" s="107">
        <v>6</v>
      </c>
      <c r="N450" s="107">
        <v>3</v>
      </c>
      <c r="O450" s="107">
        <f t="shared" si="132"/>
        <v>18</v>
      </c>
      <c r="P450" s="89" t="str">
        <f t="shared" si="133"/>
        <v>Alto</v>
      </c>
      <c r="Q450" s="92">
        <v>10</v>
      </c>
      <c r="R450" s="89">
        <f t="shared" si="134"/>
        <v>180</v>
      </c>
      <c r="S450" s="89" t="str">
        <f t="shared" si="135"/>
        <v>II</v>
      </c>
      <c r="T450" s="89" t="str">
        <f>IF(S450="","",IF(OR(S450="IV",S450="III"),"Aceptable",IF(S450="II","No Aceptable o Aceptable con controles",IF(S450="I","No Aceptable","Error"))))</f>
        <v>No Aceptable o Aceptable con controles</v>
      </c>
      <c r="U450" s="113"/>
      <c r="V450" s="113"/>
      <c r="W450" s="113"/>
      <c r="X450" s="113"/>
      <c r="Y450" s="90" t="s">
        <v>303</v>
      </c>
      <c r="Z450" s="107" t="s">
        <v>304</v>
      </c>
      <c r="AA450" s="107" t="s">
        <v>216</v>
      </c>
      <c r="AB450" s="107" t="s">
        <v>216</v>
      </c>
      <c r="AC450" s="107" t="s">
        <v>305</v>
      </c>
      <c r="AD450" s="111" t="s">
        <v>626</v>
      </c>
      <c r="AE450" s="107" t="s">
        <v>217</v>
      </c>
    </row>
    <row r="451" spans="1:31" s="91" customFormat="1" ht="60.75" customHeight="1">
      <c r="A451" s="113" t="s">
        <v>204</v>
      </c>
      <c r="B451" s="114" t="s">
        <v>309</v>
      </c>
      <c r="C451" s="113" t="s">
        <v>411</v>
      </c>
      <c r="D451" s="113" t="s">
        <v>412</v>
      </c>
      <c r="E451" s="86" t="s">
        <v>208</v>
      </c>
      <c r="F451" s="107" t="s">
        <v>209</v>
      </c>
      <c r="G451" s="107" t="s">
        <v>373</v>
      </c>
      <c r="H451" s="107" t="s">
        <v>374</v>
      </c>
      <c r="I451" s="107" t="s">
        <v>375</v>
      </c>
      <c r="J451" s="107" t="s">
        <v>376</v>
      </c>
      <c r="K451" s="107" t="s">
        <v>268</v>
      </c>
      <c r="L451" s="107" t="s">
        <v>377</v>
      </c>
      <c r="M451" s="107">
        <v>2</v>
      </c>
      <c r="N451" s="107">
        <v>1</v>
      </c>
      <c r="O451" s="107">
        <f t="shared" si="132"/>
        <v>2</v>
      </c>
      <c r="P451" s="89" t="str">
        <f t="shared" si="133"/>
        <v>Bajo</v>
      </c>
      <c r="Q451" s="92">
        <v>10</v>
      </c>
      <c r="R451" s="89">
        <f t="shared" si="134"/>
        <v>20</v>
      </c>
      <c r="S451" s="89" t="str">
        <f t="shared" si="135"/>
        <v>IV</v>
      </c>
      <c r="T451" s="89" t="str">
        <f>IF(S451="","",IF(OR(S451="IV",S451="III"),"Aceptable",IF(S451="II","No Aceptable o Aceptable con controles",IF(S451="I","No Aceptable","Error"))))</f>
        <v>Aceptable</v>
      </c>
      <c r="U451" s="114">
        <v>6</v>
      </c>
      <c r="V451" s="114">
        <v>1</v>
      </c>
      <c r="W451" s="114">
        <f>U451+V451</f>
        <v>7</v>
      </c>
      <c r="X451" s="114">
        <v>6</v>
      </c>
      <c r="Y451" s="93" t="s">
        <v>378</v>
      </c>
      <c r="Z451" s="107" t="s">
        <v>215</v>
      </c>
      <c r="AA451" s="107" t="s">
        <v>216</v>
      </c>
      <c r="AB451" s="107" t="s">
        <v>216</v>
      </c>
      <c r="AC451" s="107" t="s">
        <v>216</v>
      </c>
      <c r="AD451" s="111" t="s">
        <v>618</v>
      </c>
      <c r="AE451" s="107" t="s">
        <v>217</v>
      </c>
    </row>
    <row r="452" spans="1:31" s="91" customFormat="1" ht="60.75" customHeight="1">
      <c r="A452" s="113"/>
      <c r="B452" s="115"/>
      <c r="C452" s="113"/>
      <c r="D452" s="113"/>
      <c r="E452" s="86" t="s">
        <v>208</v>
      </c>
      <c r="F452" s="107" t="s">
        <v>150</v>
      </c>
      <c r="G452" s="107" t="s">
        <v>229</v>
      </c>
      <c r="H452" s="107" t="s">
        <v>379</v>
      </c>
      <c r="I452" s="107" t="s">
        <v>231</v>
      </c>
      <c r="J452" s="107" t="s">
        <v>213</v>
      </c>
      <c r="K452" s="107" t="s">
        <v>232</v>
      </c>
      <c r="L452" s="107" t="s">
        <v>233</v>
      </c>
      <c r="M452" s="92">
        <v>0</v>
      </c>
      <c r="N452" s="92">
        <v>2</v>
      </c>
      <c r="O452" s="89" t="str">
        <f t="shared" si="132"/>
        <v>N/A</v>
      </c>
      <c r="P452" s="89" t="str">
        <f t="shared" si="133"/>
        <v>N/A</v>
      </c>
      <c r="Q452" s="92">
        <v>25</v>
      </c>
      <c r="R452" s="89" t="str">
        <f t="shared" si="134"/>
        <v>N/A</v>
      </c>
      <c r="S452" s="89" t="str">
        <f t="shared" si="135"/>
        <v>IV</v>
      </c>
      <c r="T452" s="88" t="s">
        <v>142</v>
      </c>
      <c r="U452" s="115"/>
      <c r="V452" s="115"/>
      <c r="W452" s="115"/>
      <c r="X452" s="115"/>
      <c r="Y452" s="90" t="s">
        <v>234</v>
      </c>
      <c r="Z452" s="107" t="s">
        <v>235</v>
      </c>
      <c r="AA452" s="107" t="s">
        <v>216</v>
      </c>
      <c r="AB452" s="107" t="s">
        <v>216</v>
      </c>
      <c r="AC452" s="107" t="s">
        <v>236</v>
      </c>
      <c r="AD452" s="111" t="s">
        <v>622</v>
      </c>
      <c r="AE452" s="107" t="s">
        <v>216</v>
      </c>
    </row>
    <row r="453" spans="1:31" s="91" customFormat="1" ht="60.75" customHeight="1">
      <c r="A453" s="113"/>
      <c r="B453" s="115"/>
      <c r="C453" s="113"/>
      <c r="D453" s="113"/>
      <c r="E453" s="86" t="s">
        <v>208</v>
      </c>
      <c r="F453" s="107" t="s">
        <v>152</v>
      </c>
      <c r="G453" s="107" t="s">
        <v>226</v>
      </c>
      <c r="H453" s="107" t="s">
        <v>227</v>
      </c>
      <c r="I453" s="107" t="s">
        <v>380</v>
      </c>
      <c r="J453" s="107" t="s">
        <v>213</v>
      </c>
      <c r="K453" s="107" t="s">
        <v>221</v>
      </c>
      <c r="L453" s="107" t="s">
        <v>222</v>
      </c>
      <c r="M453" s="107">
        <v>6</v>
      </c>
      <c r="N453" s="107">
        <v>3</v>
      </c>
      <c r="O453" s="107">
        <f t="shared" si="132"/>
        <v>18</v>
      </c>
      <c r="P453" s="89" t="str">
        <f t="shared" si="133"/>
        <v>Alto</v>
      </c>
      <c r="Q453" s="87">
        <v>25</v>
      </c>
      <c r="R453" s="89">
        <f t="shared" si="134"/>
        <v>450</v>
      </c>
      <c r="S453" s="89" t="str">
        <f t="shared" si="135"/>
        <v>II</v>
      </c>
      <c r="T453" s="89" t="str">
        <f>IF(S453="","",IF(OR(S453="IV",S453="III"),"Aceptable",IF(S453="II","No Aceptable o Aceptable con controles",IF(S453="I","No Aceptable","Error"))))</f>
        <v>No Aceptable o Aceptable con controles</v>
      </c>
      <c r="U453" s="115"/>
      <c r="V453" s="115"/>
      <c r="W453" s="115"/>
      <c r="X453" s="115"/>
      <c r="Y453" s="90" t="s">
        <v>223</v>
      </c>
      <c r="Z453" s="107" t="s">
        <v>224</v>
      </c>
      <c r="AA453" s="107" t="s">
        <v>216</v>
      </c>
      <c r="AB453" s="107" t="s">
        <v>216</v>
      </c>
      <c r="AC453" s="107" t="s">
        <v>216</v>
      </c>
      <c r="AD453" s="107" t="s">
        <v>225</v>
      </c>
      <c r="AE453" s="107" t="s">
        <v>216</v>
      </c>
    </row>
    <row r="454" spans="1:31" s="91" customFormat="1" ht="60.75" customHeight="1">
      <c r="A454" s="113"/>
      <c r="B454" s="115"/>
      <c r="C454" s="113"/>
      <c r="D454" s="113"/>
      <c r="E454" s="86" t="s">
        <v>208</v>
      </c>
      <c r="F454" s="107" t="s">
        <v>152</v>
      </c>
      <c r="G454" s="107" t="s">
        <v>381</v>
      </c>
      <c r="H454" s="107" t="s">
        <v>382</v>
      </c>
      <c r="I454" s="107" t="s">
        <v>383</v>
      </c>
      <c r="J454" s="107" t="s">
        <v>213</v>
      </c>
      <c r="K454" s="107" t="s">
        <v>221</v>
      </c>
      <c r="L454" s="107" t="s">
        <v>222</v>
      </c>
      <c r="M454" s="107">
        <v>6</v>
      </c>
      <c r="N454" s="107">
        <v>3</v>
      </c>
      <c r="O454" s="107">
        <f t="shared" si="132"/>
        <v>18</v>
      </c>
      <c r="P454" s="89" t="str">
        <f t="shared" si="133"/>
        <v>Alto</v>
      </c>
      <c r="Q454" s="87">
        <v>25</v>
      </c>
      <c r="R454" s="89">
        <f t="shared" si="134"/>
        <v>450</v>
      </c>
      <c r="S454" s="89" t="str">
        <f t="shared" si="135"/>
        <v>II</v>
      </c>
      <c r="T454" s="89" t="str">
        <f>IF(S454="","",IF(OR(S454="IV",S454="III"),"Aceptable",IF(S454="II","No Aceptable o Aceptable con controles",IF(S454="I","No Aceptable","Error"))))</f>
        <v>No Aceptable o Aceptable con controles</v>
      </c>
      <c r="U454" s="115"/>
      <c r="V454" s="115"/>
      <c r="W454" s="115"/>
      <c r="X454" s="115"/>
      <c r="Y454" s="90" t="s">
        <v>223</v>
      </c>
      <c r="Z454" s="107" t="s">
        <v>224</v>
      </c>
      <c r="AA454" s="107" t="s">
        <v>216</v>
      </c>
      <c r="AB454" s="107" t="s">
        <v>216</v>
      </c>
      <c r="AC454" s="107" t="s">
        <v>216</v>
      </c>
      <c r="AD454" s="107" t="s">
        <v>225</v>
      </c>
      <c r="AE454" s="107" t="s">
        <v>216</v>
      </c>
    </row>
    <row r="455" spans="1:31" s="91" customFormat="1" ht="60.75" customHeight="1">
      <c r="A455" s="113"/>
      <c r="B455" s="115"/>
      <c r="C455" s="113"/>
      <c r="D455" s="113"/>
      <c r="E455" s="86" t="s">
        <v>208</v>
      </c>
      <c r="F455" s="107" t="s">
        <v>152</v>
      </c>
      <c r="G455" s="107" t="s">
        <v>384</v>
      </c>
      <c r="H455" s="107" t="s">
        <v>385</v>
      </c>
      <c r="I455" s="107" t="s">
        <v>386</v>
      </c>
      <c r="J455" s="107" t="s">
        <v>213</v>
      </c>
      <c r="K455" s="107" t="s">
        <v>221</v>
      </c>
      <c r="L455" s="107" t="s">
        <v>222</v>
      </c>
      <c r="M455" s="107">
        <v>2</v>
      </c>
      <c r="N455" s="107">
        <v>3</v>
      </c>
      <c r="O455" s="107">
        <f t="shared" si="132"/>
        <v>6</v>
      </c>
      <c r="P455" s="89" t="str">
        <f t="shared" si="133"/>
        <v>Medio</v>
      </c>
      <c r="Q455" s="87">
        <v>10</v>
      </c>
      <c r="R455" s="89">
        <f t="shared" si="134"/>
        <v>60</v>
      </c>
      <c r="S455" s="89" t="str">
        <f t="shared" si="135"/>
        <v>III</v>
      </c>
      <c r="T455" s="88" t="s">
        <v>142</v>
      </c>
      <c r="U455" s="115"/>
      <c r="V455" s="115"/>
      <c r="W455" s="115"/>
      <c r="X455" s="115"/>
      <c r="Y455" s="90" t="s">
        <v>223</v>
      </c>
      <c r="Z455" s="107" t="s">
        <v>224</v>
      </c>
      <c r="AA455" s="107" t="s">
        <v>216</v>
      </c>
      <c r="AB455" s="107" t="s">
        <v>216</v>
      </c>
      <c r="AC455" s="107" t="s">
        <v>216</v>
      </c>
      <c r="AD455" s="107" t="s">
        <v>225</v>
      </c>
      <c r="AE455" s="107" t="s">
        <v>216</v>
      </c>
    </row>
    <row r="456" spans="1:31" s="91" customFormat="1" ht="60.75" customHeight="1">
      <c r="A456" s="113"/>
      <c r="B456" s="115"/>
      <c r="C456" s="113"/>
      <c r="D456" s="113"/>
      <c r="E456" s="86" t="s">
        <v>208</v>
      </c>
      <c r="F456" s="107" t="s">
        <v>150</v>
      </c>
      <c r="G456" s="107" t="s">
        <v>237</v>
      </c>
      <c r="H456" s="107" t="s">
        <v>238</v>
      </c>
      <c r="I456" s="107" t="s">
        <v>239</v>
      </c>
      <c r="J456" s="107" t="s">
        <v>240</v>
      </c>
      <c r="K456" s="107" t="s">
        <v>232</v>
      </c>
      <c r="L456" s="107" t="s">
        <v>233</v>
      </c>
      <c r="M456" s="107">
        <v>2</v>
      </c>
      <c r="N456" s="107">
        <v>1</v>
      </c>
      <c r="O456" s="107">
        <f t="shared" si="132"/>
        <v>2</v>
      </c>
      <c r="P456" s="89" t="str">
        <f t="shared" si="133"/>
        <v>Bajo</v>
      </c>
      <c r="Q456" s="92">
        <v>10</v>
      </c>
      <c r="R456" s="89">
        <f t="shared" si="134"/>
        <v>20</v>
      </c>
      <c r="S456" s="89" t="str">
        <f t="shared" si="135"/>
        <v>IV</v>
      </c>
      <c r="T456" s="89" t="str">
        <f>IF(S456="","",IF(OR(S456="IV",S456="III"),"Aceptable",IF(S456="II","No Aceptable o Aceptable con controles",IF(S456="I","No Aceptable","Error"))))</f>
        <v>Aceptable</v>
      </c>
      <c r="U456" s="115"/>
      <c r="V456" s="115"/>
      <c r="W456" s="115"/>
      <c r="X456" s="115"/>
      <c r="Y456" s="90" t="s">
        <v>234</v>
      </c>
      <c r="Z456" s="107" t="s">
        <v>241</v>
      </c>
      <c r="AA456" s="107" t="s">
        <v>216</v>
      </c>
      <c r="AB456" s="107" t="s">
        <v>216</v>
      </c>
      <c r="AC456" s="107" t="s">
        <v>236</v>
      </c>
      <c r="AD456" s="111" t="s">
        <v>623</v>
      </c>
      <c r="AE456" s="107" t="s">
        <v>216</v>
      </c>
    </row>
    <row r="457" spans="1:31" s="91" customFormat="1" ht="60.75" customHeight="1">
      <c r="A457" s="113"/>
      <c r="B457" s="115"/>
      <c r="C457" s="113"/>
      <c r="D457" s="113"/>
      <c r="E457" s="86" t="s">
        <v>208</v>
      </c>
      <c r="F457" s="107" t="s">
        <v>247</v>
      </c>
      <c r="G457" s="107" t="s">
        <v>248</v>
      </c>
      <c r="H457" s="107" t="s">
        <v>249</v>
      </c>
      <c r="I457" s="107" t="s">
        <v>250</v>
      </c>
      <c r="J457" s="107" t="s">
        <v>251</v>
      </c>
      <c r="K457" s="107" t="s">
        <v>252</v>
      </c>
      <c r="L457" s="107" t="s">
        <v>233</v>
      </c>
      <c r="M457" s="92">
        <v>2</v>
      </c>
      <c r="N457" s="92">
        <v>3</v>
      </c>
      <c r="O457" s="89">
        <f t="shared" si="132"/>
        <v>6</v>
      </c>
      <c r="P457" s="89" t="str">
        <f t="shared" si="133"/>
        <v>Medio</v>
      </c>
      <c r="Q457" s="92">
        <v>10</v>
      </c>
      <c r="R457" s="89">
        <f t="shared" si="134"/>
        <v>60</v>
      </c>
      <c r="S457" s="89" t="str">
        <f t="shared" si="135"/>
        <v>III</v>
      </c>
      <c r="T457" s="88" t="s">
        <v>142</v>
      </c>
      <c r="U457" s="115"/>
      <c r="V457" s="115"/>
      <c r="W457" s="115"/>
      <c r="X457" s="115"/>
      <c r="Y457" s="90" t="s">
        <v>253</v>
      </c>
      <c r="Z457" s="107" t="s">
        <v>254</v>
      </c>
      <c r="AA457" s="107" t="s">
        <v>216</v>
      </c>
      <c r="AB457" s="107" t="s">
        <v>216</v>
      </c>
      <c r="AC457" s="107" t="s">
        <v>255</v>
      </c>
      <c r="AD457" s="107" t="s">
        <v>256</v>
      </c>
      <c r="AE457" s="107" t="s">
        <v>216</v>
      </c>
    </row>
    <row r="458" spans="1:31" s="91" customFormat="1" ht="60.75" customHeight="1">
      <c r="A458" s="113"/>
      <c r="B458" s="115"/>
      <c r="C458" s="113"/>
      <c r="D458" s="113"/>
      <c r="E458" s="86" t="s">
        <v>208</v>
      </c>
      <c r="F458" s="107" t="s">
        <v>247</v>
      </c>
      <c r="G458" s="107" t="s">
        <v>257</v>
      </c>
      <c r="H458" s="107" t="s">
        <v>258</v>
      </c>
      <c r="I458" s="107" t="s">
        <v>387</v>
      </c>
      <c r="J458" s="107" t="s">
        <v>260</v>
      </c>
      <c r="K458" s="107" t="s">
        <v>252</v>
      </c>
      <c r="L458" s="107" t="s">
        <v>233</v>
      </c>
      <c r="M458" s="92">
        <v>2</v>
      </c>
      <c r="N458" s="92">
        <v>3</v>
      </c>
      <c r="O458" s="89">
        <f t="shared" si="132"/>
        <v>6</v>
      </c>
      <c r="P458" s="89" t="str">
        <f t="shared" si="133"/>
        <v>Medio</v>
      </c>
      <c r="Q458" s="92">
        <v>10</v>
      </c>
      <c r="R458" s="89">
        <f t="shared" si="134"/>
        <v>60</v>
      </c>
      <c r="S458" s="89" t="str">
        <f t="shared" si="135"/>
        <v>III</v>
      </c>
      <c r="T458" s="88" t="s">
        <v>142</v>
      </c>
      <c r="U458" s="115"/>
      <c r="V458" s="115"/>
      <c r="W458" s="115"/>
      <c r="X458" s="115"/>
      <c r="Y458" s="90" t="s">
        <v>261</v>
      </c>
      <c r="Z458" s="107" t="s">
        <v>254</v>
      </c>
      <c r="AA458" s="107" t="s">
        <v>216</v>
      </c>
      <c r="AB458" s="107" t="s">
        <v>216</v>
      </c>
      <c r="AC458" s="107" t="s">
        <v>255</v>
      </c>
      <c r="AD458" s="111" t="s">
        <v>262</v>
      </c>
      <c r="AE458" s="107" t="s">
        <v>216</v>
      </c>
    </row>
    <row r="459" spans="1:31" s="91" customFormat="1" ht="60.75" customHeight="1">
      <c r="A459" s="113"/>
      <c r="B459" s="115"/>
      <c r="C459" s="113"/>
      <c r="D459" s="113"/>
      <c r="E459" s="86" t="s">
        <v>208</v>
      </c>
      <c r="F459" s="107" t="s">
        <v>274</v>
      </c>
      <c r="G459" s="107" t="s">
        <v>291</v>
      </c>
      <c r="H459" s="107" t="s">
        <v>292</v>
      </c>
      <c r="I459" s="107" t="s">
        <v>293</v>
      </c>
      <c r="J459" s="107" t="s">
        <v>294</v>
      </c>
      <c r="K459" s="107" t="s">
        <v>295</v>
      </c>
      <c r="L459" s="107" t="s">
        <v>296</v>
      </c>
      <c r="M459" s="107">
        <v>2</v>
      </c>
      <c r="N459" s="107">
        <v>1</v>
      </c>
      <c r="O459" s="107">
        <f t="shared" si="132"/>
        <v>2</v>
      </c>
      <c r="P459" s="89" t="str">
        <f t="shared" si="133"/>
        <v>Bajo</v>
      </c>
      <c r="Q459" s="87">
        <v>10</v>
      </c>
      <c r="R459" s="89">
        <f t="shared" si="134"/>
        <v>20</v>
      </c>
      <c r="S459" s="89" t="str">
        <f t="shared" si="135"/>
        <v>IV</v>
      </c>
      <c r="T459" s="89" t="str">
        <f>IF(S459="","",IF(OR(S459="IV",S459="III"),"Aceptable",IF(S459="II","No Aceptable o Aceptable con controles",IF(S459="I","No Aceptable","Error"))))</f>
        <v>Aceptable</v>
      </c>
      <c r="U459" s="115"/>
      <c r="V459" s="115"/>
      <c r="W459" s="115"/>
      <c r="X459" s="115"/>
      <c r="Y459" s="90" t="s">
        <v>297</v>
      </c>
      <c r="Z459" s="107" t="s">
        <v>298</v>
      </c>
      <c r="AA459" s="107" t="s">
        <v>216</v>
      </c>
      <c r="AB459" s="107" t="s">
        <v>272</v>
      </c>
      <c r="AC459" s="107" t="s">
        <v>299</v>
      </c>
      <c r="AD459" s="111" t="s">
        <v>620</v>
      </c>
      <c r="AE459" s="107" t="s">
        <v>272</v>
      </c>
    </row>
    <row r="460" spans="1:31" s="91" customFormat="1" ht="60.75" customHeight="1">
      <c r="A460" s="113"/>
      <c r="B460" s="115"/>
      <c r="C460" s="113"/>
      <c r="D460" s="113"/>
      <c r="E460" s="86" t="s">
        <v>208</v>
      </c>
      <c r="F460" s="107" t="s">
        <v>274</v>
      </c>
      <c r="G460" s="107" t="s">
        <v>275</v>
      </c>
      <c r="H460" s="107" t="s">
        <v>276</v>
      </c>
      <c r="I460" s="107" t="s">
        <v>277</v>
      </c>
      <c r="J460" s="107" t="s">
        <v>213</v>
      </c>
      <c r="K460" s="107" t="s">
        <v>213</v>
      </c>
      <c r="L460" s="107" t="s">
        <v>278</v>
      </c>
      <c r="M460" s="107">
        <v>2</v>
      </c>
      <c r="N460" s="107">
        <v>3</v>
      </c>
      <c r="O460" s="107">
        <f t="shared" si="132"/>
        <v>6</v>
      </c>
      <c r="P460" s="89" t="str">
        <f t="shared" si="133"/>
        <v>Medio</v>
      </c>
      <c r="Q460" s="87">
        <v>60</v>
      </c>
      <c r="R460" s="89">
        <f t="shared" si="134"/>
        <v>360</v>
      </c>
      <c r="S460" s="89" t="str">
        <f t="shared" si="135"/>
        <v>II</v>
      </c>
      <c r="T460" s="89" t="str">
        <f>IF(S460="","",IF(OR(S460="IV",S460="III"),"Aceptable",IF(S460="II","No Aceptable o Aceptable con controles",IF(S460="I","No Aceptable","Error"))))</f>
        <v>No Aceptable o Aceptable con controles</v>
      </c>
      <c r="U460" s="115"/>
      <c r="V460" s="115"/>
      <c r="W460" s="115"/>
      <c r="X460" s="115"/>
      <c r="Y460" s="93" t="s">
        <v>279</v>
      </c>
      <c r="Z460" s="94" t="s">
        <v>280</v>
      </c>
      <c r="AA460" s="95" t="s">
        <v>281</v>
      </c>
      <c r="AB460" s="95" t="s">
        <v>281</v>
      </c>
      <c r="AC460" s="107" t="s">
        <v>216</v>
      </c>
      <c r="AD460" s="111" t="s">
        <v>629</v>
      </c>
      <c r="AE460" s="95" t="s">
        <v>216</v>
      </c>
    </row>
    <row r="461" spans="1:31" s="91" customFormat="1" ht="60.75" customHeight="1">
      <c r="A461" s="113"/>
      <c r="B461" s="115"/>
      <c r="C461" s="113"/>
      <c r="D461" s="113"/>
      <c r="E461" s="86" t="s">
        <v>208</v>
      </c>
      <c r="F461" s="107" t="s">
        <v>274</v>
      </c>
      <c r="G461" s="107" t="s">
        <v>282</v>
      </c>
      <c r="H461" s="107" t="s">
        <v>283</v>
      </c>
      <c r="I461" s="107" t="s">
        <v>277</v>
      </c>
      <c r="J461" s="107" t="s">
        <v>284</v>
      </c>
      <c r="K461" s="107" t="s">
        <v>285</v>
      </c>
      <c r="L461" s="107" t="s">
        <v>286</v>
      </c>
      <c r="M461" s="107">
        <v>2</v>
      </c>
      <c r="N461" s="107">
        <v>2</v>
      </c>
      <c r="O461" s="107">
        <f t="shared" si="132"/>
        <v>4</v>
      </c>
      <c r="P461" s="89" t="str">
        <f t="shared" si="133"/>
        <v>Bajo</v>
      </c>
      <c r="Q461" s="87">
        <v>60</v>
      </c>
      <c r="R461" s="88">
        <f t="shared" si="134"/>
        <v>240</v>
      </c>
      <c r="S461" s="89" t="str">
        <f t="shared" si="135"/>
        <v>II</v>
      </c>
      <c r="T461" s="88" t="str">
        <f>IF(S461="","",IF(OR(S461="IV",S461="III"),"Aceptable",IF(S461="II","No Aceptable o Aceptable con controles",IF(S461="I","No Aceptable","Error"))))</f>
        <v>No Aceptable o Aceptable con controles</v>
      </c>
      <c r="U461" s="115"/>
      <c r="V461" s="115"/>
      <c r="W461" s="115"/>
      <c r="X461" s="115"/>
      <c r="Y461" s="90" t="s">
        <v>287</v>
      </c>
      <c r="Z461" s="107" t="s">
        <v>288</v>
      </c>
      <c r="AA461" s="107" t="s">
        <v>216</v>
      </c>
      <c r="AB461" s="107" t="s">
        <v>216</v>
      </c>
      <c r="AC461" s="107" t="s">
        <v>289</v>
      </c>
      <c r="AD461" s="107" t="s">
        <v>290</v>
      </c>
      <c r="AE461" s="107" t="s">
        <v>216</v>
      </c>
    </row>
    <row r="462" spans="1:31" s="91" customFormat="1" ht="60.75" customHeight="1">
      <c r="A462" s="113"/>
      <c r="B462" s="116"/>
      <c r="C462" s="113"/>
      <c r="D462" s="113"/>
      <c r="E462" s="86" t="s">
        <v>208</v>
      </c>
      <c r="F462" s="107" t="s">
        <v>274</v>
      </c>
      <c r="G462" s="107" t="s">
        <v>300</v>
      </c>
      <c r="H462" s="107" t="s">
        <v>301</v>
      </c>
      <c r="I462" s="107" t="s">
        <v>302</v>
      </c>
      <c r="J462" s="107" t="s">
        <v>213</v>
      </c>
      <c r="K462" s="107" t="s">
        <v>268</v>
      </c>
      <c r="L462" s="107" t="s">
        <v>278</v>
      </c>
      <c r="M462" s="107">
        <v>6</v>
      </c>
      <c r="N462" s="107">
        <v>3</v>
      </c>
      <c r="O462" s="107">
        <f t="shared" si="132"/>
        <v>18</v>
      </c>
      <c r="P462" s="89" t="str">
        <f t="shared" si="133"/>
        <v>Alto</v>
      </c>
      <c r="Q462" s="92">
        <v>25</v>
      </c>
      <c r="R462" s="89">
        <f t="shared" si="134"/>
        <v>450</v>
      </c>
      <c r="S462" s="89" t="str">
        <f t="shared" si="135"/>
        <v>II</v>
      </c>
      <c r="T462" s="89" t="str">
        <f>IF(S462="","",IF(OR(S462="IV",S462="III"),"Aceptable",IF(S462="II","No Aceptable o Aceptable con controles",IF(S462="I","No Aceptable","Error"))))</f>
        <v>No Aceptable o Aceptable con controles</v>
      </c>
      <c r="U462" s="116"/>
      <c r="V462" s="116"/>
      <c r="W462" s="116"/>
      <c r="X462" s="116"/>
      <c r="Y462" s="90" t="s">
        <v>303</v>
      </c>
      <c r="Z462" s="107" t="s">
        <v>304</v>
      </c>
      <c r="AA462" s="107" t="s">
        <v>216</v>
      </c>
      <c r="AB462" s="107" t="s">
        <v>216</v>
      </c>
      <c r="AC462" s="107" t="s">
        <v>305</v>
      </c>
      <c r="AD462" s="111" t="s">
        <v>626</v>
      </c>
      <c r="AE462" s="107" t="s">
        <v>217</v>
      </c>
    </row>
    <row r="463" spans="1:31" s="91" customFormat="1" ht="60.75" customHeight="1">
      <c r="A463" s="120" t="s">
        <v>204</v>
      </c>
      <c r="B463" s="114" t="s">
        <v>367</v>
      </c>
      <c r="C463" s="114" t="s">
        <v>413</v>
      </c>
      <c r="D463" s="123" t="s">
        <v>414</v>
      </c>
      <c r="E463" s="86" t="s">
        <v>208</v>
      </c>
      <c r="F463" s="107" t="s">
        <v>209</v>
      </c>
      <c r="G463" s="107" t="s">
        <v>415</v>
      </c>
      <c r="H463" s="107" t="s">
        <v>374</v>
      </c>
      <c r="I463" s="107" t="s">
        <v>375</v>
      </c>
      <c r="J463" s="107" t="s">
        <v>376</v>
      </c>
      <c r="K463" s="107" t="s">
        <v>268</v>
      </c>
      <c r="L463" s="107" t="s">
        <v>377</v>
      </c>
      <c r="M463" s="107">
        <v>2</v>
      </c>
      <c r="N463" s="107">
        <v>1</v>
      </c>
      <c r="O463" s="107">
        <f t="shared" si="132"/>
        <v>2</v>
      </c>
      <c r="P463" s="89" t="str">
        <f t="shared" si="133"/>
        <v>Bajo</v>
      </c>
      <c r="Q463" s="92">
        <v>10</v>
      </c>
      <c r="R463" s="89">
        <f t="shared" si="134"/>
        <v>20</v>
      </c>
      <c r="S463" s="89" t="str">
        <f t="shared" si="135"/>
        <v>IV</v>
      </c>
      <c r="T463" s="89" t="str">
        <f>IF(S463="","",IF(OR(S463="IV",S463="III"),"Aceptable",IF(S463="II","No Aceptable o Aceptable con controles",IF(S463="I","No Aceptable","Error"))))</f>
        <v>Aceptable</v>
      </c>
      <c r="U463" s="114"/>
      <c r="V463" s="114">
        <v>5</v>
      </c>
      <c r="W463" s="114">
        <f>U468+V468</f>
        <v>0</v>
      </c>
      <c r="X463" s="114"/>
      <c r="Y463" s="93" t="s">
        <v>378</v>
      </c>
      <c r="Z463" s="107" t="s">
        <v>215</v>
      </c>
      <c r="AA463" s="107" t="s">
        <v>216</v>
      </c>
      <c r="AB463" s="107" t="s">
        <v>216</v>
      </c>
      <c r="AC463" s="107" t="s">
        <v>216</v>
      </c>
      <c r="AD463" s="111" t="s">
        <v>618</v>
      </c>
      <c r="AE463" s="107" t="s">
        <v>217</v>
      </c>
    </row>
    <row r="464" spans="1:31" s="91" customFormat="1" ht="60.75" customHeight="1">
      <c r="A464" s="121"/>
      <c r="B464" s="115"/>
      <c r="C464" s="115"/>
      <c r="D464" s="124"/>
      <c r="E464" s="86" t="s">
        <v>208</v>
      </c>
      <c r="F464" s="107" t="s">
        <v>152</v>
      </c>
      <c r="G464" s="107" t="s">
        <v>381</v>
      </c>
      <c r="H464" s="107" t="s">
        <v>382</v>
      </c>
      <c r="I464" s="107" t="s">
        <v>383</v>
      </c>
      <c r="J464" s="107" t="s">
        <v>213</v>
      </c>
      <c r="K464" s="107" t="s">
        <v>221</v>
      </c>
      <c r="L464" s="107" t="s">
        <v>222</v>
      </c>
      <c r="M464" s="107">
        <v>2</v>
      </c>
      <c r="N464" s="107">
        <v>3</v>
      </c>
      <c r="O464" s="107">
        <f t="shared" si="132"/>
        <v>6</v>
      </c>
      <c r="P464" s="89" t="str">
        <f t="shared" si="133"/>
        <v>Medio</v>
      </c>
      <c r="Q464" s="87">
        <v>10</v>
      </c>
      <c r="R464" s="89">
        <f t="shared" si="134"/>
        <v>60</v>
      </c>
      <c r="S464" s="89" t="str">
        <f t="shared" si="135"/>
        <v>III</v>
      </c>
      <c r="T464" s="88" t="s">
        <v>142</v>
      </c>
      <c r="U464" s="115"/>
      <c r="V464" s="115"/>
      <c r="W464" s="115"/>
      <c r="X464" s="115"/>
      <c r="Y464" s="90" t="s">
        <v>223</v>
      </c>
      <c r="Z464" s="107" t="s">
        <v>224</v>
      </c>
      <c r="AA464" s="107" t="s">
        <v>216</v>
      </c>
      <c r="AB464" s="107" t="s">
        <v>216</v>
      </c>
      <c r="AC464" s="107" t="s">
        <v>216</v>
      </c>
      <c r="AD464" s="107" t="s">
        <v>225</v>
      </c>
      <c r="AE464" s="107" t="s">
        <v>216</v>
      </c>
    </row>
    <row r="465" spans="1:31" s="91" customFormat="1" ht="60.75" customHeight="1">
      <c r="A465" s="121"/>
      <c r="B465" s="115"/>
      <c r="C465" s="115"/>
      <c r="D465" s="124"/>
      <c r="E465" s="86" t="s">
        <v>208</v>
      </c>
      <c r="F465" s="107" t="s">
        <v>152</v>
      </c>
      <c r="G465" s="107" t="s">
        <v>384</v>
      </c>
      <c r="H465" s="107" t="s">
        <v>385</v>
      </c>
      <c r="I465" s="107" t="s">
        <v>386</v>
      </c>
      <c r="J465" s="107" t="s">
        <v>213</v>
      </c>
      <c r="K465" s="107" t="s">
        <v>221</v>
      </c>
      <c r="L465" s="107" t="s">
        <v>222</v>
      </c>
      <c r="M465" s="107">
        <v>2</v>
      </c>
      <c r="N465" s="107">
        <v>3</v>
      </c>
      <c r="O465" s="107">
        <f t="shared" si="132"/>
        <v>6</v>
      </c>
      <c r="P465" s="89" t="str">
        <f t="shared" si="133"/>
        <v>Medio</v>
      </c>
      <c r="Q465" s="87">
        <v>10</v>
      </c>
      <c r="R465" s="89">
        <f t="shared" si="134"/>
        <v>60</v>
      </c>
      <c r="S465" s="89" t="str">
        <f t="shared" si="135"/>
        <v>III</v>
      </c>
      <c r="T465" s="88" t="s">
        <v>142</v>
      </c>
      <c r="U465" s="115"/>
      <c r="V465" s="115"/>
      <c r="W465" s="115"/>
      <c r="X465" s="115"/>
      <c r="Y465" s="90" t="s">
        <v>223</v>
      </c>
      <c r="Z465" s="107" t="s">
        <v>224</v>
      </c>
      <c r="AA465" s="107" t="s">
        <v>216</v>
      </c>
      <c r="AB465" s="107" t="s">
        <v>216</v>
      </c>
      <c r="AC465" s="107" t="s">
        <v>216</v>
      </c>
      <c r="AD465" s="107" t="s">
        <v>225</v>
      </c>
      <c r="AE465" s="107" t="s">
        <v>216</v>
      </c>
    </row>
    <row r="466" spans="1:31" s="91" customFormat="1" ht="60.75" customHeight="1">
      <c r="A466" s="121"/>
      <c r="B466" s="115"/>
      <c r="C466" s="115"/>
      <c r="D466" s="124"/>
      <c r="E466" s="86" t="s">
        <v>208</v>
      </c>
      <c r="F466" s="107" t="s">
        <v>150</v>
      </c>
      <c r="G466" s="107" t="s">
        <v>229</v>
      </c>
      <c r="H466" s="107" t="s">
        <v>379</v>
      </c>
      <c r="I466" s="107" t="s">
        <v>231</v>
      </c>
      <c r="J466" s="107" t="s">
        <v>213</v>
      </c>
      <c r="K466" s="107" t="s">
        <v>232</v>
      </c>
      <c r="L466" s="107" t="s">
        <v>213</v>
      </c>
      <c r="M466" s="92">
        <v>0</v>
      </c>
      <c r="N466" s="92">
        <v>2</v>
      </c>
      <c r="O466" s="89" t="str">
        <f t="shared" si="132"/>
        <v>N/A</v>
      </c>
      <c r="P466" s="89" t="str">
        <f t="shared" si="133"/>
        <v>N/A</v>
      </c>
      <c r="Q466" s="92">
        <v>25</v>
      </c>
      <c r="R466" s="89" t="str">
        <f t="shared" si="134"/>
        <v>N/A</v>
      </c>
      <c r="S466" s="89" t="str">
        <f t="shared" si="135"/>
        <v>IV</v>
      </c>
      <c r="T466" s="88" t="s">
        <v>142</v>
      </c>
      <c r="U466" s="115"/>
      <c r="V466" s="115"/>
      <c r="W466" s="115"/>
      <c r="X466" s="115"/>
      <c r="Y466" s="90" t="s">
        <v>234</v>
      </c>
      <c r="Z466" s="107" t="s">
        <v>235</v>
      </c>
      <c r="AA466" s="107" t="s">
        <v>216</v>
      </c>
      <c r="AB466" s="107" t="s">
        <v>216</v>
      </c>
      <c r="AC466" s="107" t="s">
        <v>236</v>
      </c>
      <c r="AD466" s="111" t="s">
        <v>622</v>
      </c>
      <c r="AE466" s="107" t="s">
        <v>216</v>
      </c>
    </row>
    <row r="467" spans="1:31" s="91" customFormat="1" ht="60.75" customHeight="1">
      <c r="A467" s="121"/>
      <c r="B467" s="115"/>
      <c r="C467" s="115"/>
      <c r="D467" s="124"/>
      <c r="E467" s="86" t="s">
        <v>208</v>
      </c>
      <c r="F467" s="107" t="s">
        <v>150</v>
      </c>
      <c r="G467" s="107" t="s">
        <v>237</v>
      </c>
      <c r="H467" s="107" t="s">
        <v>238</v>
      </c>
      <c r="I467" s="107" t="s">
        <v>239</v>
      </c>
      <c r="J467" s="107" t="s">
        <v>240</v>
      </c>
      <c r="K467" s="107" t="s">
        <v>232</v>
      </c>
      <c r="L467" s="107" t="s">
        <v>233</v>
      </c>
      <c r="M467" s="107">
        <v>2</v>
      </c>
      <c r="N467" s="107">
        <v>1</v>
      </c>
      <c r="O467" s="107">
        <f t="shared" si="132"/>
        <v>2</v>
      </c>
      <c r="P467" s="89" t="str">
        <f t="shared" si="133"/>
        <v>Bajo</v>
      </c>
      <c r="Q467" s="92">
        <v>10</v>
      </c>
      <c r="R467" s="89">
        <f t="shared" si="134"/>
        <v>20</v>
      </c>
      <c r="S467" s="89" t="str">
        <f t="shared" si="135"/>
        <v>IV</v>
      </c>
      <c r="T467" s="89" t="str">
        <f>IF(S467="","",IF(OR(S467="IV",S467="III"),"Aceptable",IF(S467="II","No Aceptable o Aceptable con controles",IF(S467="I","No Aceptable","Error"))))</f>
        <v>Aceptable</v>
      </c>
      <c r="U467" s="115"/>
      <c r="V467" s="115"/>
      <c r="W467" s="115"/>
      <c r="X467" s="115"/>
      <c r="Y467" s="90" t="s">
        <v>234</v>
      </c>
      <c r="Z467" s="107" t="s">
        <v>241</v>
      </c>
      <c r="AA467" s="107" t="s">
        <v>216</v>
      </c>
      <c r="AB467" s="107" t="s">
        <v>216</v>
      </c>
      <c r="AC467" s="107" t="s">
        <v>236</v>
      </c>
      <c r="AD467" s="111" t="s">
        <v>623</v>
      </c>
      <c r="AE467" s="107" t="s">
        <v>216</v>
      </c>
    </row>
    <row r="468" spans="1:31" s="91" customFormat="1" ht="60.75" customHeight="1">
      <c r="A468" s="121"/>
      <c r="B468" s="115"/>
      <c r="C468" s="115"/>
      <c r="D468" s="124"/>
      <c r="E468" s="86" t="s">
        <v>208</v>
      </c>
      <c r="F468" s="107" t="s">
        <v>247</v>
      </c>
      <c r="G468" s="107" t="s">
        <v>248</v>
      </c>
      <c r="H468" s="107" t="s">
        <v>416</v>
      </c>
      <c r="I468" s="107" t="s">
        <v>250</v>
      </c>
      <c r="J468" s="107" t="s">
        <v>251</v>
      </c>
      <c r="K468" s="107" t="s">
        <v>252</v>
      </c>
      <c r="L468" s="107" t="s">
        <v>233</v>
      </c>
      <c r="M468" s="92">
        <v>2</v>
      </c>
      <c r="N468" s="92">
        <v>3</v>
      </c>
      <c r="O468" s="89">
        <f t="shared" si="132"/>
        <v>6</v>
      </c>
      <c r="P468" s="89" t="str">
        <f t="shared" si="133"/>
        <v>Medio</v>
      </c>
      <c r="Q468" s="92">
        <v>10</v>
      </c>
      <c r="R468" s="89">
        <f t="shared" si="134"/>
        <v>60</v>
      </c>
      <c r="S468" s="89" t="str">
        <f t="shared" si="135"/>
        <v>III</v>
      </c>
      <c r="T468" s="88" t="s">
        <v>142</v>
      </c>
      <c r="U468" s="115"/>
      <c r="V468" s="115"/>
      <c r="W468" s="115"/>
      <c r="X468" s="115"/>
      <c r="Y468" s="90" t="s">
        <v>253</v>
      </c>
      <c r="Z468" s="107" t="s">
        <v>254</v>
      </c>
      <c r="AA468" s="107" t="s">
        <v>216</v>
      </c>
      <c r="AB468" s="107" t="s">
        <v>216</v>
      </c>
      <c r="AC468" s="107" t="s">
        <v>255</v>
      </c>
      <c r="AD468" s="107" t="s">
        <v>417</v>
      </c>
      <c r="AE468" s="107" t="s">
        <v>216</v>
      </c>
    </row>
    <row r="469" spans="1:31" s="91" customFormat="1" ht="60.75" customHeight="1">
      <c r="A469" s="121"/>
      <c r="B469" s="115"/>
      <c r="C469" s="115"/>
      <c r="D469" s="124"/>
      <c r="E469" s="86" t="s">
        <v>208</v>
      </c>
      <c r="F469" s="107" t="s">
        <v>247</v>
      </c>
      <c r="G469" s="107" t="s">
        <v>257</v>
      </c>
      <c r="H469" s="107" t="s">
        <v>418</v>
      </c>
      <c r="I469" s="107" t="s">
        <v>387</v>
      </c>
      <c r="J469" s="107" t="s">
        <v>260</v>
      </c>
      <c r="K469" s="107" t="s">
        <v>252</v>
      </c>
      <c r="L469" s="107" t="s">
        <v>233</v>
      </c>
      <c r="M469" s="92">
        <v>2</v>
      </c>
      <c r="N469" s="92">
        <v>3</v>
      </c>
      <c r="O469" s="89">
        <f t="shared" si="132"/>
        <v>6</v>
      </c>
      <c r="P469" s="89" t="str">
        <f t="shared" si="133"/>
        <v>Medio</v>
      </c>
      <c r="Q469" s="92">
        <v>10</v>
      </c>
      <c r="R469" s="89">
        <f t="shared" si="134"/>
        <v>60</v>
      </c>
      <c r="S469" s="89" t="str">
        <f t="shared" si="135"/>
        <v>III</v>
      </c>
      <c r="T469" s="88" t="s">
        <v>142</v>
      </c>
      <c r="U469" s="115"/>
      <c r="V469" s="115"/>
      <c r="W469" s="115"/>
      <c r="X469" s="115"/>
      <c r="Y469" s="90" t="s">
        <v>419</v>
      </c>
      <c r="Z469" s="107" t="s">
        <v>254</v>
      </c>
      <c r="AA469" s="107" t="s">
        <v>216</v>
      </c>
      <c r="AB469" s="107" t="s">
        <v>216</v>
      </c>
      <c r="AC469" s="107" t="s">
        <v>255</v>
      </c>
      <c r="AD469" s="111" t="s">
        <v>262</v>
      </c>
      <c r="AE469" s="107" t="s">
        <v>216</v>
      </c>
    </row>
    <row r="470" spans="1:31" s="91" customFormat="1" ht="60.75" customHeight="1">
      <c r="A470" s="122"/>
      <c r="B470" s="116"/>
      <c r="C470" s="116"/>
      <c r="D470" s="125"/>
      <c r="E470" s="86" t="s">
        <v>208</v>
      </c>
      <c r="F470" s="107" t="s">
        <v>274</v>
      </c>
      <c r="G470" s="107" t="s">
        <v>300</v>
      </c>
      <c r="H470" s="107" t="s">
        <v>420</v>
      </c>
      <c r="I470" s="107" t="s">
        <v>302</v>
      </c>
      <c r="J470" s="107" t="s">
        <v>213</v>
      </c>
      <c r="K470" s="107" t="s">
        <v>268</v>
      </c>
      <c r="L470" s="107" t="s">
        <v>278</v>
      </c>
      <c r="M470" s="107">
        <v>6</v>
      </c>
      <c r="N470" s="107">
        <v>3</v>
      </c>
      <c r="O470" s="107">
        <f t="shared" ref="O470:O478" si="136">IF(OR(M470="",N470=""),"",IF((M470*N470=0),"N/A",M470*N470))</f>
        <v>18</v>
      </c>
      <c r="P470" s="89" t="str">
        <f t="shared" ref="P470:P478" si="137">IF(O470="","",IF(ISTEXT(O470),"N/A",IF(OR(O470=2,O470=4),"Bajo",IF(OR(O470=6,O470=8),"Medio",IF(OR(O470=10,O470=12,O470=18,O470=20),"Alto",IF(OR(O470=24,O470=30,O470=40),"Muy Alto","Error"))))))</f>
        <v>Alto</v>
      </c>
      <c r="Q470" s="92">
        <v>25</v>
      </c>
      <c r="R470" s="89">
        <f t="shared" ref="R470:R478" si="138">IF(OR(Q470="",O470=""),"",IF(ISTEXT(O470),"N/A",O470*Q470))</f>
        <v>450</v>
      </c>
      <c r="S470" s="89" t="str">
        <f t="shared" si="135"/>
        <v>II</v>
      </c>
      <c r="T470" s="89" t="str">
        <f>IF(S470="","",IF(OR(S470="IV",S470="III"),"Aceptable",IF(S470="II","No Aceptable o Aceptable con controles",IF(S470="I","No Aceptable","Error"))))</f>
        <v>No Aceptable o Aceptable con controles</v>
      </c>
      <c r="U470" s="116"/>
      <c r="V470" s="116"/>
      <c r="W470" s="116"/>
      <c r="X470" s="116"/>
      <c r="Y470" s="90" t="s">
        <v>303</v>
      </c>
      <c r="Z470" s="107" t="s">
        <v>304</v>
      </c>
      <c r="AA470" s="107" t="s">
        <v>216</v>
      </c>
      <c r="AB470" s="107" t="s">
        <v>216</v>
      </c>
      <c r="AC470" s="107" t="s">
        <v>305</v>
      </c>
      <c r="AD470" s="111" t="s">
        <v>626</v>
      </c>
      <c r="AE470" s="107" t="s">
        <v>217</v>
      </c>
    </row>
    <row r="471" spans="1:31" s="91" customFormat="1" ht="60.75" customHeight="1">
      <c r="A471" s="120" t="s">
        <v>204</v>
      </c>
      <c r="B471" s="114" t="s">
        <v>324</v>
      </c>
      <c r="C471" s="114" t="s">
        <v>421</v>
      </c>
      <c r="D471" s="123" t="s">
        <v>422</v>
      </c>
      <c r="E471" s="86" t="s">
        <v>208</v>
      </c>
      <c r="F471" s="107" t="s">
        <v>209</v>
      </c>
      <c r="G471" s="107" t="s">
        <v>415</v>
      </c>
      <c r="H471" s="107" t="s">
        <v>374</v>
      </c>
      <c r="I471" s="107" t="s">
        <v>375</v>
      </c>
      <c r="J471" s="107" t="s">
        <v>376</v>
      </c>
      <c r="K471" s="107" t="s">
        <v>268</v>
      </c>
      <c r="L471" s="107" t="s">
        <v>377</v>
      </c>
      <c r="M471" s="107">
        <v>2</v>
      </c>
      <c r="N471" s="107">
        <v>1</v>
      </c>
      <c r="O471" s="107">
        <f t="shared" si="136"/>
        <v>2</v>
      </c>
      <c r="P471" s="89" t="str">
        <f t="shared" si="137"/>
        <v>Bajo</v>
      </c>
      <c r="Q471" s="92">
        <v>10</v>
      </c>
      <c r="R471" s="89">
        <f t="shared" si="138"/>
        <v>20</v>
      </c>
      <c r="S471" s="89" t="str">
        <f t="shared" si="135"/>
        <v>IV</v>
      </c>
      <c r="T471" s="89" t="str">
        <f>IF(S471="","",IF(OR(S471="IV",S471="III"),"Aceptable",IF(S471="II","No Aceptable o Aceptable con controles",IF(S471="I","No Aceptable","Error"))))</f>
        <v>Aceptable</v>
      </c>
      <c r="U471" s="114"/>
      <c r="V471" s="114">
        <v>5</v>
      </c>
      <c r="W471" s="114">
        <f>U476+V476</f>
        <v>0</v>
      </c>
      <c r="X471" s="114"/>
      <c r="Y471" s="93" t="s">
        <v>378</v>
      </c>
      <c r="Z471" s="107" t="s">
        <v>215</v>
      </c>
      <c r="AA471" s="107" t="s">
        <v>216</v>
      </c>
      <c r="AB471" s="107" t="s">
        <v>216</v>
      </c>
      <c r="AC471" s="107" t="s">
        <v>216</v>
      </c>
      <c r="AD471" s="111" t="s">
        <v>618</v>
      </c>
      <c r="AE471" s="107" t="s">
        <v>217</v>
      </c>
    </row>
    <row r="472" spans="1:31" s="91" customFormat="1" ht="60.75" customHeight="1">
      <c r="A472" s="121"/>
      <c r="B472" s="115"/>
      <c r="C472" s="115"/>
      <c r="D472" s="124"/>
      <c r="E472" s="86" t="s">
        <v>208</v>
      </c>
      <c r="F472" s="107" t="s">
        <v>152</v>
      </c>
      <c r="G472" s="107" t="s">
        <v>381</v>
      </c>
      <c r="H472" s="107" t="s">
        <v>382</v>
      </c>
      <c r="I472" s="107" t="s">
        <v>383</v>
      </c>
      <c r="J472" s="107" t="s">
        <v>213</v>
      </c>
      <c r="K472" s="107" t="s">
        <v>221</v>
      </c>
      <c r="L472" s="107" t="s">
        <v>222</v>
      </c>
      <c r="M472" s="107">
        <v>2</v>
      </c>
      <c r="N472" s="107">
        <v>3</v>
      </c>
      <c r="O472" s="107">
        <f t="shared" si="136"/>
        <v>6</v>
      </c>
      <c r="P472" s="89" t="str">
        <f t="shared" si="137"/>
        <v>Medio</v>
      </c>
      <c r="Q472" s="87">
        <v>10</v>
      </c>
      <c r="R472" s="89">
        <f t="shared" si="138"/>
        <v>60</v>
      </c>
      <c r="S472" s="89" t="str">
        <f t="shared" si="135"/>
        <v>III</v>
      </c>
      <c r="T472" s="88" t="s">
        <v>142</v>
      </c>
      <c r="U472" s="115"/>
      <c r="V472" s="115"/>
      <c r="W472" s="115"/>
      <c r="X472" s="115"/>
      <c r="Y472" s="90" t="s">
        <v>223</v>
      </c>
      <c r="Z472" s="107" t="s">
        <v>224</v>
      </c>
      <c r="AA472" s="107" t="s">
        <v>216</v>
      </c>
      <c r="AB472" s="107" t="s">
        <v>216</v>
      </c>
      <c r="AC472" s="107" t="s">
        <v>216</v>
      </c>
      <c r="AD472" s="107" t="s">
        <v>225</v>
      </c>
      <c r="AE472" s="107" t="s">
        <v>216</v>
      </c>
    </row>
    <row r="473" spans="1:31" s="91" customFormat="1" ht="60.75" customHeight="1">
      <c r="A473" s="121"/>
      <c r="B473" s="115"/>
      <c r="C473" s="115"/>
      <c r="D473" s="124"/>
      <c r="E473" s="86" t="s">
        <v>208</v>
      </c>
      <c r="F473" s="107" t="s">
        <v>152</v>
      </c>
      <c r="G473" s="107" t="s">
        <v>384</v>
      </c>
      <c r="H473" s="107" t="s">
        <v>385</v>
      </c>
      <c r="I473" s="107" t="s">
        <v>386</v>
      </c>
      <c r="J473" s="107" t="s">
        <v>213</v>
      </c>
      <c r="K473" s="107" t="s">
        <v>221</v>
      </c>
      <c r="L473" s="107" t="s">
        <v>222</v>
      </c>
      <c r="M473" s="107">
        <v>2</v>
      </c>
      <c r="N473" s="107">
        <v>3</v>
      </c>
      <c r="O473" s="107">
        <f t="shared" si="136"/>
        <v>6</v>
      </c>
      <c r="P473" s="89" t="str">
        <f t="shared" si="137"/>
        <v>Medio</v>
      </c>
      <c r="Q473" s="87">
        <v>10</v>
      </c>
      <c r="R473" s="89">
        <f t="shared" si="138"/>
        <v>60</v>
      </c>
      <c r="S473" s="89" t="str">
        <f t="shared" si="135"/>
        <v>III</v>
      </c>
      <c r="T473" s="88" t="s">
        <v>142</v>
      </c>
      <c r="U473" s="115"/>
      <c r="V473" s="115"/>
      <c r="W473" s="115"/>
      <c r="X473" s="115"/>
      <c r="Y473" s="90" t="s">
        <v>223</v>
      </c>
      <c r="Z473" s="107" t="s">
        <v>224</v>
      </c>
      <c r="AA473" s="107" t="s">
        <v>216</v>
      </c>
      <c r="AB473" s="107" t="s">
        <v>216</v>
      </c>
      <c r="AC473" s="107" t="s">
        <v>216</v>
      </c>
      <c r="AD473" s="107" t="s">
        <v>225</v>
      </c>
      <c r="AE473" s="107" t="s">
        <v>216</v>
      </c>
    </row>
    <row r="474" spans="1:31" s="91" customFormat="1" ht="60.75" customHeight="1">
      <c r="A474" s="121"/>
      <c r="B474" s="115"/>
      <c r="C474" s="115"/>
      <c r="D474" s="124"/>
      <c r="E474" s="86" t="s">
        <v>208</v>
      </c>
      <c r="F474" s="107" t="s">
        <v>150</v>
      </c>
      <c r="G474" s="107" t="s">
        <v>229</v>
      </c>
      <c r="H474" s="107" t="s">
        <v>379</v>
      </c>
      <c r="I474" s="107" t="s">
        <v>231</v>
      </c>
      <c r="J474" s="107" t="s">
        <v>213</v>
      </c>
      <c r="K474" s="107" t="s">
        <v>232</v>
      </c>
      <c r="L474" s="107" t="s">
        <v>213</v>
      </c>
      <c r="M474" s="92">
        <v>0</v>
      </c>
      <c r="N474" s="92">
        <v>2</v>
      </c>
      <c r="O474" s="89" t="str">
        <f t="shared" si="136"/>
        <v>N/A</v>
      </c>
      <c r="P474" s="89" t="str">
        <f t="shared" si="137"/>
        <v>N/A</v>
      </c>
      <c r="Q474" s="92">
        <v>25</v>
      </c>
      <c r="R474" s="89" t="str">
        <f t="shared" si="138"/>
        <v>N/A</v>
      </c>
      <c r="S474" s="89" t="str">
        <f t="shared" si="135"/>
        <v>IV</v>
      </c>
      <c r="T474" s="88" t="s">
        <v>142</v>
      </c>
      <c r="U474" s="115"/>
      <c r="V474" s="115"/>
      <c r="W474" s="115"/>
      <c r="X474" s="115"/>
      <c r="Y474" s="90" t="s">
        <v>234</v>
      </c>
      <c r="Z474" s="107" t="s">
        <v>235</v>
      </c>
      <c r="AA474" s="107" t="s">
        <v>216</v>
      </c>
      <c r="AB474" s="107" t="s">
        <v>216</v>
      </c>
      <c r="AC474" s="107" t="s">
        <v>236</v>
      </c>
      <c r="AD474" s="111" t="s">
        <v>622</v>
      </c>
      <c r="AE474" s="107" t="s">
        <v>216</v>
      </c>
    </row>
    <row r="475" spans="1:31" s="91" customFormat="1" ht="60.75" customHeight="1">
      <c r="A475" s="121"/>
      <c r="B475" s="115"/>
      <c r="C475" s="115"/>
      <c r="D475" s="124"/>
      <c r="E475" s="86" t="s">
        <v>208</v>
      </c>
      <c r="F475" s="107" t="s">
        <v>150</v>
      </c>
      <c r="G475" s="107" t="s">
        <v>237</v>
      </c>
      <c r="H475" s="107" t="s">
        <v>238</v>
      </c>
      <c r="I475" s="107" t="s">
        <v>239</v>
      </c>
      <c r="J475" s="107" t="s">
        <v>240</v>
      </c>
      <c r="K475" s="107" t="s">
        <v>232</v>
      </c>
      <c r="L475" s="107" t="s">
        <v>233</v>
      </c>
      <c r="M475" s="107">
        <v>2</v>
      </c>
      <c r="N475" s="107">
        <v>1</v>
      </c>
      <c r="O475" s="107">
        <f t="shared" si="136"/>
        <v>2</v>
      </c>
      <c r="P475" s="89" t="str">
        <f t="shared" si="137"/>
        <v>Bajo</v>
      </c>
      <c r="Q475" s="92">
        <v>10</v>
      </c>
      <c r="R475" s="89">
        <f t="shared" si="138"/>
        <v>20</v>
      </c>
      <c r="S475" s="89" t="str">
        <f t="shared" si="135"/>
        <v>IV</v>
      </c>
      <c r="T475" s="89" t="str">
        <f>IF(S475="","",IF(OR(S475="IV",S475="III"),"Aceptable",IF(S475="II","No Aceptable o Aceptable con controles",IF(S475="I","No Aceptable","Error"))))</f>
        <v>Aceptable</v>
      </c>
      <c r="U475" s="115"/>
      <c r="V475" s="115"/>
      <c r="W475" s="115"/>
      <c r="X475" s="115"/>
      <c r="Y475" s="90" t="s">
        <v>234</v>
      </c>
      <c r="Z475" s="107" t="s">
        <v>241</v>
      </c>
      <c r="AA475" s="107" t="s">
        <v>216</v>
      </c>
      <c r="AB475" s="107" t="s">
        <v>216</v>
      </c>
      <c r="AC475" s="107" t="s">
        <v>236</v>
      </c>
      <c r="AD475" s="111" t="s">
        <v>623</v>
      </c>
      <c r="AE475" s="107" t="s">
        <v>216</v>
      </c>
    </row>
    <row r="476" spans="1:31" s="91" customFormat="1" ht="60.75" customHeight="1">
      <c r="A476" s="121"/>
      <c r="B476" s="115"/>
      <c r="C476" s="115"/>
      <c r="D476" s="124"/>
      <c r="E476" s="86" t="s">
        <v>208</v>
      </c>
      <c r="F476" s="107" t="s">
        <v>247</v>
      </c>
      <c r="G476" s="107" t="s">
        <v>248</v>
      </c>
      <c r="H476" s="107" t="s">
        <v>416</v>
      </c>
      <c r="I476" s="107" t="s">
        <v>250</v>
      </c>
      <c r="J476" s="107" t="s">
        <v>251</v>
      </c>
      <c r="K476" s="107" t="s">
        <v>252</v>
      </c>
      <c r="L476" s="107" t="s">
        <v>233</v>
      </c>
      <c r="M476" s="92">
        <v>2</v>
      </c>
      <c r="N476" s="92">
        <v>3</v>
      </c>
      <c r="O476" s="89">
        <f t="shared" si="136"/>
        <v>6</v>
      </c>
      <c r="P476" s="89" t="str">
        <f t="shared" si="137"/>
        <v>Medio</v>
      </c>
      <c r="Q476" s="92">
        <v>10</v>
      </c>
      <c r="R476" s="89">
        <f t="shared" si="138"/>
        <v>60</v>
      </c>
      <c r="S476" s="89" t="str">
        <f t="shared" si="135"/>
        <v>III</v>
      </c>
      <c r="T476" s="88" t="s">
        <v>142</v>
      </c>
      <c r="U476" s="115"/>
      <c r="V476" s="115"/>
      <c r="W476" s="115"/>
      <c r="X476" s="115"/>
      <c r="Y476" s="90" t="s">
        <v>253</v>
      </c>
      <c r="Z476" s="107" t="s">
        <v>254</v>
      </c>
      <c r="AA476" s="107" t="s">
        <v>216</v>
      </c>
      <c r="AB476" s="107" t="s">
        <v>216</v>
      </c>
      <c r="AC476" s="107" t="s">
        <v>255</v>
      </c>
      <c r="AD476" s="107" t="s">
        <v>417</v>
      </c>
      <c r="AE476" s="107" t="s">
        <v>216</v>
      </c>
    </row>
    <row r="477" spans="1:31" s="91" customFormat="1" ht="60.75" customHeight="1">
      <c r="A477" s="121"/>
      <c r="B477" s="115"/>
      <c r="C477" s="115"/>
      <c r="D477" s="124"/>
      <c r="E477" s="86" t="s">
        <v>208</v>
      </c>
      <c r="F477" s="107" t="s">
        <v>247</v>
      </c>
      <c r="G477" s="107" t="s">
        <v>257</v>
      </c>
      <c r="H477" s="107" t="s">
        <v>418</v>
      </c>
      <c r="I477" s="107" t="s">
        <v>387</v>
      </c>
      <c r="J477" s="107" t="s">
        <v>260</v>
      </c>
      <c r="K477" s="107" t="s">
        <v>252</v>
      </c>
      <c r="L477" s="107" t="s">
        <v>233</v>
      </c>
      <c r="M477" s="92">
        <v>2</v>
      </c>
      <c r="N477" s="92">
        <v>3</v>
      </c>
      <c r="O477" s="89">
        <f t="shared" si="136"/>
        <v>6</v>
      </c>
      <c r="P477" s="89" t="str">
        <f t="shared" si="137"/>
        <v>Medio</v>
      </c>
      <c r="Q477" s="92">
        <v>10</v>
      </c>
      <c r="R477" s="89">
        <f t="shared" si="138"/>
        <v>60</v>
      </c>
      <c r="S477" s="89" t="str">
        <f t="shared" si="135"/>
        <v>III</v>
      </c>
      <c r="T477" s="88" t="s">
        <v>142</v>
      </c>
      <c r="U477" s="115"/>
      <c r="V477" s="115"/>
      <c r="W477" s="115"/>
      <c r="X477" s="115"/>
      <c r="Y477" s="90" t="s">
        <v>419</v>
      </c>
      <c r="Z477" s="107" t="s">
        <v>254</v>
      </c>
      <c r="AA477" s="107" t="s">
        <v>216</v>
      </c>
      <c r="AB477" s="107" t="s">
        <v>216</v>
      </c>
      <c r="AC477" s="107" t="s">
        <v>255</v>
      </c>
      <c r="AD477" s="111" t="s">
        <v>262</v>
      </c>
      <c r="AE477" s="107" t="s">
        <v>216</v>
      </c>
    </row>
    <row r="478" spans="1:31" s="91" customFormat="1" ht="60.75" customHeight="1">
      <c r="A478" s="122"/>
      <c r="B478" s="116"/>
      <c r="C478" s="116"/>
      <c r="D478" s="125"/>
      <c r="E478" s="86" t="s">
        <v>208</v>
      </c>
      <c r="F478" s="107" t="s">
        <v>274</v>
      </c>
      <c r="G478" s="107" t="s">
        <v>300</v>
      </c>
      <c r="H478" s="107" t="s">
        <v>420</v>
      </c>
      <c r="I478" s="107" t="s">
        <v>302</v>
      </c>
      <c r="J478" s="107" t="s">
        <v>213</v>
      </c>
      <c r="K478" s="107" t="s">
        <v>268</v>
      </c>
      <c r="L478" s="107" t="s">
        <v>278</v>
      </c>
      <c r="M478" s="107">
        <v>6</v>
      </c>
      <c r="N478" s="107">
        <v>3</v>
      </c>
      <c r="O478" s="107">
        <f t="shared" si="136"/>
        <v>18</v>
      </c>
      <c r="P478" s="89" t="str">
        <f t="shared" si="137"/>
        <v>Alto</v>
      </c>
      <c r="Q478" s="92">
        <v>25</v>
      </c>
      <c r="R478" s="89">
        <f t="shared" si="138"/>
        <v>450</v>
      </c>
      <c r="S478" s="89" t="str">
        <f t="shared" si="135"/>
        <v>II</v>
      </c>
      <c r="T478" s="89" t="str">
        <f>IF(S478="","",IF(OR(S478="IV",S478="III"),"Aceptable",IF(S478="II","No Aceptable o Aceptable con controles",IF(S478="I","No Aceptable","Error"))))</f>
        <v>No Aceptable o Aceptable con controles</v>
      </c>
      <c r="U478" s="116"/>
      <c r="V478" s="116"/>
      <c r="W478" s="116"/>
      <c r="X478" s="116"/>
      <c r="Y478" s="90" t="s">
        <v>303</v>
      </c>
      <c r="Z478" s="107" t="s">
        <v>304</v>
      </c>
      <c r="AA478" s="107" t="s">
        <v>216</v>
      </c>
      <c r="AB478" s="107" t="s">
        <v>216</v>
      </c>
      <c r="AC478" s="107" t="s">
        <v>305</v>
      </c>
      <c r="AD478" s="111" t="s">
        <v>626</v>
      </c>
      <c r="AE478" s="107" t="s">
        <v>217</v>
      </c>
    </row>
    <row r="479" spans="1:31" s="91" customFormat="1" ht="60.75" customHeight="1">
      <c r="A479" s="113" t="s">
        <v>204</v>
      </c>
      <c r="B479" s="113" t="s">
        <v>333</v>
      </c>
      <c r="C479" s="118" t="s">
        <v>423</v>
      </c>
      <c r="D479" s="118" t="s">
        <v>424</v>
      </c>
      <c r="E479" s="86" t="s">
        <v>208</v>
      </c>
      <c r="F479" s="107" t="s">
        <v>209</v>
      </c>
      <c r="G479" s="107" t="s">
        <v>210</v>
      </c>
      <c r="H479" s="107" t="s">
        <v>211</v>
      </c>
      <c r="I479" s="107" t="s">
        <v>212</v>
      </c>
      <c r="J479" s="107" t="s">
        <v>213</v>
      </c>
      <c r="K479" s="107" t="s">
        <v>213</v>
      </c>
      <c r="L479" s="107" t="s">
        <v>213</v>
      </c>
      <c r="M479" s="107">
        <v>2</v>
      </c>
      <c r="N479" s="107">
        <v>2</v>
      </c>
      <c r="O479" s="107">
        <f t="shared" ref="O479:O539" si="139">IF(OR(M479="",N479=""),"",IF((M479*N479=0),"N/A",M479*N479))</f>
        <v>4</v>
      </c>
      <c r="P479" s="89" t="str">
        <f t="shared" ref="P479:P539" si="140">IF(O479="","",IF(ISTEXT(O479),"N/A",IF(OR(O479=2,O479=4),"Bajo",IF(OR(O479=6,O479=8),"Medio",IF(OR(O479=10,O479=12,O479=18,O479=20),"Alto",IF(OR(O479=24,O479=30,O479=40),"Muy Alto","Error"))))))</f>
        <v>Bajo</v>
      </c>
      <c r="Q479" s="87">
        <v>10</v>
      </c>
      <c r="R479" s="88">
        <f t="shared" ref="R479:R539" si="141">IF(OR(Q479="",O479=""),"",IF(ISTEXT(O479),"N/A",O479*Q479))</f>
        <v>40</v>
      </c>
      <c r="S479" s="89" t="str">
        <f t="shared" si="135"/>
        <v>III</v>
      </c>
      <c r="T479" s="88" t="s">
        <v>142</v>
      </c>
      <c r="U479" s="113"/>
      <c r="V479" s="113"/>
      <c r="W479" s="113"/>
      <c r="X479" s="113"/>
      <c r="Y479" s="90" t="s">
        <v>214</v>
      </c>
      <c r="Z479" s="107" t="s">
        <v>215</v>
      </c>
      <c r="AA479" s="107" t="s">
        <v>216</v>
      </c>
      <c r="AB479" s="107" t="s">
        <v>216</v>
      </c>
      <c r="AC479" s="107" t="s">
        <v>216</v>
      </c>
      <c r="AD479" s="111" t="s">
        <v>618</v>
      </c>
      <c r="AE479" s="107" t="s">
        <v>217</v>
      </c>
    </row>
    <row r="480" spans="1:31" s="91" customFormat="1" ht="60.75" customHeight="1">
      <c r="A480" s="113"/>
      <c r="B480" s="113"/>
      <c r="C480" s="118"/>
      <c r="D480" s="118"/>
      <c r="E480" s="86" t="s">
        <v>208</v>
      </c>
      <c r="F480" s="107" t="s">
        <v>152</v>
      </c>
      <c r="G480" s="107" t="s">
        <v>218</v>
      </c>
      <c r="H480" s="107" t="s">
        <v>219</v>
      </c>
      <c r="I480" s="107" t="s">
        <v>220</v>
      </c>
      <c r="J480" s="107" t="s">
        <v>213</v>
      </c>
      <c r="K480" s="107" t="s">
        <v>221</v>
      </c>
      <c r="L480" s="107" t="s">
        <v>222</v>
      </c>
      <c r="M480" s="107">
        <v>2</v>
      </c>
      <c r="N480" s="107">
        <v>3</v>
      </c>
      <c r="O480" s="107">
        <f t="shared" si="139"/>
        <v>6</v>
      </c>
      <c r="P480" s="89" t="str">
        <f t="shared" si="140"/>
        <v>Medio</v>
      </c>
      <c r="Q480" s="92">
        <v>25</v>
      </c>
      <c r="R480" s="88">
        <f t="shared" si="141"/>
        <v>150</v>
      </c>
      <c r="S480" s="89" t="str">
        <f t="shared" si="135"/>
        <v>II</v>
      </c>
      <c r="T480" s="88" t="str">
        <f>IF(S480="","",IF(OR(S480="IV",S480="III"),"Aceptable",IF(S480="II","No Aceptable o Aceptable con controles",IF(S480="I","No Aceptable","Error"))))</f>
        <v>No Aceptable o Aceptable con controles</v>
      </c>
      <c r="U480" s="113"/>
      <c r="V480" s="113"/>
      <c r="W480" s="113"/>
      <c r="X480" s="113"/>
      <c r="Y480" s="90" t="s">
        <v>223</v>
      </c>
      <c r="Z480" s="107" t="s">
        <v>224</v>
      </c>
      <c r="AA480" s="107" t="s">
        <v>216</v>
      </c>
      <c r="AB480" s="107" t="s">
        <v>216</v>
      </c>
      <c r="AC480" s="107" t="s">
        <v>216</v>
      </c>
      <c r="AD480" s="107" t="s">
        <v>225</v>
      </c>
      <c r="AE480" s="107" t="s">
        <v>216</v>
      </c>
    </row>
    <row r="481" spans="1:31" s="91" customFormat="1" ht="60.75" customHeight="1">
      <c r="A481" s="113"/>
      <c r="B481" s="113"/>
      <c r="C481" s="118"/>
      <c r="D481" s="118"/>
      <c r="E481" s="86" t="s">
        <v>208</v>
      </c>
      <c r="F481" s="107" t="s">
        <v>152</v>
      </c>
      <c r="G481" s="107" t="s">
        <v>226</v>
      </c>
      <c r="H481" s="107" t="s">
        <v>227</v>
      </c>
      <c r="I481" s="107" t="s">
        <v>228</v>
      </c>
      <c r="J481" s="107" t="s">
        <v>213</v>
      </c>
      <c r="K481" s="107" t="s">
        <v>221</v>
      </c>
      <c r="L481" s="107" t="s">
        <v>222</v>
      </c>
      <c r="M481" s="107">
        <v>6</v>
      </c>
      <c r="N481" s="107">
        <v>4</v>
      </c>
      <c r="O481" s="107">
        <f t="shared" si="139"/>
        <v>24</v>
      </c>
      <c r="P481" s="89" t="str">
        <f t="shared" si="140"/>
        <v>Muy Alto</v>
      </c>
      <c r="Q481" s="92">
        <v>25</v>
      </c>
      <c r="R481" s="88">
        <f t="shared" si="141"/>
        <v>600</v>
      </c>
      <c r="S481" s="89" t="str">
        <f t="shared" si="135"/>
        <v>I</v>
      </c>
      <c r="T481" s="88" t="str">
        <f>IF(S481="","",IF(OR(S481="IV",S481="III"),"Aceptable",IF(S481="II","No Aceptable o Aceptable con controles",IF(S481="I","No Aceptable","Error"))))</f>
        <v>No Aceptable</v>
      </c>
      <c r="U481" s="113"/>
      <c r="V481" s="113"/>
      <c r="W481" s="113"/>
      <c r="X481" s="113"/>
      <c r="Y481" s="90" t="s">
        <v>223</v>
      </c>
      <c r="Z481" s="107" t="s">
        <v>224</v>
      </c>
      <c r="AA481" s="107" t="s">
        <v>216</v>
      </c>
      <c r="AB481" s="107" t="s">
        <v>216</v>
      </c>
      <c r="AC481" s="107" t="s">
        <v>216</v>
      </c>
      <c r="AD481" s="107" t="s">
        <v>225</v>
      </c>
      <c r="AE481" s="107" t="s">
        <v>216</v>
      </c>
    </row>
    <row r="482" spans="1:31" s="91" customFormat="1" ht="60.75" customHeight="1">
      <c r="A482" s="113"/>
      <c r="B482" s="113"/>
      <c r="C482" s="118"/>
      <c r="D482" s="118"/>
      <c r="E482" s="86" t="s">
        <v>208</v>
      </c>
      <c r="F482" s="107" t="s">
        <v>150</v>
      </c>
      <c r="G482" s="107" t="s">
        <v>229</v>
      </c>
      <c r="H482" s="107" t="s">
        <v>230</v>
      </c>
      <c r="I482" s="107" t="s">
        <v>231</v>
      </c>
      <c r="J482" s="107" t="s">
        <v>213</v>
      </c>
      <c r="K482" s="107" t="s">
        <v>232</v>
      </c>
      <c r="L482" s="107" t="s">
        <v>233</v>
      </c>
      <c r="M482" s="92">
        <v>0</v>
      </c>
      <c r="N482" s="92">
        <v>2</v>
      </c>
      <c r="O482" s="89" t="str">
        <f t="shared" si="139"/>
        <v>N/A</v>
      </c>
      <c r="P482" s="89" t="str">
        <f t="shared" si="140"/>
        <v>N/A</v>
      </c>
      <c r="Q482" s="92">
        <v>25</v>
      </c>
      <c r="R482" s="89" t="str">
        <f t="shared" si="141"/>
        <v>N/A</v>
      </c>
      <c r="S482" s="89" t="str">
        <f t="shared" si="135"/>
        <v>IV</v>
      </c>
      <c r="T482" s="88" t="s">
        <v>142</v>
      </c>
      <c r="U482" s="113"/>
      <c r="V482" s="113"/>
      <c r="W482" s="113"/>
      <c r="X482" s="113"/>
      <c r="Y482" s="90" t="s">
        <v>234</v>
      </c>
      <c r="Z482" s="107" t="s">
        <v>235</v>
      </c>
      <c r="AA482" s="107" t="s">
        <v>216</v>
      </c>
      <c r="AB482" s="107" t="s">
        <v>216</v>
      </c>
      <c r="AC482" s="107" t="s">
        <v>236</v>
      </c>
      <c r="AD482" s="111" t="s">
        <v>622</v>
      </c>
      <c r="AE482" s="107" t="s">
        <v>216</v>
      </c>
    </row>
    <row r="483" spans="1:31" s="91" customFormat="1" ht="60.75" customHeight="1">
      <c r="A483" s="113"/>
      <c r="B483" s="113"/>
      <c r="C483" s="118"/>
      <c r="D483" s="118"/>
      <c r="E483" s="86" t="s">
        <v>208</v>
      </c>
      <c r="F483" s="107" t="s">
        <v>150</v>
      </c>
      <c r="G483" s="107" t="s">
        <v>237</v>
      </c>
      <c r="H483" s="107" t="s">
        <v>238</v>
      </c>
      <c r="I483" s="107" t="s">
        <v>239</v>
      </c>
      <c r="J483" s="107" t="s">
        <v>240</v>
      </c>
      <c r="K483" s="107" t="s">
        <v>232</v>
      </c>
      <c r="L483" s="107" t="s">
        <v>233</v>
      </c>
      <c r="M483" s="107">
        <v>2</v>
      </c>
      <c r="N483" s="107">
        <v>3</v>
      </c>
      <c r="O483" s="107">
        <f t="shared" si="139"/>
        <v>6</v>
      </c>
      <c r="P483" s="89" t="str">
        <f t="shared" si="140"/>
        <v>Medio</v>
      </c>
      <c r="Q483" s="92">
        <v>10</v>
      </c>
      <c r="R483" s="89">
        <f t="shared" si="141"/>
        <v>60</v>
      </c>
      <c r="S483" s="89" t="str">
        <f t="shared" si="135"/>
        <v>III</v>
      </c>
      <c r="T483" s="88" t="s">
        <v>142</v>
      </c>
      <c r="U483" s="113"/>
      <c r="V483" s="113"/>
      <c r="W483" s="113"/>
      <c r="X483" s="113"/>
      <c r="Y483" s="90" t="s">
        <v>234</v>
      </c>
      <c r="Z483" s="107" t="s">
        <v>241</v>
      </c>
      <c r="AA483" s="107" t="s">
        <v>216</v>
      </c>
      <c r="AB483" s="107" t="s">
        <v>216</v>
      </c>
      <c r="AC483" s="107" t="s">
        <v>236</v>
      </c>
      <c r="AD483" s="111" t="s">
        <v>623</v>
      </c>
      <c r="AE483" s="107" t="s">
        <v>216</v>
      </c>
    </row>
    <row r="484" spans="1:31" s="91" customFormat="1" ht="60.75" customHeight="1">
      <c r="A484" s="113"/>
      <c r="B484" s="113"/>
      <c r="C484" s="118"/>
      <c r="D484" s="118"/>
      <c r="E484" s="86" t="s">
        <v>208</v>
      </c>
      <c r="F484" s="107" t="s">
        <v>150</v>
      </c>
      <c r="G484" s="107" t="s">
        <v>237</v>
      </c>
      <c r="H484" s="107" t="s">
        <v>242</v>
      </c>
      <c r="I484" s="107" t="s">
        <v>243</v>
      </c>
      <c r="J484" s="107" t="s">
        <v>213</v>
      </c>
      <c r="K484" s="107" t="s">
        <v>232</v>
      </c>
      <c r="L484" s="107" t="s">
        <v>213</v>
      </c>
      <c r="M484" s="107">
        <v>2</v>
      </c>
      <c r="N484" s="107">
        <v>3</v>
      </c>
      <c r="O484" s="107">
        <f t="shared" si="139"/>
        <v>6</v>
      </c>
      <c r="P484" s="89" t="str">
        <f t="shared" si="140"/>
        <v>Medio</v>
      </c>
      <c r="Q484" s="87">
        <v>10</v>
      </c>
      <c r="R484" s="88">
        <f t="shared" si="141"/>
        <v>60</v>
      </c>
      <c r="S484" s="89" t="str">
        <f t="shared" si="135"/>
        <v>III</v>
      </c>
      <c r="T484" s="88" t="s">
        <v>142</v>
      </c>
      <c r="U484" s="113"/>
      <c r="V484" s="113"/>
      <c r="W484" s="113"/>
      <c r="X484" s="113"/>
      <c r="Y484" s="90" t="s">
        <v>244</v>
      </c>
      <c r="Z484" s="107" t="s">
        <v>245</v>
      </c>
      <c r="AA484" s="107" t="s">
        <v>216</v>
      </c>
      <c r="AB484" s="107" t="s">
        <v>246</v>
      </c>
      <c r="AC484" s="107" t="s">
        <v>216</v>
      </c>
      <c r="AD484" s="111" t="s">
        <v>624</v>
      </c>
      <c r="AE484" s="107" t="s">
        <v>216</v>
      </c>
    </row>
    <row r="485" spans="1:31" s="91" customFormat="1" ht="60.75" customHeight="1">
      <c r="A485" s="113"/>
      <c r="B485" s="113"/>
      <c r="C485" s="118"/>
      <c r="D485" s="118"/>
      <c r="E485" s="86" t="s">
        <v>208</v>
      </c>
      <c r="F485" s="107" t="s">
        <v>247</v>
      </c>
      <c r="G485" s="107" t="s">
        <v>248</v>
      </c>
      <c r="H485" s="107" t="s">
        <v>249</v>
      </c>
      <c r="I485" s="107" t="s">
        <v>250</v>
      </c>
      <c r="J485" s="107" t="s">
        <v>251</v>
      </c>
      <c r="K485" s="107" t="s">
        <v>252</v>
      </c>
      <c r="L485" s="107" t="s">
        <v>233</v>
      </c>
      <c r="M485" s="92">
        <v>2</v>
      </c>
      <c r="N485" s="92">
        <v>3</v>
      </c>
      <c r="O485" s="89">
        <f t="shared" si="139"/>
        <v>6</v>
      </c>
      <c r="P485" s="89" t="str">
        <f t="shared" si="140"/>
        <v>Medio</v>
      </c>
      <c r="Q485" s="92">
        <v>10</v>
      </c>
      <c r="R485" s="89">
        <f t="shared" si="141"/>
        <v>60</v>
      </c>
      <c r="S485" s="89" t="str">
        <f t="shared" si="135"/>
        <v>III</v>
      </c>
      <c r="T485" s="89" t="str">
        <f>IF(S485="","",IF(OR(S485="IV",S485="III"),"Aceptable",IF(S485="II","No Aceptable o Aceptable con controles",IF(S485="I","No Aceptable","Error"))))</f>
        <v>Aceptable</v>
      </c>
      <c r="U485" s="113"/>
      <c r="V485" s="113"/>
      <c r="W485" s="113"/>
      <c r="X485" s="113"/>
      <c r="Y485" s="90" t="s">
        <v>253</v>
      </c>
      <c r="Z485" s="107" t="s">
        <v>254</v>
      </c>
      <c r="AA485" s="107" t="s">
        <v>216</v>
      </c>
      <c r="AB485" s="107" t="s">
        <v>216</v>
      </c>
      <c r="AC485" s="107" t="s">
        <v>255</v>
      </c>
      <c r="AD485" s="107" t="s">
        <v>256</v>
      </c>
      <c r="AE485" s="107" t="s">
        <v>216</v>
      </c>
    </row>
    <row r="486" spans="1:31" s="91" customFormat="1" ht="60.75" customHeight="1">
      <c r="A486" s="113"/>
      <c r="B486" s="113"/>
      <c r="C486" s="118"/>
      <c r="D486" s="118"/>
      <c r="E486" s="86" t="s">
        <v>208</v>
      </c>
      <c r="F486" s="107" t="s">
        <v>247</v>
      </c>
      <c r="G486" s="107" t="s">
        <v>257</v>
      </c>
      <c r="H486" s="107" t="s">
        <v>258</v>
      </c>
      <c r="I486" s="107" t="s">
        <v>259</v>
      </c>
      <c r="J486" s="107" t="s">
        <v>260</v>
      </c>
      <c r="K486" s="107" t="s">
        <v>252</v>
      </c>
      <c r="L486" s="107" t="s">
        <v>233</v>
      </c>
      <c r="M486" s="92">
        <v>2</v>
      </c>
      <c r="N486" s="92">
        <v>3</v>
      </c>
      <c r="O486" s="89">
        <f t="shared" si="139"/>
        <v>6</v>
      </c>
      <c r="P486" s="89" t="str">
        <f t="shared" si="140"/>
        <v>Medio</v>
      </c>
      <c r="Q486" s="92">
        <v>10</v>
      </c>
      <c r="R486" s="89">
        <f t="shared" si="141"/>
        <v>60</v>
      </c>
      <c r="S486" s="89" t="str">
        <f t="shared" si="135"/>
        <v>III</v>
      </c>
      <c r="T486" s="89" t="str">
        <f>IF(S486="","",IF(OR(S486="IV",S486="III"),"Aceptable",IF(S486="II","No Aceptable o Aceptable con controles",IF(S486="I","No Aceptable","Error"))))</f>
        <v>Aceptable</v>
      </c>
      <c r="U486" s="113"/>
      <c r="V486" s="113"/>
      <c r="W486" s="113"/>
      <c r="X486" s="113"/>
      <c r="Y486" s="90" t="s">
        <v>261</v>
      </c>
      <c r="Z486" s="107" t="s">
        <v>254</v>
      </c>
      <c r="AA486" s="107" t="s">
        <v>216</v>
      </c>
      <c r="AB486" s="107" t="s">
        <v>216</v>
      </c>
      <c r="AC486" s="107" t="s">
        <v>255</v>
      </c>
      <c r="AD486" s="111" t="s">
        <v>262</v>
      </c>
      <c r="AE486" s="107" t="s">
        <v>216</v>
      </c>
    </row>
    <row r="487" spans="1:31" s="91" customFormat="1" ht="60.75" customHeight="1">
      <c r="A487" s="113"/>
      <c r="B487" s="113"/>
      <c r="C487" s="118"/>
      <c r="D487" s="118"/>
      <c r="E487" s="86" t="s">
        <v>263</v>
      </c>
      <c r="F487" s="107" t="s">
        <v>151</v>
      </c>
      <c r="G487" s="107" t="s">
        <v>264</v>
      </c>
      <c r="H487" s="107" t="s">
        <v>265</v>
      </c>
      <c r="I487" s="107" t="s">
        <v>266</v>
      </c>
      <c r="J487" s="107" t="s">
        <v>267</v>
      </c>
      <c r="K487" s="107" t="s">
        <v>268</v>
      </c>
      <c r="L487" s="107" t="s">
        <v>269</v>
      </c>
      <c r="M487" s="107">
        <v>2</v>
      </c>
      <c r="N487" s="107">
        <v>2</v>
      </c>
      <c r="O487" s="107">
        <f t="shared" si="139"/>
        <v>4</v>
      </c>
      <c r="P487" s="89" t="str">
        <f t="shared" si="140"/>
        <v>Bajo</v>
      </c>
      <c r="Q487" s="92">
        <v>10</v>
      </c>
      <c r="R487" s="89">
        <f t="shared" si="141"/>
        <v>40</v>
      </c>
      <c r="S487" s="89" t="str">
        <f t="shared" si="135"/>
        <v>III</v>
      </c>
      <c r="T487" s="88" t="s">
        <v>142</v>
      </c>
      <c r="U487" s="113"/>
      <c r="V487" s="113"/>
      <c r="W487" s="113"/>
      <c r="X487" s="113"/>
      <c r="Y487" s="107" t="s">
        <v>270</v>
      </c>
      <c r="Z487" s="107" t="s">
        <v>271</v>
      </c>
      <c r="AA487" s="107" t="s">
        <v>272</v>
      </c>
      <c r="AB487" s="107" t="s">
        <v>272</v>
      </c>
      <c r="AC487" s="107" t="s">
        <v>272</v>
      </c>
      <c r="AD487" s="107" t="s">
        <v>273</v>
      </c>
      <c r="AE487" s="107" t="s">
        <v>217</v>
      </c>
    </row>
    <row r="488" spans="1:31" s="91" customFormat="1" ht="60.75" customHeight="1">
      <c r="A488" s="113"/>
      <c r="B488" s="113"/>
      <c r="C488" s="118"/>
      <c r="D488" s="118"/>
      <c r="E488" s="86" t="s">
        <v>208</v>
      </c>
      <c r="F488" s="107" t="s">
        <v>274</v>
      </c>
      <c r="G488" s="107" t="s">
        <v>275</v>
      </c>
      <c r="H488" s="107" t="s">
        <v>276</v>
      </c>
      <c r="I488" s="107" t="s">
        <v>277</v>
      </c>
      <c r="J488" s="107" t="s">
        <v>213</v>
      </c>
      <c r="K488" s="107" t="s">
        <v>213</v>
      </c>
      <c r="L488" s="107" t="s">
        <v>278</v>
      </c>
      <c r="M488" s="107">
        <v>2</v>
      </c>
      <c r="N488" s="107">
        <v>3</v>
      </c>
      <c r="O488" s="107">
        <f t="shared" si="139"/>
        <v>6</v>
      </c>
      <c r="P488" s="89" t="str">
        <f t="shared" si="140"/>
        <v>Medio</v>
      </c>
      <c r="Q488" s="87">
        <v>60</v>
      </c>
      <c r="R488" s="89">
        <f t="shared" si="141"/>
        <v>360</v>
      </c>
      <c r="S488" s="89" t="str">
        <f t="shared" si="135"/>
        <v>II</v>
      </c>
      <c r="T488" s="89" t="str">
        <f>IF(S488="","",IF(OR(S488="IV",S488="III"),"Aceptable",IF(S488="II","No Aceptable o Aceptable con controles",IF(S488="I","No Aceptable","Error"))))</f>
        <v>No Aceptable o Aceptable con controles</v>
      </c>
      <c r="U488" s="113"/>
      <c r="V488" s="113"/>
      <c r="W488" s="113"/>
      <c r="X488" s="113"/>
      <c r="Y488" s="93" t="s">
        <v>279</v>
      </c>
      <c r="Z488" s="94" t="s">
        <v>280</v>
      </c>
      <c r="AA488" s="95" t="s">
        <v>281</v>
      </c>
      <c r="AB488" s="95" t="s">
        <v>281</v>
      </c>
      <c r="AC488" s="107" t="s">
        <v>216</v>
      </c>
      <c r="AD488" s="111" t="s">
        <v>629</v>
      </c>
      <c r="AE488" s="95" t="s">
        <v>216</v>
      </c>
    </row>
    <row r="489" spans="1:31" s="91" customFormat="1" ht="60.75" customHeight="1">
      <c r="A489" s="113"/>
      <c r="B489" s="113"/>
      <c r="C489" s="118"/>
      <c r="D489" s="118"/>
      <c r="E489" s="86" t="s">
        <v>208</v>
      </c>
      <c r="F489" s="107" t="s">
        <v>274</v>
      </c>
      <c r="G489" s="107" t="s">
        <v>282</v>
      </c>
      <c r="H489" s="107" t="s">
        <v>283</v>
      </c>
      <c r="I489" s="107" t="s">
        <v>277</v>
      </c>
      <c r="J489" s="107" t="s">
        <v>284</v>
      </c>
      <c r="K489" s="107" t="s">
        <v>285</v>
      </c>
      <c r="L489" s="107" t="s">
        <v>286</v>
      </c>
      <c r="M489" s="107">
        <v>2</v>
      </c>
      <c r="N489" s="107">
        <v>2</v>
      </c>
      <c r="O489" s="107">
        <f t="shared" si="139"/>
        <v>4</v>
      </c>
      <c r="P489" s="89" t="str">
        <f t="shared" si="140"/>
        <v>Bajo</v>
      </c>
      <c r="Q489" s="87">
        <v>60</v>
      </c>
      <c r="R489" s="88">
        <f t="shared" si="141"/>
        <v>240</v>
      </c>
      <c r="S489" s="89" t="str">
        <f t="shared" si="135"/>
        <v>II</v>
      </c>
      <c r="T489" s="88" t="str">
        <f>IF(S489="","",IF(OR(S489="IV",S489="III"),"Aceptable",IF(S489="II","No Aceptable o Aceptable con controles",IF(S489="I","No Aceptable","Error"))))</f>
        <v>No Aceptable o Aceptable con controles</v>
      </c>
      <c r="U489" s="113"/>
      <c r="V489" s="113"/>
      <c r="W489" s="113"/>
      <c r="X489" s="113"/>
      <c r="Y489" s="90" t="s">
        <v>287</v>
      </c>
      <c r="Z489" s="107" t="s">
        <v>288</v>
      </c>
      <c r="AA489" s="107" t="s">
        <v>216</v>
      </c>
      <c r="AB489" s="107" t="s">
        <v>216</v>
      </c>
      <c r="AC489" s="107" t="s">
        <v>289</v>
      </c>
      <c r="AD489" s="107" t="s">
        <v>290</v>
      </c>
      <c r="AE489" s="107" t="s">
        <v>216</v>
      </c>
    </row>
    <row r="490" spans="1:31" s="91" customFormat="1" ht="60.75" customHeight="1">
      <c r="A490" s="113"/>
      <c r="B490" s="113"/>
      <c r="C490" s="118"/>
      <c r="D490" s="118"/>
      <c r="E490" s="86" t="s">
        <v>208</v>
      </c>
      <c r="F490" s="107" t="s">
        <v>274</v>
      </c>
      <c r="G490" s="107" t="s">
        <v>291</v>
      </c>
      <c r="H490" s="107" t="s">
        <v>292</v>
      </c>
      <c r="I490" s="107" t="s">
        <v>293</v>
      </c>
      <c r="J490" s="107" t="s">
        <v>294</v>
      </c>
      <c r="K490" s="107" t="s">
        <v>295</v>
      </c>
      <c r="L490" s="107" t="s">
        <v>296</v>
      </c>
      <c r="M490" s="107">
        <v>2</v>
      </c>
      <c r="N490" s="107">
        <v>4</v>
      </c>
      <c r="O490" s="107">
        <f t="shared" si="139"/>
        <v>8</v>
      </c>
      <c r="P490" s="89" t="str">
        <f t="shared" si="140"/>
        <v>Medio</v>
      </c>
      <c r="Q490" s="87">
        <v>10</v>
      </c>
      <c r="R490" s="89">
        <f t="shared" si="141"/>
        <v>80</v>
      </c>
      <c r="S490" s="89" t="str">
        <f t="shared" si="135"/>
        <v>III</v>
      </c>
      <c r="T490" s="88" t="s">
        <v>142</v>
      </c>
      <c r="U490" s="113"/>
      <c r="V490" s="113"/>
      <c r="W490" s="113"/>
      <c r="X490" s="113"/>
      <c r="Y490" s="90" t="s">
        <v>297</v>
      </c>
      <c r="Z490" s="107" t="s">
        <v>298</v>
      </c>
      <c r="AA490" s="107" t="s">
        <v>216</v>
      </c>
      <c r="AB490" s="107" t="s">
        <v>272</v>
      </c>
      <c r="AC490" s="107" t="s">
        <v>299</v>
      </c>
      <c r="AD490" s="111" t="s">
        <v>620</v>
      </c>
      <c r="AE490" s="107" t="s">
        <v>272</v>
      </c>
    </row>
    <row r="491" spans="1:31" s="91" customFormat="1" ht="60.75" customHeight="1">
      <c r="A491" s="113"/>
      <c r="B491" s="113"/>
      <c r="C491" s="118"/>
      <c r="D491" s="118"/>
      <c r="E491" s="86" t="s">
        <v>208</v>
      </c>
      <c r="F491" s="107" t="s">
        <v>274</v>
      </c>
      <c r="G491" s="107" t="s">
        <v>300</v>
      </c>
      <c r="H491" s="107" t="s">
        <v>301</v>
      </c>
      <c r="I491" s="107" t="s">
        <v>302</v>
      </c>
      <c r="J491" s="107" t="s">
        <v>213</v>
      </c>
      <c r="K491" s="107" t="s">
        <v>268</v>
      </c>
      <c r="L491" s="107" t="s">
        <v>278</v>
      </c>
      <c r="M491" s="107">
        <v>6</v>
      </c>
      <c r="N491" s="107">
        <v>3</v>
      </c>
      <c r="O491" s="107">
        <f t="shared" si="139"/>
        <v>18</v>
      </c>
      <c r="P491" s="89" t="str">
        <f t="shared" si="140"/>
        <v>Alto</v>
      </c>
      <c r="Q491" s="92">
        <v>10</v>
      </c>
      <c r="R491" s="89">
        <f t="shared" si="141"/>
        <v>180</v>
      </c>
      <c r="S491" s="89" t="str">
        <f t="shared" si="135"/>
        <v>II</v>
      </c>
      <c r="T491" s="89" t="str">
        <f>IF(S491="","",IF(OR(S491="IV",S491="III"),"Aceptable",IF(S491="II","No Aceptable o Aceptable con controles",IF(S491="I","No Aceptable","Error"))))</f>
        <v>No Aceptable o Aceptable con controles</v>
      </c>
      <c r="U491" s="113"/>
      <c r="V491" s="113"/>
      <c r="W491" s="113"/>
      <c r="X491" s="113"/>
      <c r="Y491" s="90" t="s">
        <v>303</v>
      </c>
      <c r="Z491" s="107" t="s">
        <v>304</v>
      </c>
      <c r="AA491" s="107" t="s">
        <v>216</v>
      </c>
      <c r="AB491" s="107" t="s">
        <v>216</v>
      </c>
      <c r="AC491" s="107" t="s">
        <v>305</v>
      </c>
      <c r="AD491" s="111" t="s">
        <v>626</v>
      </c>
      <c r="AE491" s="107" t="s">
        <v>217</v>
      </c>
    </row>
    <row r="492" spans="1:31" s="91" customFormat="1" ht="60.75" customHeight="1">
      <c r="A492" s="113" t="s">
        <v>204</v>
      </c>
      <c r="B492" s="113" t="s">
        <v>348</v>
      </c>
      <c r="C492" s="118" t="s">
        <v>425</v>
      </c>
      <c r="D492" s="118" t="s">
        <v>426</v>
      </c>
      <c r="E492" s="86" t="s">
        <v>208</v>
      </c>
      <c r="F492" s="107" t="s">
        <v>209</v>
      </c>
      <c r="G492" s="107" t="s">
        <v>210</v>
      </c>
      <c r="H492" s="107" t="s">
        <v>211</v>
      </c>
      <c r="I492" s="107" t="s">
        <v>212</v>
      </c>
      <c r="J492" s="107" t="s">
        <v>213</v>
      </c>
      <c r="K492" s="107" t="s">
        <v>213</v>
      </c>
      <c r="L492" s="107" t="s">
        <v>213</v>
      </c>
      <c r="M492" s="107">
        <v>2</v>
      </c>
      <c r="N492" s="107">
        <v>2</v>
      </c>
      <c r="O492" s="107">
        <f t="shared" si="139"/>
        <v>4</v>
      </c>
      <c r="P492" s="89" t="str">
        <f t="shared" si="140"/>
        <v>Bajo</v>
      </c>
      <c r="Q492" s="87">
        <v>10</v>
      </c>
      <c r="R492" s="88">
        <f t="shared" si="141"/>
        <v>40</v>
      </c>
      <c r="S492" s="89" t="str">
        <f t="shared" si="135"/>
        <v>III</v>
      </c>
      <c r="T492" s="88" t="s">
        <v>142</v>
      </c>
      <c r="U492" s="113"/>
      <c r="V492" s="113"/>
      <c r="W492" s="113"/>
      <c r="X492" s="113"/>
      <c r="Y492" s="90" t="s">
        <v>214</v>
      </c>
      <c r="Z492" s="107" t="s">
        <v>215</v>
      </c>
      <c r="AA492" s="107" t="s">
        <v>216</v>
      </c>
      <c r="AB492" s="107" t="s">
        <v>216</v>
      </c>
      <c r="AC492" s="107" t="s">
        <v>216</v>
      </c>
      <c r="AD492" s="111" t="s">
        <v>618</v>
      </c>
      <c r="AE492" s="107" t="s">
        <v>217</v>
      </c>
    </row>
    <row r="493" spans="1:31" s="91" customFormat="1" ht="60.75" customHeight="1">
      <c r="A493" s="113"/>
      <c r="B493" s="113"/>
      <c r="C493" s="118"/>
      <c r="D493" s="118"/>
      <c r="E493" s="86" t="s">
        <v>208</v>
      </c>
      <c r="F493" s="107" t="s">
        <v>152</v>
      </c>
      <c r="G493" s="107" t="s">
        <v>218</v>
      </c>
      <c r="H493" s="107" t="s">
        <v>219</v>
      </c>
      <c r="I493" s="107" t="s">
        <v>220</v>
      </c>
      <c r="J493" s="107" t="s">
        <v>213</v>
      </c>
      <c r="K493" s="107" t="s">
        <v>221</v>
      </c>
      <c r="L493" s="107" t="s">
        <v>222</v>
      </c>
      <c r="M493" s="107">
        <v>2</v>
      </c>
      <c r="N493" s="107">
        <v>3</v>
      </c>
      <c r="O493" s="107">
        <f t="shared" si="139"/>
        <v>6</v>
      </c>
      <c r="P493" s="89" t="str">
        <f t="shared" si="140"/>
        <v>Medio</v>
      </c>
      <c r="Q493" s="92">
        <v>25</v>
      </c>
      <c r="R493" s="88">
        <f t="shared" si="141"/>
        <v>150</v>
      </c>
      <c r="S493" s="89" t="str">
        <f t="shared" si="135"/>
        <v>II</v>
      </c>
      <c r="T493" s="88" t="str">
        <f>IF(S493="","",IF(OR(S493="IV",S493="III"),"Aceptable",IF(S493="II","No Aceptable o Aceptable con controles",IF(S493="I","No Aceptable","Error"))))</f>
        <v>No Aceptable o Aceptable con controles</v>
      </c>
      <c r="U493" s="113"/>
      <c r="V493" s="113"/>
      <c r="W493" s="113"/>
      <c r="X493" s="113"/>
      <c r="Y493" s="90" t="s">
        <v>223</v>
      </c>
      <c r="Z493" s="107" t="s">
        <v>224</v>
      </c>
      <c r="AA493" s="107" t="s">
        <v>216</v>
      </c>
      <c r="AB493" s="107" t="s">
        <v>216</v>
      </c>
      <c r="AC493" s="107" t="s">
        <v>216</v>
      </c>
      <c r="AD493" s="107" t="s">
        <v>225</v>
      </c>
      <c r="AE493" s="107" t="s">
        <v>216</v>
      </c>
    </row>
    <row r="494" spans="1:31" s="91" customFormat="1" ht="60.75" customHeight="1">
      <c r="A494" s="113"/>
      <c r="B494" s="113"/>
      <c r="C494" s="118"/>
      <c r="D494" s="118"/>
      <c r="E494" s="86" t="s">
        <v>208</v>
      </c>
      <c r="F494" s="107" t="s">
        <v>152</v>
      </c>
      <c r="G494" s="107" t="s">
        <v>226</v>
      </c>
      <c r="H494" s="107" t="s">
        <v>227</v>
      </c>
      <c r="I494" s="107" t="s">
        <v>228</v>
      </c>
      <c r="J494" s="107" t="s">
        <v>213</v>
      </c>
      <c r="K494" s="107" t="s">
        <v>221</v>
      </c>
      <c r="L494" s="107" t="s">
        <v>222</v>
      </c>
      <c r="M494" s="107">
        <v>6</v>
      </c>
      <c r="N494" s="107">
        <v>4</v>
      </c>
      <c r="O494" s="107">
        <f t="shared" si="139"/>
        <v>24</v>
      </c>
      <c r="P494" s="89" t="str">
        <f t="shared" si="140"/>
        <v>Muy Alto</v>
      </c>
      <c r="Q494" s="92">
        <v>25</v>
      </c>
      <c r="R494" s="88">
        <f t="shared" si="141"/>
        <v>600</v>
      </c>
      <c r="S494" s="89" t="str">
        <f t="shared" si="135"/>
        <v>I</v>
      </c>
      <c r="T494" s="88" t="str">
        <f>IF(S494="","",IF(OR(S494="IV",S494="III"),"Aceptable",IF(S494="II","No Aceptable o Aceptable con controles",IF(S494="I","No Aceptable","Error"))))</f>
        <v>No Aceptable</v>
      </c>
      <c r="U494" s="113"/>
      <c r="V494" s="113"/>
      <c r="W494" s="113"/>
      <c r="X494" s="113"/>
      <c r="Y494" s="90" t="s">
        <v>223</v>
      </c>
      <c r="Z494" s="107" t="s">
        <v>224</v>
      </c>
      <c r="AA494" s="107" t="s">
        <v>216</v>
      </c>
      <c r="AB494" s="107" t="s">
        <v>216</v>
      </c>
      <c r="AC494" s="107" t="s">
        <v>216</v>
      </c>
      <c r="AD494" s="107" t="s">
        <v>225</v>
      </c>
      <c r="AE494" s="107" t="s">
        <v>216</v>
      </c>
    </row>
    <row r="495" spans="1:31" s="91" customFormat="1" ht="60.75" customHeight="1">
      <c r="A495" s="113"/>
      <c r="B495" s="113"/>
      <c r="C495" s="118"/>
      <c r="D495" s="118"/>
      <c r="E495" s="86" t="s">
        <v>208</v>
      </c>
      <c r="F495" s="107" t="s">
        <v>150</v>
      </c>
      <c r="G495" s="107" t="s">
        <v>229</v>
      </c>
      <c r="H495" s="107" t="s">
        <v>230</v>
      </c>
      <c r="I495" s="107" t="s">
        <v>231</v>
      </c>
      <c r="J495" s="107" t="s">
        <v>213</v>
      </c>
      <c r="K495" s="107" t="s">
        <v>232</v>
      </c>
      <c r="L495" s="107" t="s">
        <v>233</v>
      </c>
      <c r="M495" s="92">
        <v>0</v>
      </c>
      <c r="N495" s="92">
        <v>2</v>
      </c>
      <c r="O495" s="89" t="str">
        <f t="shared" si="139"/>
        <v>N/A</v>
      </c>
      <c r="P495" s="89" t="str">
        <f t="shared" si="140"/>
        <v>N/A</v>
      </c>
      <c r="Q495" s="92">
        <v>25</v>
      </c>
      <c r="R495" s="89" t="str">
        <f t="shared" si="141"/>
        <v>N/A</v>
      </c>
      <c r="S495" s="89" t="str">
        <f t="shared" ref="S495" si="142">IF(R495="","",IF(ISTEXT(R495),"IV",IF(R495=20,"IV",IF(AND(R495&gt;=40,R495&lt;=120),"III",IF(AND(R495&gt;=150,R495&lt;=500),"II",IF(AND(R495&gt;=600,R495&lt;=4000),"I","Error"))))))</f>
        <v>IV</v>
      </c>
      <c r="T495" s="88" t="s">
        <v>142</v>
      </c>
      <c r="U495" s="113"/>
      <c r="V495" s="113"/>
      <c r="W495" s="113"/>
      <c r="X495" s="113"/>
      <c r="Y495" s="90" t="s">
        <v>234</v>
      </c>
      <c r="Z495" s="107" t="s">
        <v>235</v>
      </c>
      <c r="AA495" s="107" t="s">
        <v>216</v>
      </c>
      <c r="AB495" s="107" t="s">
        <v>216</v>
      </c>
      <c r="AC495" s="107" t="s">
        <v>236</v>
      </c>
      <c r="AD495" s="111" t="s">
        <v>622</v>
      </c>
      <c r="AE495" s="107" t="s">
        <v>216</v>
      </c>
    </row>
    <row r="496" spans="1:31" s="91" customFormat="1" ht="60.75" customHeight="1">
      <c r="A496" s="113"/>
      <c r="B496" s="113"/>
      <c r="C496" s="118"/>
      <c r="D496" s="118"/>
      <c r="E496" s="86" t="s">
        <v>208</v>
      </c>
      <c r="F496" s="107" t="s">
        <v>150</v>
      </c>
      <c r="G496" s="107" t="s">
        <v>237</v>
      </c>
      <c r="H496" s="107" t="s">
        <v>238</v>
      </c>
      <c r="I496" s="107" t="s">
        <v>239</v>
      </c>
      <c r="J496" s="107" t="s">
        <v>240</v>
      </c>
      <c r="K496" s="107" t="s">
        <v>232</v>
      </c>
      <c r="L496" s="107" t="s">
        <v>233</v>
      </c>
      <c r="M496" s="107">
        <v>2</v>
      </c>
      <c r="N496" s="107">
        <v>3</v>
      </c>
      <c r="O496" s="107">
        <f t="shared" si="139"/>
        <v>6</v>
      </c>
      <c r="P496" s="89" t="str">
        <f t="shared" si="140"/>
        <v>Medio</v>
      </c>
      <c r="Q496" s="92">
        <v>10</v>
      </c>
      <c r="R496" s="89">
        <f t="shared" si="141"/>
        <v>60</v>
      </c>
      <c r="S496" s="89" t="str">
        <f t="shared" ref="S496:S549" si="143">IF(R496="","",IF(ISTEXT(R496),"IV",IF(R496=20,"IV",IF(AND(R496&gt;=40,R496&lt;=120),"III",IF(AND(R496&gt;=150,R496&lt;=500),"II",IF(AND(R496&gt;=600,R496&lt;=4000),"I","Error"))))))</f>
        <v>III</v>
      </c>
      <c r="T496" s="88" t="s">
        <v>142</v>
      </c>
      <c r="U496" s="113"/>
      <c r="V496" s="113"/>
      <c r="W496" s="113"/>
      <c r="X496" s="113"/>
      <c r="Y496" s="90" t="s">
        <v>234</v>
      </c>
      <c r="Z496" s="107" t="s">
        <v>241</v>
      </c>
      <c r="AA496" s="107" t="s">
        <v>216</v>
      </c>
      <c r="AB496" s="107" t="s">
        <v>216</v>
      </c>
      <c r="AC496" s="107" t="s">
        <v>236</v>
      </c>
      <c r="AD496" s="111" t="s">
        <v>623</v>
      </c>
      <c r="AE496" s="107" t="s">
        <v>216</v>
      </c>
    </row>
    <row r="497" spans="1:31" s="91" customFormat="1" ht="60.75" customHeight="1">
      <c r="A497" s="113"/>
      <c r="B497" s="113"/>
      <c r="C497" s="118"/>
      <c r="D497" s="118"/>
      <c r="E497" s="86" t="s">
        <v>208</v>
      </c>
      <c r="F497" s="107" t="s">
        <v>150</v>
      </c>
      <c r="G497" s="107" t="s">
        <v>237</v>
      </c>
      <c r="H497" s="107" t="s">
        <v>242</v>
      </c>
      <c r="I497" s="107" t="s">
        <v>243</v>
      </c>
      <c r="J497" s="107" t="s">
        <v>213</v>
      </c>
      <c r="K497" s="107" t="s">
        <v>232</v>
      </c>
      <c r="L497" s="107" t="s">
        <v>213</v>
      </c>
      <c r="M497" s="107">
        <v>2</v>
      </c>
      <c r="N497" s="107">
        <v>3</v>
      </c>
      <c r="O497" s="107">
        <f t="shared" si="139"/>
        <v>6</v>
      </c>
      <c r="P497" s="89" t="str">
        <f t="shared" si="140"/>
        <v>Medio</v>
      </c>
      <c r="Q497" s="87">
        <v>10</v>
      </c>
      <c r="R497" s="88">
        <f t="shared" si="141"/>
        <v>60</v>
      </c>
      <c r="S497" s="89" t="str">
        <f t="shared" si="143"/>
        <v>III</v>
      </c>
      <c r="T497" s="88" t="s">
        <v>142</v>
      </c>
      <c r="U497" s="113"/>
      <c r="V497" s="113"/>
      <c r="W497" s="113"/>
      <c r="X497" s="113"/>
      <c r="Y497" s="90" t="s">
        <v>244</v>
      </c>
      <c r="Z497" s="107" t="s">
        <v>245</v>
      </c>
      <c r="AA497" s="107" t="s">
        <v>216</v>
      </c>
      <c r="AB497" s="107" t="s">
        <v>246</v>
      </c>
      <c r="AC497" s="107" t="s">
        <v>216</v>
      </c>
      <c r="AD497" s="111" t="s">
        <v>624</v>
      </c>
      <c r="AE497" s="107" t="s">
        <v>216</v>
      </c>
    </row>
    <row r="498" spans="1:31" s="91" customFormat="1" ht="60.75" customHeight="1">
      <c r="A498" s="113"/>
      <c r="B498" s="113"/>
      <c r="C498" s="118"/>
      <c r="D498" s="118"/>
      <c r="E498" s="86" t="s">
        <v>208</v>
      </c>
      <c r="F498" s="107" t="s">
        <v>247</v>
      </c>
      <c r="G498" s="107" t="s">
        <v>248</v>
      </c>
      <c r="H498" s="107" t="s">
        <v>249</v>
      </c>
      <c r="I498" s="107" t="s">
        <v>250</v>
      </c>
      <c r="J498" s="107" t="s">
        <v>251</v>
      </c>
      <c r="K498" s="107" t="s">
        <v>252</v>
      </c>
      <c r="L498" s="107" t="s">
        <v>233</v>
      </c>
      <c r="M498" s="92">
        <v>2</v>
      </c>
      <c r="N498" s="92">
        <v>3</v>
      </c>
      <c r="O498" s="89">
        <f t="shared" si="139"/>
        <v>6</v>
      </c>
      <c r="P498" s="89" t="str">
        <f t="shared" si="140"/>
        <v>Medio</v>
      </c>
      <c r="Q498" s="92">
        <v>10</v>
      </c>
      <c r="R498" s="89">
        <f t="shared" si="141"/>
        <v>60</v>
      </c>
      <c r="S498" s="89" t="str">
        <f t="shared" si="143"/>
        <v>III</v>
      </c>
      <c r="T498" s="89" t="str">
        <f>IF(S498="","",IF(OR(S498="IV",S498="III"),"Aceptable",IF(S498="II","No Aceptable o Aceptable con controles",IF(S498="I","No Aceptable","Error"))))</f>
        <v>Aceptable</v>
      </c>
      <c r="U498" s="113"/>
      <c r="V498" s="113"/>
      <c r="W498" s="113"/>
      <c r="X498" s="113"/>
      <c r="Y498" s="90" t="s">
        <v>253</v>
      </c>
      <c r="Z498" s="107" t="s">
        <v>254</v>
      </c>
      <c r="AA498" s="107" t="s">
        <v>216</v>
      </c>
      <c r="AB498" s="107" t="s">
        <v>216</v>
      </c>
      <c r="AC498" s="107" t="s">
        <v>255</v>
      </c>
      <c r="AD498" s="107" t="s">
        <v>256</v>
      </c>
      <c r="AE498" s="107" t="s">
        <v>216</v>
      </c>
    </row>
    <row r="499" spans="1:31" s="91" customFormat="1" ht="60.75" customHeight="1">
      <c r="A499" s="113"/>
      <c r="B499" s="113"/>
      <c r="C499" s="118"/>
      <c r="D499" s="118"/>
      <c r="E499" s="86" t="s">
        <v>208</v>
      </c>
      <c r="F499" s="107" t="s">
        <v>247</v>
      </c>
      <c r="G499" s="107" t="s">
        <v>257</v>
      </c>
      <c r="H499" s="107" t="s">
        <v>258</v>
      </c>
      <c r="I499" s="107" t="s">
        <v>259</v>
      </c>
      <c r="J499" s="107" t="s">
        <v>260</v>
      </c>
      <c r="K499" s="107" t="s">
        <v>252</v>
      </c>
      <c r="L499" s="107" t="s">
        <v>233</v>
      </c>
      <c r="M499" s="92">
        <v>2</v>
      </c>
      <c r="N499" s="92">
        <v>3</v>
      </c>
      <c r="O499" s="89">
        <f t="shared" si="139"/>
        <v>6</v>
      </c>
      <c r="P499" s="89" t="str">
        <f t="shared" si="140"/>
        <v>Medio</v>
      </c>
      <c r="Q499" s="92">
        <v>10</v>
      </c>
      <c r="R499" s="89">
        <f t="shared" si="141"/>
        <v>60</v>
      </c>
      <c r="S499" s="89" t="str">
        <f t="shared" si="143"/>
        <v>III</v>
      </c>
      <c r="T499" s="89" t="str">
        <f>IF(S499="","",IF(OR(S499="IV",S499="III"),"Aceptable",IF(S499="II","No Aceptable o Aceptable con controles",IF(S499="I","No Aceptable","Error"))))</f>
        <v>Aceptable</v>
      </c>
      <c r="U499" s="113"/>
      <c r="V499" s="113"/>
      <c r="W499" s="113"/>
      <c r="X499" s="113"/>
      <c r="Y499" s="90" t="s">
        <v>261</v>
      </c>
      <c r="Z499" s="107" t="s">
        <v>254</v>
      </c>
      <c r="AA499" s="107" t="s">
        <v>216</v>
      </c>
      <c r="AB499" s="107" t="s">
        <v>216</v>
      </c>
      <c r="AC499" s="107" t="s">
        <v>255</v>
      </c>
      <c r="AD499" s="111" t="s">
        <v>262</v>
      </c>
      <c r="AE499" s="107" t="s">
        <v>216</v>
      </c>
    </row>
    <row r="500" spans="1:31" s="91" customFormat="1" ht="60.75" customHeight="1">
      <c r="A500" s="113"/>
      <c r="B500" s="113"/>
      <c r="C500" s="118"/>
      <c r="D500" s="118"/>
      <c r="E500" s="86" t="s">
        <v>263</v>
      </c>
      <c r="F500" s="107" t="s">
        <v>151</v>
      </c>
      <c r="G500" s="107" t="s">
        <v>264</v>
      </c>
      <c r="H500" s="107" t="s">
        <v>265</v>
      </c>
      <c r="I500" s="107" t="s">
        <v>266</v>
      </c>
      <c r="J500" s="107" t="s">
        <v>267</v>
      </c>
      <c r="K500" s="107" t="s">
        <v>268</v>
      </c>
      <c r="L500" s="107" t="s">
        <v>269</v>
      </c>
      <c r="M500" s="107">
        <v>2</v>
      </c>
      <c r="N500" s="107">
        <v>2</v>
      </c>
      <c r="O500" s="107">
        <f t="shared" si="139"/>
        <v>4</v>
      </c>
      <c r="P500" s="89" t="str">
        <f t="shared" si="140"/>
        <v>Bajo</v>
      </c>
      <c r="Q500" s="92">
        <v>10</v>
      </c>
      <c r="R500" s="89">
        <f t="shared" si="141"/>
        <v>40</v>
      </c>
      <c r="S500" s="89" t="str">
        <f t="shared" si="143"/>
        <v>III</v>
      </c>
      <c r="T500" s="88" t="s">
        <v>142</v>
      </c>
      <c r="U500" s="113"/>
      <c r="V500" s="113"/>
      <c r="W500" s="113"/>
      <c r="X500" s="113"/>
      <c r="Y500" s="107" t="s">
        <v>270</v>
      </c>
      <c r="Z500" s="107" t="s">
        <v>271</v>
      </c>
      <c r="AA500" s="107" t="s">
        <v>272</v>
      </c>
      <c r="AB500" s="107" t="s">
        <v>272</v>
      </c>
      <c r="AC500" s="107" t="s">
        <v>272</v>
      </c>
      <c r="AD500" s="107" t="s">
        <v>273</v>
      </c>
      <c r="AE500" s="107" t="s">
        <v>217</v>
      </c>
    </row>
    <row r="501" spans="1:31" s="91" customFormat="1" ht="60.75" customHeight="1">
      <c r="A501" s="113"/>
      <c r="B501" s="113"/>
      <c r="C501" s="118"/>
      <c r="D501" s="118"/>
      <c r="E501" s="86" t="s">
        <v>208</v>
      </c>
      <c r="F501" s="107" t="s">
        <v>274</v>
      </c>
      <c r="G501" s="107" t="s">
        <v>275</v>
      </c>
      <c r="H501" s="107" t="s">
        <v>276</v>
      </c>
      <c r="I501" s="107" t="s">
        <v>277</v>
      </c>
      <c r="J501" s="107" t="s">
        <v>213</v>
      </c>
      <c r="K501" s="107" t="s">
        <v>213</v>
      </c>
      <c r="L501" s="107" t="s">
        <v>278</v>
      </c>
      <c r="M501" s="107">
        <v>2</v>
      </c>
      <c r="N501" s="107">
        <v>3</v>
      </c>
      <c r="O501" s="107">
        <f t="shared" si="139"/>
        <v>6</v>
      </c>
      <c r="P501" s="89" t="str">
        <f t="shared" si="140"/>
        <v>Medio</v>
      </c>
      <c r="Q501" s="87">
        <v>60</v>
      </c>
      <c r="R501" s="89">
        <f t="shared" si="141"/>
        <v>360</v>
      </c>
      <c r="S501" s="89" t="str">
        <f t="shared" si="143"/>
        <v>II</v>
      </c>
      <c r="T501" s="89" t="str">
        <f>IF(S501="","",IF(OR(S501="IV",S501="III"),"Aceptable",IF(S501="II","No Aceptable o Aceptable con controles",IF(S501="I","No Aceptable","Error"))))</f>
        <v>No Aceptable o Aceptable con controles</v>
      </c>
      <c r="U501" s="113"/>
      <c r="V501" s="113"/>
      <c r="W501" s="113"/>
      <c r="X501" s="113"/>
      <c r="Y501" s="93" t="s">
        <v>279</v>
      </c>
      <c r="Z501" s="94" t="s">
        <v>280</v>
      </c>
      <c r="AA501" s="95" t="s">
        <v>281</v>
      </c>
      <c r="AB501" s="95" t="s">
        <v>281</v>
      </c>
      <c r="AC501" s="107" t="s">
        <v>216</v>
      </c>
      <c r="AD501" s="111" t="s">
        <v>629</v>
      </c>
      <c r="AE501" s="95" t="s">
        <v>216</v>
      </c>
    </row>
    <row r="502" spans="1:31" s="91" customFormat="1" ht="60.75" customHeight="1">
      <c r="A502" s="113"/>
      <c r="B502" s="113"/>
      <c r="C502" s="118"/>
      <c r="D502" s="118"/>
      <c r="E502" s="86" t="s">
        <v>208</v>
      </c>
      <c r="F502" s="107" t="s">
        <v>274</v>
      </c>
      <c r="G502" s="107" t="s">
        <v>282</v>
      </c>
      <c r="H502" s="107" t="s">
        <v>283</v>
      </c>
      <c r="I502" s="107" t="s">
        <v>277</v>
      </c>
      <c r="J502" s="107" t="s">
        <v>284</v>
      </c>
      <c r="K502" s="107" t="s">
        <v>285</v>
      </c>
      <c r="L502" s="107" t="s">
        <v>286</v>
      </c>
      <c r="M502" s="107">
        <v>2</v>
      </c>
      <c r="N502" s="107">
        <v>2</v>
      </c>
      <c r="O502" s="107">
        <f t="shared" si="139"/>
        <v>4</v>
      </c>
      <c r="P502" s="89" t="str">
        <f t="shared" si="140"/>
        <v>Bajo</v>
      </c>
      <c r="Q502" s="87">
        <v>60</v>
      </c>
      <c r="R502" s="88">
        <f t="shared" si="141"/>
        <v>240</v>
      </c>
      <c r="S502" s="89" t="str">
        <f t="shared" si="143"/>
        <v>II</v>
      </c>
      <c r="T502" s="88" t="str">
        <f>IF(S502="","",IF(OR(S502="IV",S502="III"),"Aceptable",IF(S502="II","No Aceptable o Aceptable con controles",IF(S502="I","No Aceptable","Error"))))</f>
        <v>No Aceptable o Aceptable con controles</v>
      </c>
      <c r="U502" s="113"/>
      <c r="V502" s="113"/>
      <c r="W502" s="113"/>
      <c r="X502" s="113"/>
      <c r="Y502" s="90" t="s">
        <v>287</v>
      </c>
      <c r="Z502" s="107" t="s">
        <v>288</v>
      </c>
      <c r="AA502" s="107" t="s">
        <v>216</v>
      </c>
      <c r="AB502" s="107" t="s">
        <v>216</v>
      </c>
      <c r="AC502" s="107" t="s">
        <v>289</v>
      </c>
      <c r="AD502" s="107" t="s">
        <v>290</v>
      </c>
      <c r="AE502" s="107" t="s">
        <v>216</v>
      </c>
    </row>
    <row r="503" spans="1:31" s="91" customFormat="1" ht="60.75" customHeight="1">
      <c r="A503" s="113"/>
      <c r="B503" s="113"/>
      <c r="C503" s="118"/>
      <c r="D503" s="118"/>
      <c r="E503" s="86" t="s">
        <v>208</v>
      </c>
      <c r="F503" s="107" t="s">
        <v>274</v>
      </c>
      <c r="G503" s="107" t="s">
        <v>291</v>
      </c>
      <c r="H503" s="107" t="s">
        <v>292</v>
      </c>
      <c r="I503" s="107" t="s">
        <v>293</v>
      </c>
      <c r="J503" s="107" t="s">
        <v>294</v>
      </c>
      <c r="K503" s="107" t="s">
        <v>295</v>
      </c>
      <c r="L503" s="107" t="s">
        <v>296</v>
      </c>
      <c r="M503" s="107">
        <v>2</v>
      </c>
      <c r="N503" s="107">
        <v>4</v>
      </c>
      <c r="O503" s="107">
        <f t="shared" si="139"/>
        <v>8</v>
      </c>
      <c r="P503" s="89" t="str">
        <f t="shared" si="140"/>
        <v>Medio</v>
      </c>
      <c r="Q503" s="87">
        <v>10</v>
      </c>
      <c r="R503" s="89">
        <f t="shared" si="141"/>
        <v>80</v>
      </c>
      <c r="S503" s="89" t="str">
        <f t="shared" si="143"/>
        <v>III</v>
      </c>
      <c r="T503" s="88" t="s">
        <v>142</v>
      </c>
      <c r="U503" s="113"/>
      <c r="V503" s="113"/>
      <c r="W503" s="113"/>
      <c r="X503" s="113"/>
      <c r="Y503" s="90" t="s">
        <v>297</v>
      </c>
      <c r="Z503" s="107" t="s">
        <v>298</v>
      </c>
      <c r="AA503" s="107" t="s">
        <v>216</v>
      </c>
      <c r="AB503" s="107" t="s">
        <v>272</v>
      </c>
      <c r="AC503" s="107" t="s">
        <v>299</v>
      </c>
      <c r="AD503" s="111" t="s">
        <v>620</v>
      </c>
      <c r="AE503" s="107" t="s">
        <v>272</v>
      </c>
    </row>
    <row r="504" spans="1:31" s="91" customFormat="1" ht="60.75" customHeight="1">
      <c r="A504" s="113"/>
      <c r="B504" s="113"/>
      <c r="C504" s="118"/>
      <c r="D504" s="118"/>
      <c r="E504" s="86" t="s">
        <v>208</v>
      </c>
      <c r="F504" s="107" t="s">
        <v>274</v>
      </c>
      <c r="G504" s="107" t="s">
        <v>300</v>
      </c>
      <c r="H504" s="107" t="s">
        <v>301</v>
      </c>
      <c r="I504" s="107" t="s">
        <v>302</v>
      </c>
      <c r="J504" s="107" t="s">
        <v>213</v>
      </c>
      <c r="K504" s="107" t="s">
        <v>268</v>
      </c>
      <c r="L504" s="107" t="s">
        <v>278</v>
      </c>
      <c r="M504" s="107">
        <v>6</v>
      </c>
      <c r="N504" s="107">
        <v>3</v>
      </c>
      <c r="O504" s="107">
        <f t="shared" si="139"/>
        <v>18</v>
      </c>
      <c r="P504" s="89" t="str">
        <f t="shared" si="140"/>
        <v>Alto</v>
      </c>
      <c r="Q504" s="92">
        <v>10</v>
      </c>
      <c r="R504" s="89">
        <f t="shared" si="141"/>
        <v>180</v>
      </c>
      <c r="S504" s="89" t="str">
        <f t="shared" si="143"/>
        <v>II</v>
      </c>
      <c r="T504" s="89" t="str">
        <f>IF(S504="","",IF(OR(S504="IV",S504="III"),"Aceptable",IF(S504="II","No Aceptable o Aceptable con controles",IF(S504="I","No Aceptable","Error"))))</f>
        <v>No Aceptable o Aceptable con controles</v>
      </c>
      <c r="U504" s="113"/>
      <c r="V504" s="113"/>
      <c r="W504" s="113"/>
      <c r="X504" s="113"/>
      <c r="Y504" s="90" t="s">
        <v>303</v>
      </c>
      <c r="Z504" s="107" t="s">
        <v>304</v>
      </c>
      <c r="AA504" s="107" t="s">
        <v>216</v>
      </c>
      <c r="AB504" s="107" t="s">
        <v>216</v>
      </c>
      <c r="AC504" s="107" t="s">
        <v>305</v>
      </c>
      <c r="AD504" s="111" t="s">
        <v>626</v>
      </c>
      <c r="AE504" s="107" t="s">
        <v>217</v>
      </c>
    </row>
    <row r="505" spans="1:31" s="91" customFormat="1" ht="60.75" customHeight="1">
      <c r="A505" s="113" t="s">
        <v>204</v>
      </c>
      <c r="B505" s="113" t="s">
        <v>358</v>
      </c>
      <c r="C505" s="118" t="s">
        <v>427</v>
      </c>
      <c r="D505" s="118" t="s">
        <v>428</v>
      </c>
      <c r="E505" s="86" t="s">
        <v>208</v>
      </c>
      <c r="F505" s="107" t="s">
        <v>209</v>
      </c>
      <c r="G505" s="107" t="s">
        <v>210</v>
      </c>
      <c r="H505" s="107" t="s">
        <v>211</v>
      </c>
      <c r="I505" s="107" t="s">
        <v>212</v>
      </c>
      <c r="J505" s="107" t="s">
        <v>213</v>
      </c>
      <c r="K505" s="107" t="s">
        <v>213</v>
      </c>
      <c r="L505" s="107" t="s">
        <v>213</v>
      </c>
      <c r="M505" s="107">
        <v>2</v>
      </c>
      <c r="N505" s="107">
        <v>2</v>
      </c>
      <c r="O505" s="107">
        <f t="shared" si="139"/>
        <v>4</v>
      </c>
      <c r="P505" s="89" t="str">
        <f t="shared" si="140"/>
        <v>Bajo</v>
      </c>
      <c r="Q505" s="87">
        <v>10</v>
      </c>
      <c r="R505" s="88">
        <f t="shared" si="141"/>
        <v>40</v>
      </c>
      <c r="S505" s="89" t="str">
        <f t="shared" si="143"/>
        <v>III</v>
      </c>
      <c r="T505" s="88" t="s">
        <v>142</v>
      </c>
      <c r="U505" s="113"/>
      <c r="V505" s="113"/>
      <c r="W505" s="113"/>
      <c r="X505" s="113"/>
      <c r="Y505" s="90" t="s">
        <v>214</v>
      </c>
      <c r="Z505" s="107" t="s">
        <v>215</v>
      </c>
      <c r="AA505" s="107" t="s">
        <v>216</v>
      </c>
      <c r="AB505" s="107" t="s">
        <v>216</v>
      </c>
      <c r="AC505" s="107" t="s">
        <v>216</v>
      </c>
      <c r="AD505" s="111" t="s">
        <v>618</v>
      </c>
      <c r="AE505" s="107" t="s">
        <v>217</v>
      </c>
    </row>
    <row r="506" spans="1:31" s="91" customFormat="1" ht="60.75" customHeight="1">
      <c r="A506" s="113"/>
      <c r="B506" s="113"/>
      <c r="C506" s="118"/>
      <c r="D506" s="118"/>
      <c r="E506" s="86" t="s">
        <v>208</v>
      </c>
      <c r="F506" s="107" t="s">
        <v>152</v>
      </c>
      <c r="G506" s="107" t="s">
        <v>218</v>
      </c>
      <c r="H506" s="107" t="s">
        <v>219</v>
      </c>
      <c r="I506" s="107" t="s">
        <v>220</v>
      </c>
      <c r="J506" s="107" t="s">
        <v>213</v>
      </c>
      <c r="K506" s="107" t="s">
        <v>221</v>
      </c>
      <c r="L506" s="107" t="s">
        <v>222</v>
      </c>
      <c r="M506" s="107">
        <v>2</v>
      </c>
      <c r="N506" s="107">
        <v>3</v>
      </c>
      <c r="O506" s="107">
        <f t="shared" si="139"/>
        <v>6</v>
      </c>
      <c r="P506" s="89" t="str">
        <f t="shared" si="140"/>
        <v>Medio</v>
      </c>
      <c r="Q506" s="92">
        <v>25</v>
      </c>
      <c r="R506" s="88">
        <f t="shared" si="141"/>
        <v>150</v>
      </c>
      <c r="S506" s="89" t="str">
        <f t="shared" si="143"/>
        <v>II</v>
      </c>
      <c r="T506" s="88" t="str">
        <f>IF(S506="","",IF(OR(S506="IV",S506="III"),"Aceptable",IF(S506="II","No Aceptable o Aceptable con controles",IF(S506="I","No Aceptable","Error"))))</f>
        <v>No Aceptable o Aceptable con controles</v>
      </c>
      <c r="U506" s="113"/>
      <c r="V506" s="113"/>
      <c r="W506" s="113"/>
      <c r="X506" s="113"/>
      <c r="Y506" s="90" t="s">
        <v>223</v>
      </c>
      <c r="Z506" s="107" t="s">
        <v>224</v>
      </c>
      <c r="AA506" s="107" t="s">
        <v>216</v>
      </c>
      <c r="AB506" s="107" t="s">
        <v>216</v>
      </c>
      <c r="AC506" s="107" t="s">
        <v>216</v>
      </c>
      <c r="AD506" s="107" t="s">
        <v>225</v>
      </c>
      <c r="AE506" s="107" t="s">
        <v>216</v>
      </c>
    </row>
    <row r="507" spans="1:31" s="91" customFormat="1" ht="60.75" customHeight="1">
      <c r="A507" s="113"/>
      <c r="B507" s="113"/>
      <c r="C507" s="118"/>
      <c r="D507" s="118"/>
      <c r="E507" s="86" t="s">
        <v>208</v>
      </c>
      <c r="F507" s="107" t="s">
        <v>152</v>
      </c>
      <c r="G507" s="107" t="s">
        <v>226</v>
      </c>
      <c r="H507" s="107" t="s">
        <v>227</v>
      </c>
      <c r="I507" s="107" t="s">
        <v>228</v>
      </c>
      <c r="J507" s="107" t="s">
        <v>213</v>
      </c>
      <c r="K507" s="107" t="s">
        <v>221</v>
      </c>
      <c r="L507" s="107" t="s">
        <v>222</v>
      </c>
      <c r="M507" s="107">
        <v>6</v>
      </c>
      <c r="N507" s="107">
        <v>4</v>
      </c>
      <c r="O507" s="107">
        <f t="shared" si="139"/>
        <v>24</v>
      </c>
      <c r="P507" s="89" t="str">
        <f t="shared" si="140"/>
        <v>Muy Alto</v>
      </c>
      <c r="Q507" s="92">
        <v>25</v>
      </c>
      <c r="R507" s="88">
        <f t="shared" si="141"/>
        <v>600</v>
      </c>
      <c r="S507" s="89" t="str">
        <f t="shared" si="143"/>
        <v>I</v>
      </c>
      <c r="T507" s="88" t="str">
        <f>IF(S507="","",IF(OR(S507="IV",S507="III"),"Aceptable",IF(S507="II","No Aceptable o Aceptable con controles",IF(S507="I","No Aceptable","Error"))))</f>
        <v>No Aceptable</v>
      </c>
      <c r="U507" s="113"/>
      <c r="V507" s="113"/>
      <c r="W507" s="113"/>
      <c r="X507" s="113"/>
      <c r="Y507" s="90" t="s">
        <v>223</v>
      </c>
      <c r="Z507" s="107" t="s">
        <v>224</v>
      </c>
      <c r="AA507" s="107" t="s">
        <v>216</v>
      </c>
      <c r="AB507" s="107" t="s">
        <v>216</v>
      </c>
      <c r="AC507" s="107" t="s">
        <v>216</v>
      </c>
      <c r="AD507" s="107" t="s">
        <v>225</v>
      </c>
      <c r="AE507" s="107" t="s">
        <v>216</v>
      </c>
    </row>
    <row r="508" spans="1:31" s="91" customFormat="1" ht="60.75" customHeight="1">
      <c r="A508" s="113"/>
      <c r="B508" s="113"/>
      <c r="C508" s="118"/>
      <c r="D508" s="118"/>
      <c r="E508" s="86" t="s">
        <v>208</v>
      </c>
      <c r="F508" s="107" t="s">
        <v>150</v>
      </c>
      <c r="G508" s="107" t="s">
        <v>229</v>
      </c>
      <c r="H508" s="107" t="s">
        <v>230</v>
      </c>
      <c r="I508" s="107" t="s">
        <v>231</v>
      </c>
      <c r="J508" s="107" t="s">
        <v>213</v>
      </c>
      <c r="K508" s="107" t="s">
        <v>232</v>
      </c>
      <c r="L508" s="107" t="s">
        <v>233</v>
      </c>
      <c r="M508" s="92">
        <v>0</v>
      </c>
      <c r="N508" s="92">
        <v>2</v>
      </c>
      <c r="O508" s="89" t="str">
        <f t="shared" si="139"/>
        <v>N/A</v>
      </c>
      <c r="P508" s="89" t="str">
        <f t="shared" si="140"/>
        <v>N/A</v>
      </c>
      <c r="Q508" s="92">
        <v>25</v>
      </c>
      <c r="R508" s="89" t="str">
        <f t="shared" si="141"/>
        <v>N/A</v>
      </c>
      <c r="S508" s="89" t="str">
        <f t="shared" si="143"/>
        <v>IV</v>
      </c>
      <c r="T508" s="88" t="s">
        <v>142</v>
      </c>
      <c r="U508" s="113"/>
      <c r="V508" s="113"/>
      <c r="W508" s="113"/>
      <c r="X508" s="113"/>
      <c r="Y508" s="90" t="s">
        <v>234</v>
      </c>
      <c r="Z508" s="107" t="s">
        <v>235</v>
      </c>
      <c r="AA508" s="107" t="s">
        <v>216</v>
      </c>
      <c r="AB508" s="107" t="s">
        <v>216</v>
      </c>
      <c r="AC508" s="107" t="s">
        <v>236</v>
      </c>
      <c r="AD508" s="111" t="s">
        <v>622</v>
      </c>
      <c r="AE508" s="107" t="s">
        <v>216</v>
      </c>
    </row>
    <row r="509" spans="1:31" s="91" customFormat="1" ht="60.75" customHeight="1">
      <c r="A509" s="113"/>
      <c r="B509" s="113"/>
      <c r="C509" s="118"/>
      <c r="D509" s="118"/>
      <c r="E509" s="86" t="s">
        <v>208</v>
      </c>
      <c r="F509" s="107" t="s">
        <v>150</v>
      </c>
      <c r="G509" s="107" t="s">
        <v>237</v>
      </c>
      <c r="H509" s="107" t="s">
        <v>238</v>
      </c>
      <c r="I509" s="107" t="s">
        <v>239</v>
      </c>
      <c r="J509" s="107" t="s">
        <v>240</v>
      </c>
      <c r="K509" s="107" t="s">
        <v>232</v>
      </c>
      <c r="L509" s="107" t="s">
        <v>233</v>
      </c>
      <c r="M509" s="107">
        <v>2</v>
      </c>
      <c r="N509" s="107">
        <v>3</v>
      </c>
      <c r="O509" s="107">
        <f t="shared" si="139"/>
        <v>6</v>
      </c>
      <c r="P509" s="89" t="str">
        <f t="shared" si="140"/>
        <v>Medio</v>
      </c>
      <c r="Q509" s="92">
        <v>10</v>
      </c>
      <c r="R509" s="89">
        <f t="shared" si="141"/>
        <v>60</v>
      </c>
      <c r="S509" s="89" t="str">
        <f t="shared" si="143"/>
        <v>III</v>
      </c>
      <c r="T509" s="88" t="s">
        <v>142</v>
      </c>
      <c r="U509" s="113"/>
      <c r="V509" s="113"/>
      <c r="W509" s="113"/>
      <c r="X509" s="113"/>
      <c r="Y509" s="90" t="s">
        <v>234</v>
      </c>
      <c r="Z509" s="107" t="s">
        <v>241</v>
      </c>
      <c r="AA509" s="107" t="s">
        <v>216</v>
      </c>
      <c r="AB509" s="107" t="s">
        <v>216</v>
      </c>
      <c r="AC509" s="107" t="s">
        <v>236</v>
      </c>
      <c r="AD509" s="111" t="s">
        <v>623</v>
      </c>
      <c r="AE509" s="107" t="s">
        <v>216</v>
      </c>
    </row>
    <row r="510" spans="1:31" s="91" customFormat="1" ht="60.75" customHeight="1">
      <c r="A510" s="113"/>
      <c r="B510" s="113"/>
      <c r="C510" s="118"/>
      <c r="D510" s="118"/>
      <c r="E510" s="86" t="s">
        <v>208</v>
      </c>
      <c r="F510" s="107" t="s">
        <v>150</v>
      </c>
      <c r="G510" s="107" t="s">
        <v>237</v>
      </c>
      <c r="H510" s="107" t="s">
        <v>242</v>
      </c>
      <c r="I510" s="107" t="s">
        <v>243</v>
      </c>
      <c r="J510" s="107" t="s">
        <v>213</v>
      </c>
      <c r="K510" s="107" t="s">
        <v>232</v>
      </c>
      <c r="L510" s="107" t="s">
        <v>213</v>
      </c>
      <c r="M510" s="107">
        <v>2</v>
      </c>
      <c r="N510" s="107">
        <v>3</v>
      </c>
      <c r="O510" s="107">
        <f t="shared" si="139"/>
        <v>6</v>
      </c>
      <c r="P510" s="89" t="str">
        <f t="shared" si="140"/>
        <v>Medio</v>
      </c>
      <c r="Q510" s="87">
        <v>10</v>
      </c>
      <c r="R510" s="88">
        <f t="shared" si="141"/>
        <v>60</v>
      </c>
      <c r="S510" s="89" t="str">
        <f t="shared" si="143"/>
        <v>III</v>
      </c>
      <c r="T510" s="88" t="s">
        <v>142</v>
      </c>
      <c r="U510" s="113"/>
      <c r="V510" s="113"/>
      <c r="W510" s="113"/>
      <c r="X510" s="113"/>
      <c r="Y510" s="90" t="s">
        <v>244</v>
      </c>
      <c r="Z510" s="107" t="s">
        <v>245</v>
      </c>
      <c r="AA510" s="107" t="s">
        <v>216</v>
      </c>
      <c r="AB510" s="107" t="s">
        <v>246</v>
      </c>
      <c r="AC510" s="107" t="s">
        <v>216</v>
      </c>
      <c r="AD510" s="111" t="s">
        <v>624</v>
      </c>
      <c r="AE510" s="107" t="s">
        <v>216</v>
      </c>
    </row>
    <row r="511" spans="1:31" s="91" customFormat="1" ht="60.75" customHeight="1">
      <c r="A511" s="113"/>
      <c r="B511" s="113"/>
      <c r="C511" s="118"/>
      <c r="D511" s="118"/>
      <c r="E511" s="86" t="s">
        <v>208</v>
      </c>
      <c r="F511" s="107" t="s">
        <v>247</v>
      </c>
      <c r="G511" s="107" t="s">
        <v>248</v>
      </c>
      <c r="H511" s="107" t="s">
        <v>249</v>
      </c>
      <c r="I511" s="107" t="s">
        <v>250</v>
      </c>
      <c r="J511" s="107" t="s">
        <v>251</v>
      </c>
      <c r="K511" s="107" t="s">
        <v>252</v>
      </c>
      <c r="L511" s="107" t="s">
        <v>233</v>
      </c>
      <c r="M511" s="92">
        <v>2</v>
      </c>
      <c r="N511" s="92">
        <v>3</v>
      </c>
      <c r="O511" s="89">
        <f t="shared" si="139"/>
        <v>6</v>
      </c>
      <c r="P511" s="89" t="str">
        <f t="shared" si="140"/>
        <v>Medio</v>
      </c>
      <c r="Q511" s="92">
        <v>10</v>
      </c>
      <c r="R511" s="89">
        <f t="shared" si="141"/>
        <v>60</v>
      </c>
      <c r="S511" s="89" t="str">
        <f t="shared" si="143"/>
        <v>III</v>
      </c>
      <c r="T511" s="89" t="str">
        <f>IF(S511="","",IF(OR(S511="IV",S511="III"),"Aceptable",IF(S511="II","No Aceptable o Aceptable con controles",IF(S511="I","No Aceptable","Error"))))</f>
        <v>Aceptable</v>
      </c>
      <c r="U511" s="113"/>
      <c r="V511" s="113"/>
      <c r="W511" s="113"/>
      <c r="X511" s="113"/>
      <c r="Y511" s="90" t="s">
        <v>253</v>
      </c>
      <c r="Z511" s="107" t="s">
        <v>254</v>
      </c>
      <c r="AA511" s="107" t="s">
        <v>216</v>
      </c>
      <c r="AB511" s="107" t="s">
        <v>216</v>
      </c>
      <c r="AC511" s="107" t="s">
        <v>255</v>
      </c>
      <c r="AD511" s="107" t="s">
        <v>256</v>
      </c>
      <c r="AE511" s="107" t="s">
        <v>216</v>
      </c>
    </row>
    <row r="512" spans="1:31" s="91" customFormat="1" ht="60.75" customHeight="1">
      <c r="A512" s="113"/>
      <c r="B512" s="113"/>
      <c r="C512" s="118"/>
      <c r="D512" s="118"/>
      <c r="E512" s="86" t="s">
        <v>208</v>
      </c>
      <c r="F512" s="107" t="s">
        <v>247</v>
      </c>
      <c r="G512" s="107" t="s">
        <v>257</v>
      </c>
      <c r="H512" s="107" t="s">
        <v>258</v>
      </c>
      <c r="I512" s="107" t="s">
        <v>259</v>
      </c>
      <c r="J512" s="107" t="s">
        <v>260</v>
      </c>
      <c r="K512" s="107" t="s">
        <v>252</v>
      </c>
      <c r="L512" s="107" t="s">
        <v>233</v>
      </c>
      <c r="M512" s="92">
        <v>2</v>
      </c>
      <c r="N512" s="92">
        <v>3</v>
      </c>
      <c r="O512" s="89">
        <f t="shared" si="139"/>
        <v>6</v>
      </c>
      <c r="P512" s="89" t="str">
        <f t="shared" si="140"/>
        <v>Medio</v>
      </c>
      <c r="Q512" s="92">
        <v>10</v>
      </c>
      <c r="R512" s="89">
        <f t="shared" si="141"/>
        <v>60</v>
      </c>
      <c r="S512" s="89" t="str">
        <f t="shared" si="143"/>
        <v>III</v>
      </c>
      <c r="T512" s="89" t="str">
        <f>IF(S512="","",IF(OR(S512="IV",S512="III"),"Aceptable",IF(S512="II","No Aceptable o Aceptable con controles",IF(S512="I","No Aceptable","Error"))))</f>
        <v>Aceptable</v>
      </c>
      <c r="U512" s="113"/>
      <c r="V512" s="113"/>
      <c r="W512" s="113"/>
      <c r="X512" s="113"/>
      <c r="Y512" s="90" t="s">
        <v>261</v>
      </c>
      <c r="Z512" s="107" t="s">
        <v>254</v>
      </c>
      <c r="AA512" s="107" t="s">
        <v>216</v>
      </c>
      <c r="AB512" s="107" t="s">
        <v>216</v>
      </c>
      <c r="AC512" s="107" t="s">
        <v>255</v>
      </c>
      <c r="AD512" s="111" t="s">
        <v>262</v>
      </c>
      <c r="AE512" s="107" t="s">
        <v>216</v>
      </c>
    </row>
    <row r="513" spans="1:31" s="91" customFormat="1" ht="60.75" customHeight="1">
      <c r="A513" s="113"/>
      <c r="B513" s="113"/>
      <c r="C513" s="118"/>
      <c r="D513" s="118"/>
      <c r="E513" s="86" t="s">
        <v>263</v>
      </c>
      <c r="F513" s="107" t="s">
        <v>151</v>
      </c>
      <c r="G513" s="107" t="s">
        <v>264</v>
      </c>
      <c r="H513" s="107" t="s">
        <v>265</v>
      </c>
      <c r="I513" s="107" t="s">
        <v>266</v>
      </c>
      <c r="J513" s="107" t="s">
        <v>267</v>
      </c>
      <c r="K513" s="107" t="s">
        <v>268</v>
      </c>
      <c r="L513" s="107" t="s">
        <v>269</v>
      </c>
      <c r="M513" s="107">
        <v>2</v>
      </c>
      <c r="N513" s="107">
        <v>2</v>
      </c>
      <c r="O513" s="107">
        <f t="shared" si="139"/>
        <v>4</v>
      </c>
      <c r="P513" s="89" t="str">
        <f t="shared" si="140"/>
        <v>Bajo</v>
      </c>
      <c r="Q513" s="92">
        <v>10</v>
      </c>
      <c r="R513" s="89">
        <f t="shared" si="141"/>
        <v>40</v>
      </c>
      <c r="S513" s="89" t="str">
        <f t="shared" si="143"/>
        <v>III</v>
      </c>
      <c r="T513" s="88" t="s">
        <v>142</v>
      </c>
      <c r="U513" s="113"/>
      <c r="V513" s="113"/>
      <c r="W513" s="113"/>
      <c r="X513" s="113"/>
      <c r="Y513" s="107" t="s">
        <v>270</v>
      </c>
      <c r="Z513" s="107" t="s">
        <v>271</v>
      </c>
      <c r="AA513" s="107" t="s">
        <v>272</v>
      </c>
      <c r="AB513" s="107" t="s">
        <v>272</v>
      </c>
      <c r="AC513" s="107" t="s">
        <v>272</v>
      </c>
      <c r="AD513" s="107" t="s">
        <v>273</v>
      </c>
      <c r="AE513" s="107" t="s">
        <v>217</v>
      </c>
    </row>
    <row r="514" spans="1:31" s="91" customFormat="1" ht="60.75" customHeight="1">
      <c r="A514" s="113"/>
      <c r="B514" s="113"/>
      <c r="C514" s="118"/>
      <c r="D514" s="118"/>
      <c r="E514" s="86" t="s">
        <v>208</v>
      </c>
      <c r="F514" s="107" t="s">
        <v>274</v>
      </c>
      <c r="G514" s="107" t="s">
        <v>275</v>
      </c>
      <c r="H514" s="107" t="s">
        <v>276</v>
      </c>
      <c r="I514" s="107" t="s">
        <v>277</v>
      </c>
      <c r="J514" s="107" t="s">
        <v>213</v>
      </c>
      <c r="K514" s="107" t="s">
        <v>213</v>
      </c>
      <c r="L514" s="107" t="s">
        <v>278</v>
      </c>
      <c r="M514" s="107">
        <v>2</v>
      </c>
      <c r="N514" s="107">
        <v>3</v>
      </c>
      <c r="O514" s="107">
        <f t="shared" si="139"/>
        <v>6</v>
      </c>
      <c r="P514" s="89" t="str">
        <f t="shared" si="140"/>
        <v>Medio</v>
      </c>
      <c r="Q514" s="87">
        <v>60</v>
      </c>
      <c r="R514" s="89">
        <f t="shared" si="141"/>
        <v>360</v>
      </c>
      <c r="S514" s="89" t="str">
        <f t="shared" si="143"/>
        <v>II</v>
      </c>
      <c r="T514" s="89" t="str">
        <f>IF(S514="","",IF(OR(S514="IV",S514="III"),"Aceptable",IF(S514="II","No Aceptable o Aceptable con controles",IF(S514="I","No Aceptable","Error"))))</f>
        <v>No Aceptable o Aceptable con controles</v>
      </c>
      <c r="U514" s="113"/>
      <c r="V514" s="113"/>
      <c r="W514" s="113"/>
      <c r="X514" s="113"/>
      <c r="Y514" s="93" t="s">
        <v>279</v>
      </c>
      <c r="Z514" s="94" t="s">
        <v>280</v>
      </c>
      <c r="AA514" s="95" t="s">
        <v>281</v>
      </c>
      <c r="AB514" s="95" t="s">
        <v>281</v>
      </c>
      <c r="AC514" s="107" t="s">
        <v>216</v>
      </c>
      <c r="AD514" s="111" t="s">
        <v>629</v>
      </c>
      <c r="AE514" s="95" t="s">
        <v>216</v>
      </c>
    </row>
    <row r="515" spans="1:31" s="91" customFormat="1" ht="60.75" customHeight="1">
      <c r="A515" s="113"/>
      <c r="B515" s="113"/>
      <c r="C515" s="118"/>
      <c r="D515" s="118"/>
      <c r="E515" s="86" t="s">
        <v>208</v>
      </c>
      <c r="F515" s="107" t="s">
        <v>274</v>
      </c>
      <c r="G515" s="107" t="s">
        <v>282</v>
      </c>
      <c r="H515" s="107" t="s">
        <v>283</v>
      </c>
      <c r="I515" s="107" t="s">
        <v>277</v>
      </c>
      <c r="J515" s="107" t="s">
        <v>284</v>
      </c>
      <c r="K515" s="107" t="s">
        <v>285</v>
      </c>
      <c r="L515" s="107" t="s">
        <v>286</v>
      </c>
      <c r="M515" s="107">
        <v>2</v>
      </c>
      <c r="N515" s="107">
        <v>2</v>
      </c>
      <c r="O515" s="107">
        <f t="shared" si="139"/>
        <v>4</v>
      </c>
      <c r="P515" s="89" t="str">
        <f t="shared" si="140"/>
        <v>Bajo</v>
      </c>
      <c r="Q515" s="87">
        <v>60</v>
      </c>
      <c r="R515" s="88">
        <f t="shared" si="141"/>
        <v>240</v>
      </c>
      <c r="S515" s="89" t="str">
        <f t="shared" si="143"/>
        <v>II</v>
      </c>
      <c r="T515" s="88" t="str">
        <f>IF(S515="","",IF(OR(S515="IV",S515="III"),"Aceptable",IF(S515="II","No Aceptable o Aceptable con controles",IF(S515="I","No Aceptable","Error"))))</f>
        <v>No Aceptable o Aceptable con controles</v>
      </c>
      <c r="U515" s="113"/>
      <c r="V515" s="113"/>
      <c r="W515" s="113"/>
      <c r="X515" s="113"/>
      <c r="Y515" s="90" t="s">
        <v>287</v>
      </c>
      <c r="Z515" s="107" t="s">
        <v>288</v>
      </c>
      <c r="AA515" s="107" t="s">
        <v>216</v>
      </c>
      <c r="AB515" s="107" t="s">
        <v>216</v>
      </c>
      <c r="AC515" s="107" t="s">
        <v>289</v>
      </c>
      <c r="AD515" s="107" t="s">
        <v>290</v>
      </c>
      <c r="AE515" s="107" t="s">
        <v>216</v>
      </c>
    </row>
    <row r="516" spans="1:31" s="91" customFormat="1" ht="60.75" customHeight="1">
      <c r="A516" s="113"/>
      <c r="B516" s="113"/>
      <c r="C516" s="118"/>
      <c r="D516" s="118"/>
      <c r="E516" s="86" t="s">
        <v>208</v>
      </c>
      <c r="F516" s="107" t="s">
        <v>274</v>
      </c>
      <c r="G516" s="107" t="s">
        <v>291</v>
      </c>
      <c r="H516" s="107" t="s">
        <v>292</v>
      </c>
      <c r="I516" s="107" t="s">
        <v>293</v>
      </c>
      <c r="J516" s="107" t="s">
        <v>294</v>
      </c>
      <c r="K516" s="107" t="s">
        <v>295</v>
      </c>
      <c r="L516" s="107" t="s">
        <v>296</v>
      </c>
      <c r="M516" s="107">
        <v>2</v>
      </c>
      <c r="N516" s="107">
        <v>4</v>
      </c>
      <c r="O516" s="107">
        <f t="shared" si="139"/>
        <v>8</v>
      </c>
      <c r="P516" s="89" t="str">
        <f t="shared" si="140"/>
        <v>Medio</v>
      </c>
      <c r="Q516" s="87">
        <v>10</v>
      </c>
      <c r="R516" s="89">
        <f t="shared" si="141"/>
        <v>80</v>
      </c>
      <c r="S516" s="89" t="str">
        <f t="shared" si="143"/>
        <v>III</v>
      </c>
      <c r="T516" s="88" t="s">
        <v>142</v>
      </c>
      <c r="U516" s="113"/>
      <c r="V516" s="113"/>
      <c r="W516" s="113"/>
      <c r="X516" s="113"/>
      <c r="Y516" s="90" t="s">
        <v>297</v>
      </c>
      <c r="Z516" s="107" t="s">
        <v>298</v>
      </c>
      <c r="AA516" s="107" t="s">
        <v>216</v>
      </c>
      <c r="AB516" s="107" t="s">
        <v>272</v>
      </c>
      <c r="AC516" s="107" t="s">
        <v>299</v>
      </c>
      <c r="AD516" s="111" t="s">
        <v>620</v>
      </c>
      <c r="AE516" s="107" t="s">
        <v>272</v>
      </c>
    </row>
    <row r="517" spans="1:31" s="91" customFormat="1" ht="60.75" customHeight="1">
      <c r="A517" s="113"/>
      <c r="B517" s="113"/>
      <c r="C517" s="118"/>
      <c r="D517" s="118"/>
      <c r="E517" s="86" t="s">
        <v>208</v>
      </c>
      <c r="F517" s="107" t="s">
        <v>274</v>
      </c>
      <c r="G517" s="107" t="s">
        <v>300</v>
      </c>
      <c r="H517" s="107" t="s">
        <v>301</v>
      </c>
      <c r="I517" s="107" t="s">
        <v>302</v>
      </c>
      <c r="J517" s="107" t="s">
        <v>213</v>
      </c>
      <c r="K517" s="107" t="s">
        <v>268</v>
      </c>
      <c r="L517" s="107" t="s">
        <v>278</v>
      </c>
      <c r="M517" s="107">
        <v>6</v>
      </c>
      <c r="N517" s="107">
        <v>3</v>
      </c>
      <c r="O517" s="107">
        <f t="shared" si="139"/>
        <v>18</v>
      </c>
      <c r="P517" s="89" t="str">
        <f t="shared" si="140"/>
        <v>Alto</v>
      </c>
      <c r="Q517" s="92">
        <v>10</v>
      </c>
      <c r="R517" s="89">
        <f t="shared" si="141"/>
        <v>180</v>
      </c>
      <c r="S517" s="89" t="str">
        <f t="shared" si="143"/>
        <v>II</v>
      </c>
      <c r="T517" s="89" t="str">
        <f>IF(S517="","",IF(OR(S517="IV",S517="III"),"Aceptable",IF(S517="II","No Aceptable o Aceptable con controles",IF(S517="I","No Aceptable","Error"))))</f>
        <v>No Aceptable o Aceptable con controles</v>
      </c>
      <c r="U517" s="113"/>
      <c r="V517" s="113"/>
      <c r="W517" s="113"/>
      <c r="X517" s="113"/>
      <c r="Y517" s="90" t="s">
        <v>303</v>
      </c>
      <c r="Z517" s="107" t="s">
        <v>304</v>
      </c>
      <c r="AA517" s="107" t="s">
        <v>216</v>
      </c>
      <c r="AB517" s="107" t="s">
        <v>216</v>
      </c>
      <c r="AC517" s="107" t="s">
        <v>305</v>
      </c>
      <c r="AD517" s="111" t="s">
        <v>626</v>
      </c>
      <c r="AE517" s="107" t="s">
        <v>217</v>
      </c>
    </row>
    <row r="518" spans="1:31" s="91" customFormat="1" ht="60.75" customHeight="1">
      <c r="A518" s="113" t="s">
        <v>204</v>
      </c>
      <c r="B518" s="113" t="s">
        <v>355</v>
      </c>
      <c r="C518" s="118" t="s">
        <v>429</v>
      </c>
      <c r="D518" s="118" t="s">
        <v>430</v>
      </c>
      <c r="E518" s="86" t="s">
        <v>208</v>
      </c>
      <c r="F518" s="107" t="s">
        <v>209</v>
      </c>
      <c r="G518" s="107" t="s">
        <v>210</v>
      </c>
      <c r="H518" s="107" t="s">
        <v>211</v>
      </c>
      <c r="I518" s="107" t="s">
        <v>212</v>
      </c>
      <c r="J518" s="107" t="s">
        <v>213</v>
      </c>
      <c r="K518" s="107" t="s">
        <v>213</v>
      </c>
      <c r="L518" s="107" t="s">
        <v>213</v>
      </c>
      <c r="M518" s="107">
        <v>2</v>
      </c>
      <c r="N518" s="107">
        <v>2</v>
      </c>
      <c r="O518" s="107">
        <f t="shared" si="139"/>
        <v>4</v>
      </c>
      <c r="P518" s="89" t="str">
        <f t="shared" si="140"/>
        <v>Bajo</v>
      </c>
      <c r="Q518" s="87">
        <v>10</v>
      </c>
      <c r="R518" s="88">
        <f t="shared" si="141"/>
        <v>40</v>
      </c>
      <c r="S518" s="89" t="str">
        <f t="shared" si="143"/>
        <v>III</v>
      </c>
      <c r="T518" s="88" t="s">
        <v>142</v>
      </c>
      <c r="U518" s="113"/>
      <c r="V518" s="113"/>
      <c r="W518" s="113"/>
      <c r="X518" s="113"/>
      <c r="Y518" s="90" t="s">
        <v>214</v>
      </c>
      <c r="Z518" s="107" t="s">
        <v>215</v>
      </c>
      <c r="AA518" s="107" t="s">
        <v>216</v>
      </c>
      <c r="AB518" s="107" t="s">
        <v>216</v>
      </c>
      <c r="AC518" s="107" t="s">
        <v>216</v>
      </c>
      <c r="AD518" s="111" t="s">
        <v>618</v>
      </c>
      <c r="AE518" s="107" t="s">
        <v>217</v>
      </c>
    </row>
    <row r="519" spans="1:31" s="91" customFormat="1" ht="60.75" customHeight="1">
      <c r="A519" s="113"/>
      <c r="B519" s="113"/>
      <c r="C519" s="118"/>
      <c r="D519" s="118"/>
      <c r="E519" s="86" t="s">
        <v>208</v>
      </c>
      <c r="F519" s="107" t="s">
        <v>152</v>
      </c>
      <c r="G519" s="107" t="s">
        <v>218</v>
      </c>
      <c r="H519" s="107" t="s">
        <v>219</v>
      </c>
      <c r="I519" s="107" t="s">
        <v>220</v>
      </c>
      <c r="J519" s="107" t="s">
        <v>213</v>
      </c>
      <c r="K519" s="107" t="s">
        <v>221</v>
      </c>
      <c r="L519" s="107" t="s">
        <v>222</v>
      </c>
      <c r="M519" s="107">
        <v>2</v>
      </c>
      <c r="N519" s="107">
        <v>3</v>
      </c>
      <c r="O519" s="107">
        <f t="shared" si="139"/>
        <v>6</v>
      </c>
      <c r="P519" s="89" t="str">
        <f t="shared" si="140"/>
        <v>Medio</v>
      </c>
      <c r="Q519" s="92">
        <v>25</v>
      </c>
      <c r="R519" s="88">
        <f t="shared" si="141"/>
        <v>150</v>
      </c>
      <c r="S519" s="89" t="str">
        <f t="shared" si="143"/>
        <v>II</v>
      </c>
      <c r="T519" s="88" t="str">
        <f>IF(S519="","",IF(OR(S519="IV",S519="III"),"Aceptable",IF(S519="II","No Aceptable o Aceptable con controles",IF(S519="I","No Aceptable","Error"))))</f>
        <v>No Aceptable o Aceptable con controles</v>
      </c>
      <c r="U519" s="113"/>
      <c r="V519" s="113"/>
      <c r="W519" s="113"/>
      <c r="X519" s="113"/>
      <c r="Y519" s="90" t="s">
        <v>223</v>
      </c>
      <c r="Z519" s="107" t="s">
        <v>224</v>
      </c>
      <c r="AA519" s="107" t="s">
        <v>216</v>
      </c>
      <c r="AB519" s="107" t="s">
        <v>216</v>
      </c>
      <c r="AC519" s="107" t="s">
        <v>216</v>
      </c>
      <c r="AD519" s="107" t="s">
        <v>225</v>
      </c>
      <c r="AE519" s="107" t="s">
        <v>216</v>
      </c>
    </row>
    <row r="520" spans="1:31" s="91" customFormat="1" ht="60.75" customHeight="1">
      <c r="A520" s="113"/>
      <c r="B520" s="113"/>
      <c r="C520" s="118"/>
      <c r="D520" s="118"/>
      <c r="E520" s="86" t="s">
        <v>208</v>
      </c>
      <c r="F520" s="107" t="s">
        <v>152</v>
      </c>
      <c r="G520" s="107" t="s">
        <v>226</v>
      </c>
      <c r="H520" s="107" t="s">
        <v>227</v>
      </c>
      <c r="I520" s="107" t="s">
        <v>228</v>
      </c>
      <c r="J520" s="107" t="s">
        <v>213</v>
      </c>
      <c r="K520" s="107" t="s">
        <v>221</v>
      </c>
      <c r="L520" s="107" t="s">
        <v>222</v>
      </c>
      <c r="M520" s="107">
        <v>6</v>
      </c>
      <c r="N520" s="107">
        <v>4</v>
      </c>
      <c r="O520" s="107">
        <f t="shared" si="139"/>
        <v>24</v>
      </c>
      <c r="P520" s="89" t="str">
        <f t="shared" si="140"/>
        <v>Muy Alto</v>
      </c>
      <c r="Q520" s="92">
        <v>25</v>
      </c>
      <c r="R520" s="88">
        <f t="shared" si="141"/>
        <v>600</v>
      </c>
      <c r="S520" s="89" t="str">
        <f t="shared" si="143"/>
        <v>I</v>
      </c>
      <c r="T520" s="88" t="str">
        <f>IF(S520="","",IF(OR(S520="IV",S520="III"),"Aceptable",IF(S520="II","No Aceptable o Aceptable con controles",IF(S520="I","No Aceptable","Error"))))</f>
        <v>No Aceptable</v>
      </c>
      <c r="U520" s="113"/>
      <c r="V520" s="113"/>
      <c r="W520" s="113"/>
      <c r="X520" s="113"/>
      <c r="Y520" s="90" t="s">
        <v>223</v>
      </c>
      <c r="Z520" s="107" t="s">
        <v>224</v>
      </c>
      <c r="AA520" s="107" t="s">
        <v>216</v>
      </c>
      <c r="AB520" s="107" t="s">
        <v>216</v>
      </c>
      <c r="AC520" s="107" t="s">
        <v>216</v>
      </c>
      <c r="AD520" s="107" t="s">
        <v>225</v>
      </c>
      <c r="AE520" s="107" t="s">
        <v>216</v>
      </c>
    </row>
    <row r="521" spans="1:31" s="91" customFormat="1" ht="60.75" customHeight="1">
      <c r="A521" s="113"/>
      <c r="B521" s="113"/>
      <c r="C521" s="118"/>
      <c r="D521" s="118"/>
      <c r="E521" s="86" t="s">
        <v>208</v>
      </c>
      <c r="F521" s="107" t="s">
        <v>150</v>
      </c>
      <c r="G521" s="107" t="s">
        <v>229</v>
      </c>
      <c r="H521" s="107" t="s">
        <v>230</v>
      </c>
      <c r="I521" s="107" t="s">
        <v>231</v>
      </c>
      <c r="J521" s="107" t="s">
        <v>213</v>
      </c>
      <c r="K521" s="107" t="s">
        <v>232</v>
      </c>
      <c r="L521" s="107" t="s">
        <v>233</v>
      </c>
      <c r="M521" s="92">
        <v>0</v>
      </c>
      <c r="N521" s="92">
        <v>2</v>
      </c>
      <c r="O521" s="89" t="str">
        <f t="shared" si="139"/>
        <v>N/A</v>
      </c>
      <c r="P521" s="89" t="str">
        <f t="shared" si="140"/>
        <v>N/A</v>
      </c>
      <c r="Q521" s="92">
        <v>25</v>
      </c>
      <c r="R521" s="89" t="str">
        <f t="shared" si="141"/>
        <v>N/A</v>
      </c>
      <c r="S521" s="89" t="str">
        <f t="shared" si="143"/>
        <v>IV</v>
      </c>
      <c r="T521" s="88" t="s">
        <v>142</v>
      </c>
      <c r="U521" s="113"/>
      <c r="V521" s="113"/>
      <c r="W521" s="113"/>
      <c r="X521" s="113"/>
      <c r="Y521" s="90" t="s">
        <v>234</v>
      </c>
      <c r="Z521" s="107" t="s">
        <v>235</v>
      </c>
      <c r="AA521" s="107" t="s">
        <v>216</v>
      </c>
      <c r="AB521" s="107" t="s">
        <v>216</v>
      </c>
      <c r="AC521" s="107" t="s">
        <v>236</v>
      </c>
      <c r="AD521" s="111" t="s">
        <v>622</v>
      </c>
      <c r="AE521" s="107" t="s">
        <v>216</v>
      </c>
    </row>
    <row r="522" spans="1:31" s="91" customFormat="1" ht="60.75" customHeight="1">
      <c r="A522" s="113"/>
      <c r="B522" s="113"/>
      <c r="C522" s="118"/>
      <c r="D522" s="118"/>
      <c r="E522" s="86" t="s">
        <v>208</v>
      </c>
      <c r="F522" s="107" t="s">
        <v>150</v>
      </c>
      <c r="G522" s="107" t="s">
        <v>237</v>
      </c>
      <c r="H522" s="107" t="s">
        <v>238</v>
      </c>
      <c r="I522" s="107" t="s">
        <v>239</v>
      </c>
      <c r="J522" s="107" t="s">
        <v>240</v>
      </c>
      <c r="K522" s="107" t="s">
        <v>232</v>
      </c>
      <c r="L522" s="107" t="s">
        <v>233</v>
      </c>
      <c r="M522" s="107">
        <v>2</v>
      </c>
      <c r="N522" s="107">
        <v>3</v>
      </c>
      <c r="O522" s="107">
        <f t="shared" si="139"/>
        <v>6</v>
      </c>
      <c r="P522" s="89" t="str">
        <f t="shared" si="140"/>
        <v>Medio</v>
      </c>
      <c r="Q522" s="92">
        <v>10</v>
      </c>
      <c r="R522" s="89">
        <f t="shared" si="141"/>
        <v>60</v>
      </c>
      <c r="S522" s="89" t="str">
        <f t="shared" si="143"/>
        <v>III</v>
      </c>
      <c r="T522" s="88" t="s">
        <v>142</v>
      </c>
      <c r="U522" s="113"/>
      <c r="V522" s="113"/>
      <c r="W522" s="113"/>
      <c r="X522" s="113"/>
      <c r="Y522" s="90" t="s">
        <v>234</v>
      </c>
      <c r="Z522" s="107" t="s">
        <v>241</v>
      </c>
      <c r="AA522" s="107" t="s">
        <v>216</v>
      </c>
      <c r="AB522" s="107" t="s">
        <v>216</v>
      </c>
      <c r="AC522" s="107" t="s">
        <v>236</v>
      </c>
      <c r="AD522" s="111" t="s">
        <v>623</v>
      </c>
      <c r="AE522" s="107" t="s">
        <v>216</v>
      </c>
    </row>
    <row r="523" spans="1:31" s="91" customFormat="1" ht="60.75" customHeight="1">
      <c r="A523" s="113"/>
      <c r="B523" s="113"/>
      <c r="C523" s="118"/>
      <c r="D523" s="118"/>
      <c r="E523" s="86" t="s">
        <v>208</v>
      </c>
      <c r="F523" s="107" t="s">
        <v>150</v>
      </c>
      <c r="G523" s="107" t="s">
        <v>237</v>
      </c>
      <c r="H523" s="107" t="s">
        <v>242</v>
      </c>
      <c r="I523" s="107" t="s">
        <v>243</v>
      </c>
      <c r="J523" s="107" t="s">
        <v>213</v>
      </c>
      <c r="K523" s="107" t="s">
        <v>232</v>
      </c>
      <c r="L523" s="107" t="s">
        <v>213</v>
      </c>
      <c r="M523" s="107">
        <v>2</v>
      </c>
      <c r="N523" s="107">
        <v>3</v>
      </c>
      <c r="O523" s="107">
        <f t="shared" si="139"/>
        <v>6</v>
      </c>
      <c r="P523" s="89" t="str">
        <f t="shared" si="140"/>
        <v>Medio</v>
      </c>
      <c r="Q523" s="87">
        <v>10</v>
      </c>
      <c r="R523" s="88">
        <f t="shared" si="141"/>
        <v>60</v>
      </c>
      <c r="S523" s="89" t="str">
        <f t="shared" si="143"/>
        <v>III</v>
      </c>
      <c r="T523" s="88" t="s">
        <v>142</v>
      </c>
      <c r="U523" s="113"/>
      <c r="V523" s="113"/>
      <c r="W523" s="113"/>
      <c r="X523" s="113"/>
      <c r="Y523" s="90" t="s">
        <v>244</v>
      </c>
      <c r="Z523" s="107" t="s">
        <v>245</v>
      </c>
      <c r="AA523" s="107" t="s">
        <v>216</v>
      </c>
      <c r="AB523" s="107" t="s">
        <v>246</v>
      </c>
      <c r="AC523" s="107" t="s">
        <v>216</v>
      </c>
      <c r="AD523" s="111" t="s">
        <v>624</v>
      </c>
      <c r="AE523" s="107" t="s">
        <v>216</v>
      </c>
    </row>
    <row r="524" spans="1:31" s="91" customFormat="1" ht="60.75" customHeight="1">
      <c r="A524" s="113"/>
      <c r="B524" s="113"/>
      <c r="C524" s="118"/>
      <c r="D524" s="118"/>
      <c r="E524" s="86" t="s">
        <v>208</v>
      </c>
      <c r="F524" s="107" t="s">
        <v>247</v>
      </c>
      <c r="G524" s="107" t="s">
        <v>248</v>
      </c>
      <c r="H524" s="107" t="s">
        <v>249</v>
      </c>
      <c r="I524" s="107" t="s">
        <v>250</v>
      </c>
      <c r="J524" s="107" t="s">
        <v>251</v>
      </c>
      <c r="K524" s="107" t="s">
        <v>252</v>
      </c>
      <c r="L524" s="107" t="s">
        <v>233</v>
      </c>
      <c r="M524" s="92">
        <v>2</v>
      </c>
      <c r="N524" s="92">
        <v>3</v>
      </c>
      <c r="O524" s="89">
        <f t="shared" si="139"/>
        <v>6</v>
      </c>
      <c r="P524" s="89" t="str">
        <f t="shared" si="140"/>
        <v>Medio</v>
      </c>
      <c r="Q524" s="92">
        <v>10</v>
      </c>
      <c r="R524" s="89">
        <f t="shared" si="141"/>
        <v>60</v>
      </c>
      <c r="S524" s="89" t="str">
        <f t="shared" si="143"/>
        <v>III</v>
      </c>
      <c r="T524" s="89" t="str">
        <f>IF(S524="","",IF(OR(S524="IV",S524="III"),"Aceptable",IF(S524="II","No Aceptable o Aceptable con controles",IF(S524="I","No Aceptable","Error"))))</f>
        <v>Aceptable</v>
      </c>
      <c r="U524" s="113"/>
      <c r="V524" s="113"/>
      <c r="W524" s="113"/>
      <c r="X524" s="113"/>
      <c r="Y524" s="90" t="s">
        <v>253</v>
      </c>
      <c r="Z524" s="107" t="s">
        <v>254</v>
      </c>
      <c r="AA524" s="107" t="s">
        <v>216</v>
      </c>
      <c r="AB524" s="107" t="s">
        <v>216</v>
      </c>
      <c r="AC524" s="107" t="s">
        <v>255</v>
      </c>
      <c r="AD524" s="107" t="s">
        <v>256</v>
      </c>
      <c r="AE524" s="107" t="s">
        <v>216</v>
      </c>
    </row>
    <row r="525" spans="1:31" s="91" customFormat="1" ht="60.75" customHeight="1">
      <c r="A525" s="113"/>
      <c r="B525" s="113"/>
      <c r="C525" s="118"/>
      <c r="D525" s="118"/>
      <c r="E525" s="86" t="s">
        <v>208</v>
      </c>
      <c r="F525" s="107" t="s">
        <v>247</v>
      </c>
      <c r="G525" s="107" t="s">
        <v>257</v>
      </c>
      <c r="H525" s="107" t="s">
        <v>258</v>
      </c>
      <c r="I525" s="107" t="s">
        <v>259</v>
      </c>
      <c r="J525" s="107" t="s">
        <v>260</v>
      </c>
      <c r="K525" s="107" t="s">
        <v>252</v>
      </c>
      <c r="L525" s="107" t="s">
        <v>233</v>
      </c>
      <c r="M525" s="92">
        <v>2</v>
      </c>
      <c r="N525" s="92">
        <v>3</v>
      </c>
      <c r="O525" s="89">
        <f t="shared" si="139"/>
        <v>6</v>
      </c>
      <c r="P525" s="89" t="str">
        <f t="shared" si="140"/>
        <v>Medio</v>
      </c>
      <c r="Q525" s="92">
        <v>10</v>
      </c>
      <c r="R525" s="89">
        <f t="shared" si="141"/>
        <v>60</v>
      </c>
      <c r="S525" s="89" t="str">
        <f t="shared" si="143"/>
        <v>III</v>
      </c>
      <c r="T525" s="89" t="str">
        <f>IF(S525="","",IF(OR(S525="IV",S525="III"),"Aceptable",IF(S525="II","No Aceptable o Aceptable con controles",IF(S525="I","No Aceptable","Error"))))</f>
        <v>Aceptable</v>
      </c>
      <c r="U525" s="113"/>
      <c r="V525" s="113"/>
      <c r="W525" s="113"/>
      <c r="X525" s="113"/>
      <c r="Y525" s="90" t="s">
        <v>261</v>
      </c>
      <c r="Z525" s="107" t="s">
        <v>254</v>
      </c>
      <c r="AA525" s="107" t="s">
        <v>216</v>
      </c>
      <c r="AB525" s="107" t="s">
        <v>216</v>
      </c>
      <c r="AC525" s="107" t="s">
        <v>255</v>
      </c>
      <c r="AD525" s="111" t="s">
        <v>262</v>
      </c>
      <c r="AE525" s="107" t="s">
        <v>216</v>
      </c>
    </row>
    <row r="526" spans="1:31" s="91" customFormat="1" ht="60.75" customHeight="1">
      <c r="A526" s="113"/>
      <c r="B526" s="113"/>
      <c r="C526" s="118"/>
      <c r="D526" s="118"/>
      <c r="E526" s="86" t="s">
        <v>263</v>
      </c>
      <c r="F526" s="107" t="s">
        <v>151</v>
      </c>
      <c r="G526" s="107" t="s">
        <v>264</v>
      </c>
      <c r="H526" s="107" t="s">
        <v>265</v>
      </c>
      <c r="I526" s="107" t="s">
        <v>266</v>
      </c>
      <c r="J526" s="107" t="s">
        <v>267</v>
      </c>
      <c r="K526" s="107" t="s">
        <v>268</v>
      </c>
      <c r="L526" s="107" t="s">
        <v>269</v>
      </c>
      <c r="M526" s="107">
        <v>2</v>
      </c>
      <c r="N526" s="107">
        <v>2</v>
      </c>
      <c r="O526" s="107">
        <f t="shared" si="139"/>
        <v>4</v>
      </c>
      <c r="P526" s="89" t="str">
        <f t="shared" si="140"/>
        <v>Bajo</v>
      </c>
      <c r="Q526" s="92">
        <v>10</v>
      </c>
      <c r="R526" s="89">
        <f t="shared" si="141"/>
        <v>40</v>
      </c>
      <c r="S526" s="89" t="str">
        <f t="shared" si="143"/>
        <v>III</v>
      </c>
      <c r="T526" s="88" t="s">
        <v>142</v>
      </c>
      <c r="U526" s="113"/>
      <c r="V526" s="113"/>
      <c r="W526" s="113"/>
      <c r="X526" s="113"/>
      <c r="Y526" s="107" t="s">
        <v>270</v>
      </c>
      <c r="Z526" s="107" t="s">
        <v>271</v>
      </c>
      <c r="AA526" s="107" t="s">
        <v>272</v>
      </c>
      <c r="AB526" s="107" t="s">
        <v>272</v>
      </c>
      <c r="AC526" s="107" t="s">
        <v>272</v>
      </c>
      <c r="AD526" s="107" t="s">
        <v>273</v>
      </c>
      <c r="AE526" s="107" t="s">
        <v>217</v>
      </c>
    </row>
    <row r="527" spans="1:31" s="91" customFormat="1" ht="60.75" customHeight="1">
      <c r="A527" s="113"/>
      <c r="B527" s="113"/>
      <c r="C527" s="118"/>
      <c r="D527" s="118"/>
      <c r="E527" s="86" t="s">
        <v>208</v>
      </c>
      <c r="F527" s="107" t="s">
        <v>274</v>
      </c>
      <c r="G527" s="107" t="s">
        <v>275</v>
      </c>
      <c r="H527" s="107" t="s">
        <v>276</v>
      </c>
      <c r="I527" s="107" t="s">
        <v>277</v>
      </c>
      <c r="J527" s="107" t="s">
        <v>213</v>
      </c>
      <c r="K527" s="107" t="s">
        <v>213</v>
      </c>
      <c r="L527" s="107" t="s">
        <v>278</v>
      </c>
      <c r="M527" s="107">
        <v>2</v>
      </c>
      <c r="N527" s="107">
        <v>3</v>
      </c>
      <c r="O527" s="107">
        <f t="shared" si="139"/>
        <v>6</v>
      </c>
      <c r="P527" s="89" t="str">
        <f t="shared" si="140"/>
        <v>Medio</v>
      </c>
      <c r="Q527" s="87">
        <v>60</v>
      </c>
      <c r="R527" s="89">
        <f t="shared" si="141"/>
        <v>360</v>
      </c>
      <c r="S527" s="89" t="str">
        <f t="shared" si="143"/>
        <v>II</v>
      </c>
      <c r="T527" s="89" t="str">
        <f>IF(S527="","",IF(OR(S527="IV",S527="III"),"Aceptable",IF(S527="II","No Aceptable o Aceptable con controles",IF(S527="I","No Aceptable","Error"))))</f>
        <v>No Aceptable o Aceptable con controles</v>
      </c>
      <c r="U527" s="113"/>
      <c r="V527" s="113"/>
      <c r="W527" s="113"/>
      <c r="X527" s="113"/>
      <c r="Y527" s="93" t="s">
        <v>279</v>
      </c>
      <c r="Z527" s="94" t="s">
        <v>280</v>
      </c>
      <c r="AA527" s="95" t="s">
        <v>281</v>
      </c>
      <c r="AB527" s="95" t="s">
        <v>281</v>
      </c>
      <c r="AC527" s="107" t="s">
        <v>216</v>
      </c>
      <c r="AD527" s="111" t="s">
        <v>629</v>
      </c>
      <c r="AE527" s="95" t="s">
        <v>216</v>
      </c>
    </row>
    <row r="528" spans="1:31" s="91" customFormat="1" ht="60.75" customHeight="1">
      <c r="A528" s="113"/>
      <c r="B528" s="113"/>
      <c r="C528" s="118"/>
      <c r="D528" s="118"/>
      <c r="E528" s="86" t="s">
        <v>208</v>
      </c>
      <c r="F528" s="107" t="s">
        <v>274</v>
      </c>
      <c r="G528" s="107" t="s">
        <v>282</v>
      </c>
      <c r="H528" s="107" t="s">
        <v>283</v>
      </c>
      <c r="I528" s="107" t="s">
        <v>277</v>
      </c>
      <c r="J528" s="107" t="s">
        <v>284</v>
      </c>
      <c r="K528" s="107" t="s">
        <v>285</v>
      </c>
      <c r="L528" s="107" t="s">
        <v>286</v>
      </c>
      <c r="M528" s="107">
        <v>2</v>
      </c>
      <c r="N528" s="107">
        <v>2</v>
      </c>
      <c r="O528" s="107">
        <f t="shared" si="139"/>
        <v>4</v>
      </c>
      <c r="P528" s="89" t="str">
        <f t="shared" si="140"/>
        <v>Bajo</v>
      </c>
      <c r="Q528" s="87">
        <v>60</v>
      </c>
      <c r="R528" s="88">
        <f t="shared" si="141"/>
        <v>240</v>
      </c>
      <c r="S528" s="89" t="str">
        <f t="shared" si="143"/>
        <v>II</v>
      </c>
      <c r="T528" s="88" t="str">
        <f>IF(S528="","",IF(OR(S528="IV",S528="III"),"Aceptable",IF(S528="II","No Aceptable o Aceptable con controles",IF(S528="I","No Aceptable","Error"))))</f>
        <v>No Aceptable o Aceptable con controles</v>
      </c>
      <c r="U528" s="113"/>
      <c r="V528" s="113"/>
      <c r="W528" s="113"/>
      <c r="X528" s="113"/>
      <c r="Y528" s="90" t="s">
        <v>287</v>
      </c>
      <c r="Z528" s="107" t="s">
        <v>288</v>
      </c>
      <c r="AA528" s="107" t="s">
        <v>216</v>
      </c>
      <c r="AB528" s="107" t="s">
        <v>216</v>
      </c>
      <c r="AC528" s="107" t="s">
        <v>289</v>
      </c>
      <c r="AD528" s="107" t="s">
        <v>290</v>
      </c>
      <c r="AE528" s="107" t="s">
        <v>216</v>
      </c>
    </row>
    <row r="529" spans="1:31" s="91" customFormat="1" ht="60.75" customHeight="1">
      <c r="A529" s="113"/>
      <c r="B529" s="113"/>
      <c r="C529" s="118"/>
      <c r="D529" s="118"/>
      <c r="E529" s="86" t="s">
        <v>208</v>
      </c>
      <c r="F529" s="107" t="s">
        <v>274</v>
      </c>
      <c r="G529" s="107" t="s">
        <v>291</v>
      </c>
      <c r="H529" s="107" t="s">
        <v>292</v>
      </c>
      <c r="I529" s="107" t="s">
        <v>293</v>
      </c>
      <c r="J529" s="107" t="s">
        <v>294</v>
      </c>
      <c r="K529" s="107" t="s">
        <v>295</v>
      </c>
      <c r="L529" s="107" t="s">
        <v>296</v>
      </c>
      <c r="M529" s="107">
        <v>2</v>
      </c>
      <c r="N529" s="107">
        <v>4</v>
      </c>
      <c r="O529" s="107">
        <f t="shared" si="139"/>
        <v>8</v>
      </c>
      <c r="P529" s="89" t="str">
        <f t="shared" si="140"/>
        <v>Medio</v>
      </c>
      <c r="Q529" s="87">
        <v>10</v>
      </c>
      <c r="R529" s="89">
        <f t="shared" si="141"/>
        <v>80</v>
      </c>
      <c r="S529" s="89" t="str">
        <f t="shared" si="143"/>
        <v>III</v>
      </c>
      <c r="T529" s="88" t="s">
        <v>142</v>
      </c>
      <c r="U529" s="113"/>
      <c r="V529" s="113"/>
      <c r="W529" s="113"/>
      <c r="X529" s="113"/>
      <c r="Y529" s="90" t="s">
        <v>297</v>
      </c>
      <c r="Z529" s="107" t="s">
        <v>298</v>
      </c>
      <c r="AA529" s="107" t="s">
        <v>216</v>
      </c>
      <c r="AB529" s="107" t="s">
        <v>272</v>
      </c>
      <c r="AC529" s="107" t="s">
        <v>299</v>
      </c>
      <c r="AD529" s="111" t="s">
        <v>620</v>
      </c>
      <c r="AE529" s="107" t="s">
        <v>272</v>
      </c>
    </row>
    <row r="530" spans="1:31" s="91" customFormat="1" ht="60.75" customHeight="1">
      <c r="A530" s="113"/>
      <c r="B530" s="113"/>
      <c r="C530" s="118"/>
      <c r="D530" s="118"/>
      <c r="E530" s="86" t="s">
        <v>208</v>
      </c>
      <c r="F530" s="107" t="s">
        <v>274</v>
      </c>
      <c r="G530" s="107" t="s">
        <v>300</v>
      </c>
      <c r="H530" s="107" t="s">
        <v>301</v>
      </c>
      <c r="I530" s="107" t="s">
        <v>302</v>
      </c>
      <c r="J530" s="107" t="s">
        <v>213</v>
      </c>
      <c r="K530" s="107" t="s">
        <v>268</v>
      </c>
      <c r="L530" s="107" t="s">
        <v>278</v>
      </c>
      <c r="M530" s="107">
        <v>6</v>
      </c>
      <c r="N530" s="107">
        <v>3</v>
      </c>
      <c r="O530" s="107">
        <f t="shared" si="139"/>
        <v>18</v>
      </c>
      <c r="P530" s="89" t="str">
        <f t="shared" si="140"/>
        <v>Alto</v>
      </c>
      <c r="Q530" s="92">
        <v>10</v>
      </c>
      <c r="R530" s="89">
        <f t="shared" si="141"/>
        <v>180</v>
      </c>
      <c r="S530" s="89" t="str">
        <f t="shared" si="143"/>
        <v>II</v>
      </c>
      <c r="T530" s="89" t="str">
        <f>IF(S530="","",IF(OR(S530="IV",S530="III"),"Aceptable",IF(S530="II","No Aceptable o Aceptable con controles",IF(S530="I","No Aceptable","Error"))))</f>
        <v>No Aceptable o Aceptable con controles</v>
      </c>
      <c r="U530" s="113"/>
      <c r="V530" s="113"/>
      <c r="W530" s="113"/>
      <c r="X530" s="113"/>
      <c r="Y530" s="90" t="s">
        <v>303</v>
      </c>
      <c r="Z530" s="107" t="s">
        <v>304</v>
      </c>
      <c r="AA530" s="107" t="s">
        <v>216</v>
      </c>
      <c r="AB530" s="107" t="s">
        <v>216</v>
      </c>
      <c r="AC530" s="107" t="s">
        <v>305</v>
      </c>
      <c r="AD530" s="111" t="s">
        <v>626</v>
      </c>
      <c r="AE530" s="107" t="s">
        <v>217</v>
      </c>
    </row>
    <row r="531" spans="1:31" s="91" customFormat="1" ht="60.75" customHeight="1">
      <c r="A531" s="113" t="s">
        <v>204</v>
      </c>
      <c r="B531" s="113" t="s">
        <v>431</v>
      </c>
      <c r="C531" s="113" t="s">
        <v>432</v>
      </c>
      <c r="D531" s="113" t="s">
        <v>433</v>
      </c>
      <c r="E531" s="86" t="s">
        <v>208</v>
      </c>
      <c r="F531" s="107" t="s">
        <v>209</v>
      </c>
      <c r="G531" s="107" t="s">
        <v>415</v>
      </c>
      <c r="H531" s="107" t="s">
        <v>374</v>
      </c>
      <c r="I531" s="107" t="s">
        <v>375</v>
      </c>
      <c r="J531" s="107" t="s">
        <v>376</v>
      </c>
      <c r="K531" s="107" t="s">
        <v>268</v>
      </c>
      <c r="L531" s="107" t="s">
        <v>377</v>
      </c>
      <c r="M531" s="107">
        <v>2</v>
      </c>
      <c r="N531" s="107">
        <v>1</v>
      </c>
      <c r="O531" s="107">
        <f t="shared" si="139"/>
        <v>2</v>
      </c>
      <c r="P531" s="89" t="str">
        <f t="shared" si="140"/>
        <v>Bajo</v>
      </c>
      <c r="Q531" s="92">
        <v>10</v>
      </c>
      <c r="R531" s="89">
        <f t="shared" si="141"/>
        <v>20</v>
      </c>
      <c r="S531" s="89" t="str">
        <f t="shared" si="143"/>
        <v>IV</v>
      </c>
      <c r="T531" s="89" t="str">
        <f>IF(S531="","",IF(OR(S531="IV",S531="III"),"Aceptable",IF(S531="II","No Aceptable o Aceptable con controles",IF(S531="I","No Aceptable","Error"))))</f>
        <v>Aceptable</v>
      </c>
      <c r="U531" s="114">
        <v>6</v>
      </c>
      <c r="V531" s="114">
        <v>1</v>
      </c>
      <c r="W531" s="114">
        <f>U531+V531</f>
        <v>7</v>
      </c>
      <c r="X531" s="114">
        <v>6</v>
      </c>
      <c r="Y531" s="93" t="s">
        <v>378</v>
      </c>
      <c r="Z531" s="107" t="s">
        <v>215</v>
      </c>
      <c r="AA531" s="107" t="s">
        <v>216</v>
      </c>
      <c r="AB531" s="107" t="s">
        <v>216</v>
      </c>
      <c r="AC531" s="107" t="s">
        <v>216</v>
      </c>
      <c r="AD531" s="111" t="s">
        <v>618</v>
      </c>
      <c r="AE531" s="107" t="s">
        <v>217</v>
      </c>
    </row>
    <row r="532" spans="1:31" s="91" customFormat="1" ht="60.75" customHeight="1">
      <c r="A532" s="113"/>
      <c r="B532" s="113"/>
      <c r="C532" s="113"/>
      <c r="D532" s="113"/>
      <c r="E532" s="86" t="s">
        <v>208</v>
      </c>
      <c r="F532" s="107" t="s">
        <v>150</v>
      </c>
      <c r="G532" s="107" t="s">
        <v>229</v>
      </c>
      <c r="H532" s="107" t="s">
        <v>379</v>
      </c>
      <c r="I532" s="107" t="s">
        <v>231</v>
      </c>
      <c r="J532" s="107" t="s">
        <v>213</v>
      </c>
      <c r="K532" s="107" t="s">
        <v>232</v>
      </c>
      <c r="L532" s="107" t="s">
        <v>233</v>
      </c>
      <c r="M532" s="92">
        <v>0</v>
      </c>
      <c r="N532" s="92">
        <v>2</v>
      </c>
      <c r="O532" s="89" t="str">
        <f t="shared" si="139"/>
        <v>N/A</v>
      </c>
      <c r="P532" s="89" t="str">
        <f t="shared" si="140"/>
        <v>N/A</v>
      </c>
      <c r="Q532" s="92">
        <v>25</v>
      </c>
      <c r="R532" s="89" t="str">
        <f t="shared" si="141"/>
        <v>N/A</v>
      </c>
      <c r="S532" s="89" t="str">
        <f t="shared" si="143"/>
        <v>IV</v>
      </c>
      <c r="T532" s="88" t="s">
        <v>142</v>
      </c>
      <c r="U532" s="115"/>
      <c r="V532" s="115"/>
      <c r="W532" s="115"/>
      <c r="X532" s="115"/>
      <c r="Y532" s="90" t="s">
        <v>234</v>
      </c>
      <c r="Z532" s="107" t="s">
        <v>235</v>
      </c>
      <c r="AA532" s="107" t="s">
        <v>216</v>
      </c>
      <c r="AB532" s="107" t="s">
        <v>216</v>
      </c>
      <c r="AC532" s="107" t="s">
        <v>236</v>
      </c>
      <c r="AD532" s="111" t="s">
        <v>622</v>
      </c>
      <c r="AE532" s="107" t="s">
        <v>216</v>
      </c>
    </row>
    <row r="533" spans="1:31" s="91" customFormat="1" ht="60.75" customHeight="1">
      <c r="A533" s="113"/>
      <c r="B533" s="113"/>
      <c r="C533" s="113"/>
      <c r="D533" s="113"/>
      <c r="E533" s="86" t="s">
        <v>208</v>
      </c>
      <c r="F533" s="107" t="s">
        <v>152</v>
      </c>
      <c r="G533" s="107" t="s">
        <v>226</v>
      </c>
      <c r="H533" s="107" t="s">
        <v>227</v>
      </c>
      <c r="I533" s="107" t="s">
        <v>380</v>
      </c>
      <c r="J533" s="107" t="s">
        <v>213</v>
      </c>
      <c r="K533" s="107" t="s">
        <v>221</v>
      </c>
      <c r="L533" s="107" t="s">
        <v>222</v>
      </c>
      <c r="M533" s="107">
        <v>2</v>
      </c>
      <c r="N533" s="107">
        <v>3</v>
      </c>
      <c r="O533" s="107">
        <f t="shared" si="139"/>
        <v>6</v>
      </c>
      <c r="P533" s="89" t="str">
        <f t="shared" si="140"/>
        <v>Medio</v>
      </c>
      <c r="Q533" s="87">
        <v>10</v>
      </c>
      <c r="R533" s="89">
        <f t="shared" si="141"/>
        <v>60</v>
      </c>
      <c r="S533" s="89" t="str">
        <f t="shared" si="143"/>
        <v>III</v>
      </c>
      <c r="T533" s="88" t="s">
        <v>142</v>
      </c>
      <c r="U533" s="115"/>
      <c r="V533" s="115"/>
      <c r="W533" s="115"/>
      <c r="X533" s="115"/>
      <c r="Y533" s="90" t="s">
        <v>223</v>
      </c>
      <c r="Z533" s="107" t="s">
        <v>224</v>
      </c>
      <c r="AA533" s="107" t="s">
        <v>216</v>
      </c>
      <c r="AB533" s="107" t="s">
        <v>216</v>
      </c>
      <c r="AC533" s="107" t="s">
        <v>216</v>
      </c>
      <c r="AD533" s="107" t="s">
        <v>225</v>
      </c>
      <c r="AE533" s="107" t="s">
        <v>216</v>
      </c>
    </row>
    <row r="534" spans="1:31" s="91" customFormat="1" ht="60.75" customHeight="1">
      <c r="A534" s="113"/>
      <c r="B534" s="113"/>
      <c r="C534" s="113"/>
      <c r="D534" s="113"/>
      <c r="E534" s="86" t="s">
        <v>208</v>
      </c>
      <c r="F534" s="107" t="s">
        <v>152</v>
      </c>
      <c r="G534" s="107" t="s">
        <v>381</v>
      </c>
      <c r="H534" s="107" t="s">
        <v>382</v>
      </c>
      <c r="I534" s="107" t="s">
        <v>383</v>
      </c>
      <c r="J534" s="107" t="s">
        <v>213</v>
      </c>
      <c r="K534" s="107" t="s">
        <v>221</v>
      </c>
      <c r="L534" s="107" t="s">
        <v>222</v>
      </c>
      <c r="M534" s="107">
        <v>2</v>
      </c>
      <c r="N534" s="107">
        <v>3</v>
      </c>
      <c r="O534" s="107">
        <f t="shared" si="139"/>
        <v>6</v>
      </c>
      <c r="P534" s="89" t="str">
        <f t="shared" si="140"/>
        <v>Medio</v>
      </c>
      <c r="Q534" s="87">
        <v>10</v>
      </c>
      <c r="R534" s="89">
        <f t="shared" si="141"/>
        <v>60</v>
      </c>
      <c r="S534" s="89" t="str">
        <f t="shared" si="143"/>
        <v>III</v>
      </c>
      <c r="T534" s="88" t="s">
        <v>142</v>
      </c>
      <c r="U534" s="115"/>
      <c r="V534" s="115"/>
      <c r="W534" s="115"/>
      <c r="X534" s="115"/>
      <c r="Y534" s="90" t="s">
        <v>223</v>
      </c>
      <c r="Z534" s="107" t="s">
        <v>224</v>
      </c>
      <c r="AA534" s="107" t="s">
        <v>216</v>
      </c>
      <c r="AB534" s="107" t="s">
        <v>216</v>
      </c>
      <c r="AC534" s="107" t="s">
        <v>216</v>
      </c>
      <c r="AD534" s="107" t="s">
        <v>225</v>
      </c>
      <c r="AE534" s="107" t="s">
        <v>216</v>
      </c>
    </row>
    <row r="535" spans="1:31" s="91" customFormat="1" ht="60.75" customHeight="1">
      <c r="A535" s="113"/>
      <c r="B535" s="113"/>
      <c r="C535" s="113"/>
      <c r="D535" s="113"/>
      <c r="E535" s="86" t="s">
        <v>208</v>
      </c>
      <c r="F535" s="107" t="s">
        <v>152</v>
      </c>
      <c r="G535" s="107" t="s">
        <v>384</v>
      </c>
      <c r="H535" s="107" t="s">
        <v>385</v>
      </c>
      <c r="I535" s="107" t="s">
        <v>386</v>
      </c>
      <c r="J535" s="107" t="s">
        <v>213</v>
      </c>
      <c r="K535" s="107" t="s">
        <v>221</v>
      </c>
      <c r="L535" s="107" t="s">
        <v>222</v>
      </c>
      <c r="M535" s="107">
        <v>2</v>
      </c>
      <c r="N535" s="107">
        <v>3</v>
      </c>
      <c r="O535" s="107">
        <f t="shared" si="139"/>
        <v>6</v>
      </c>
      <c r="P535" s="89" t="str">
        <f t="shared" si="140"/>
        <v>Medio</v>
      </c>
      <c r="Q535" s="87">
        <v>10</v>
      </c>
      <c r="R535" s="89">
        <f t="shared" si="141"/>
        <v>60</v>
      </c>
      <c r="S535" s="89" t="str">
        <f t="shared" si="143"/>
        <v>III</v>
      </c>
      <c r="T535" s="88" t="s">
        <v>142</v>
      </c>
      <c r="U535" s="115"/>
      <c r="V535" s="115"/>
      <c r="W535" s="115"/>
      <c r="X535" s="115"/>
      <c r="Y535" s="90" t="s">
        <v>223</v>
      </c>
      <c r="Z535" s="107" t="s">
        <v>224</v>
      </c>
      <c r="AA535" s="107" t="s">
        <v>216</v>
      </c>
      <c r="AB535" s="107" t="s">
        <v>216</v>
      </c>
      <c r="AC535" s="107" t="s">
        <v>216</v>
      </c>
      <c r="AD535" s="107" t="s">
        <v>225</v>
      </c>
      <c r="AE535" s="107" t="s">
        <v>216</v>
      </c>
    </row>
    <row r="536" spans="1:31" s="91" customFormat="1" ht="60.75" customHeight="1">
      <c r="A536" s="113"/>
      <c r="B536" s="113"/>
      <c r="C536" s="113"/>
      <c r="D536" s="113"/>
      <c r="E536" s="86" t="s">
        <v>208</v>
      </c>
      <c r="F536" s="107" t="s">
        <v>150</v>
      </c>
      <c r="G536" s="107" t="s">
        <v>237</v>
      </c>
      <c r="H536" s="107" t="s">
        <v>238</v>
      </c>
      <c r="I536" s="107" t="s">
        <v>239</v>
      </c>
      <c r="J536" s="107" t="s">
        <v>240</v>
      </c>
      <c r="K536" s="107" t="s">
        <v>232</v>
      </c>
      <c r="L536" s="107" t="s">
        <v>233</v>
      </c>
      <c r="M536" s="107">
        <v>2</v>
      </c>
      <c r="N536" s="107">
        <v>1</v>
      </c>
      <c r="O536" s="107">
        <f t="shared" si="139"/>
        <v>2</v>
      </c>
      <c r="P536" s="89" t="str">
        <f t="shared" si="140"/>
        <v>Bajo</v>
      </c>
      <c r="Q536" s="92">
        <v>10</v>
      </c>
      <c r="R536" s="89">
        <f t="shared" si="141"/>
        <v>20</v>
      </c>
      <c r="S536" s="89" t="str">
        <f t="shared" si="143"/>
        <v>IV</v>
      </c>
      <c r="T536" s="89" t="str">
        <f>IF(S536="","",IF(OR(S536="IV",S536="III"),"Aceptable",IF(S536="II","No Aceptable o Aceptable con controles",IF(S536="I","No Aceptable","Error"))))</f>
        <v>Aceptable</v>
      </c>
      <c r="U536" s="115"/>
      <c r="V536" s="115"/>
      <c r="W536" s="115"/>
      <c r="X536" s="115"/>
      <c r="Y536" s="90" t="s">
        <v>234</v>
      </c>
      <c r="Z536" s="107" t="s">
        <v>241</v>
      </c>
      <c r="AA536" s="107" t="s">
        <v>216</v>
      </c>
      <c r="AB536" s="107" t="s">
        <v>216</v>
      </c>
      <c r="AC536" s="107" t="s">
        <v>236</v>
      </c>
      <c r="AD536" s="111" t="s">
        <v>623</v>
      </c>
      <c r="AE536" s="107" t="s">
        <v>216</v>
      </c>
    </row>
    <row r="537" spans="1:31" s="91" customFormat="1" ht="60.75" customHeight="1">
      <c r="A537" s="113"/>
      <c r="B537" s="113"/>
      <c r="C537" s="113"/>
      <c r="D537" s="113"/>
      <c r="E537" s="86" t="s">
        <v>208</v>
      </c>
      <c r="F537" s="107" t="s">
        <v>247</v>
      </c>
      <c r="G537" s="107" t="s">
        <v>248</v>
      </c>
      <c r="H537" s="107" t="s">
        <v>249</v>
      </c>
      <c r="I537" s="107" t="s">
        <v>250</v>
      </c>
      <c r="J537" s="107" t="s">
        <v>251</v>
      </c>
      <c r="K537" s="107" t="s">
        <v>252</v>
      </c>
      <c r="L537" s="107" t="s">
        <v>233</v>
      </c>
      <c r="M537" s="107">
        <v>2</v>
      </c>
      <c r="N537" s="107">
        <v>2</v>
      </c>
      <c r="O537" s="107">
        <f t="shared" si="139"/>
        <v>4</v>
      </c>
      <c r="P537" s="89" t="str">
        <f t="shared" si="140"/>
        <v>Bajo</v>
      </c>
      <c r="Q537" s="92">
        <v>25</v>
      </c>
      <c r="R537" s="89">
        <f t="shared" si="141"/>
        <v>100</v>
      </c>
      <c r="S537" s="89" t="str">
        <f t="shared" si="143"/>
        <v>III</v>
      </c>
      <c r="T537" s="88" t="s">
        <v>142</v>
      </c>
      <c r="U537" s="115"/>
      <c r="V537" s="115"/>
      <c r="W537" s="115"/>
      <c r="X537" s="115"/>
      <c r="Y537" s="90" t="s">
        <v>253</v>
      </c>
      <c r="Z537" s="107" t="s">
        <v>254</v>
      </c>
      <c r="AA537" s="107" t="s">
        <v>216</v>
      </c>
      <c r="AB537" s="107" t="s">
        <v>216</v>
      </c>
      <c r="AC537" s="107" t="s">
        <v>255</v>
      </c>
      <c r="AD537" s="107" t="s">
        <v>256</v>
      </c>
      <c r="AE537" s="107" t="s">
        <v>216</v>
      </c>
    </row>
    <row r="538" spans="1:31" s="91" customFormat="1" ht="60.75" customHeight="1">
      <c r="A538" s="113"/>
      <c r="B538" s="113"/>
      <c r="C538" s="113"/>
      <c r="D538" s="113"/>
      <c r="E538" s="86" t="s">
        <v>208</v>
      </c>
      <c r="F538" s="107" t="s">
        <v>247</v>
      </c>
      <c r="G538" s="107" t="s">
        <v>257</v>
      </c>
      <c r="H538" s="107" t="s">
        <v>258</v>
      </c>
      <c r="I538" s="107" t="s">
        <v>387</v>
      </c>
      <c r="J538" s="107" t="s">
        <v>260</v>
      </c>
      <c r="K538" s="107" t="s">
        <v>252</v>
      </c>
      <c r="L538" s="107" t="s">
        <v>233</v>
      </c>
      <c r="M538" s="107">
        <v>2</v>
      </c>
      <c r="N538" s="107">
        <v>2</v>
      </c>
      <c r="O538" s="107">
        <f t="shared" si="139"/>
        <v>4</v>
      </c>
      <c r="P538" s="89" t="str">
        <f t="shared" si="140"/>
        <v>Bajo</v>
      </c>
      <c r="Q538" s="92">
        <v>25</v>
      </c>
      <c r="R538" s="89">
        <f t="shared" si="141"/>
        <v>100</v>
      </c>
      <c r="S538" s="89" t="str">
        <f t="shared" si="143"/>
        <v>III</v>
      </c>
      <c r="T538" s="88" t="s">
        <v>142</v>
      </c>
      <c r="U538" s="115"/>
      <c r="V538" s="115"/>
      <c r="W538" s="115"/>
      <c r="X538" s="115"/>
      <c r="Y538" s="90" t="s">
        <v>261</v>
      </c>
      <c r="Z538" s="107" t="s">
        <v>254</v>
      </c>
      <c r="AA538" s="107" t="s">
        <v>216</v>
      </c>
      <c r="AB538" s="107" t="s">
        <v>216</v>
      </c>
      <c r="AC538" s="107" t="s">
        <v>255</v>
      </c>
      <c r="AD538" s="111" t="s">
        <v>262</v>
      </c>
      <c r="AE538" s="107" t="s">
        <v>216</v>
      </c>
    </row>
    <row r="539" spans="1:31" s="91" customFormat="1" ht="60.75" customHeight="1">
      <c r="A539" s="113"/>
      <c r="B539" s="113"/>
      <c r="C539" s="113"/>
      <c r="D539" s="113"/>
      <c r="E539" s="86" t="s">
        <v>208</v>
      </c>
      <c r="F539" s="107" t="s">
        <v>274</v>
      </c>
      <c r="G539" s="107" t="s">
        <v>300</v>
      </c>
      <c r="H539" s="107" t="s">
        <v>301</v>
      </c>
      <c r="I539" s="107" t="s">
        <v>302</v>
      </c>
      <c r="J539" s="107" t="s">
        <v>213</v>
      </c>
      <c r="K539" s="107" t="s">
        <v>268</v>
      </c>
      <c r="L539" s="107" t="s">
        <v>278</v>
      </c>
      <c r="M539" s="107">
        <v>6</v>
      </c>
      <c r="N539" s="107">
        <v>3</v>
      </c>
      <c r="O539" s="107">
        <f t="shared" si="139"/>
        <v>18</v>
      </c>
      <c r="P539" s="89" t="str">
        <f t="shared" si="140"/>
        <v>Alto</v>
      </c>
      <c r="Q539" s="92">
        <v>25</v>
      </c>
      <c r="R539" s="89">
        <f t="shared" si="141"/>
        <v>450</v>
      </c>
      <c r="S539" s="89" t="str">
        <f t="shared" si="143"/>
        <v>II</v>
      </c>
      <c r="T539" s="89" t="str">
        <f>IF(S539="","",IF(OR(S539="IV",S539="III"),"Aceptable",IF(S539="II","No Aceptable o Aceptable con controles",IF(S539="I","No Aceptable","Error"))))</f>
        <v>No Aceptable o Aceptable con controles</v>
      </c>
      <c r="U539" s="116"/>
      <c r="V539" s="116"/>
      <c r="W539" s="116"/>
      <c r="X539" s="116"/>
      <c r="Y539" s="90" t="s">
        <v>303</v>
      </c>
      <c r="Z539" s="107" t="s">
        <v>304</v>
      </c>
      <c r="AA539" s="107" t="s">
        <v>216</v>
      </c>
      <c r="AB539" s="107" t="s">
        <v>216</v>
      </c>
      <c r="AC539" s="107" t="s">
        <v>305</v>
      </c>
      <c r="AD539" s="111" t="s">
        <v>626</v>
      </c>
      <c r="AE539" s="107" t="s">
        <v>217</v>
      </c>
    </row>
    <row r="540" spans="1:31" s="91" customFormat="1" ht="68.45" customHeight="1">
      <c r="A540" s="113" t="s">
        <v>204</v>
      </c>
      <c r="B540" s="114" t="s">
        <v>434</v>
      </c>
      <c r="C540" s="114" t="s">
        <v>435</v>
      </c>
      <c r="D540" s="114" t="s">
        <v>436</v>
      </c>
      <c r="E540" s="86" t="s">
        <v>208</v>
      </c>
      <c r="F540" s="107" t="s">
        <v>209</v>
      </c>
      <c r="G540" s="107" t="s">
        <v>373</v>
      </c>
      <c r="H540" s="107" t="s">
        <v>374</v>
      </c>
      <c r="I540" s="107" t="s">
        <v>437</v>
      </c>
      <c r="J540" s="107" t="s">
        <v>213</v>
      </c>
      <c r="K540" s="107" t="s">
        <v>268</v>
      </c>
      <c r="L540" s="107" t="s">
        <v>377</v>
      </c>
      <c r="M540" s="107">
        <v>2</v>
      </c>
      <c r="N540" s="107">
        <v>1</v>
      </c>
      <c r="O540" s="107">
        <f t="shared" ref="O540:O549" si="144">IF(OR(M540="",N540=""),"",IF((M540*N540=0),"N/A",M540*N540))</f>
        <v>2</v>
      </c>
      <c r="P540" s="89" t="str">
        <f t="shared" ref="P540:P549" si="145">IF(O540="","",IF(ISTEXT(O540),"N/A",IF(OR(O540=2,O540=4),"Bajo",IF(OR(O540=6,O540=8),"Medio",IF(OR(O540=10,O540=12,O540=18,O540=20),"Alto",IF(OR(O540=24,O540=30,O540=40),"Muy Alto","Error"))))))</f>
        <v>Bajo</v>
      </c>
      <c r="Q540" s="92">
        <v>10</v>
      </c>
      <c r="R540" s="89">
        <f>IF(OR(Q540="",O540=""),"",IF(ISTEXT(O540),"N/A",O540*Q540))</f>
        <v>20</v>
      </c>
      <c r="S540" s="89" t="str">
        <f t="shared" si="143"/>
        <v>IV</v>
      </c>
      <c r="T540" s="89" t="str">
        <f>IF(S540="","",IF(OR(S540="IV",S540="III"),"Aceptable",IF(S540="II","No Aceptable o Aceptable con controles",IF(S540="I","No Aceptable","Error"))))</f>
        <v>Aceptable</v>
      </c>
      <c r="U540" s="113"/>
      <c r="V540" s="113">
        <v>1</v>
      </c>
      <c r="W540" s="113">
        <f>U540+V540</f>
        <v>1</v>
      </c>
      <c r="X540" s="113"/>
      <c r="Y540" s="93" t="s">
        <v>378</v>
      </c>
      <c r="Z540" s="107" t="s">
        <v>215</v>
      </c>
      <c r="AA540" s="94" t="s">
        <v>272</v>
      </c>
      <c r="AB540" s="94" t="s">
        <v>272</v>
      </c>
      <c r="AC540" s="107" t="s">
        <v>438</v>
      </c>
      <c r="AD540" s="111" t="s">
        <v>618</v>
      </c>
      <c r="AE540" s="94" t="s">
        <v>439</v>
      </c>
    </row>
    <row r="541" spans="1:31" s="91" customFormat="1" ht="68.45" customHeight="1">
      <c r="A541" s="113"/>
      <c r="B541" s="115"/>
      <c r="C541" s="115"/>
      <c r="D541" s="115"/>
      <c r="E541" s="86" t="s">
        <v>440</v>
      </c>
      <c r="F541" s="107" t="s">
        <v>209</v>
      </c>
      <c r="G541" s="107" t="s">
        <v>210</v>
      </c>
      <c r="H541" s="107" t="s">
        <v>211</v>
      </c>
      <c r="I541" s="107" t="s">
        <v>212</v>
      </c>
      <c r="J541" s="107" t="s">
        <v>213</v>
      </c>
      <c r="K541" s="107" t="s">
        <v>213</v>
      </c>
      <c r="L541" s="107" t="s">
        <v>377</v>
      </c>
      <c r="M541" s="107">
        <v>2</v>
      </c>
      <c r="N541" s="107">
        <v>1</v>
      </c>
      <c r="O541" s="107">
        <f t="shared" si="144"/>
        <v>2</v>
      </c>
      <c r="P541" s="89" t="str">
        <f t="shared" si="145"/>
        <v>Bajo</v>
      </c>
      <c r="Q541" s="87">
        <v>10</v>
      </c>
      <c r="R541" s="88">
        <f>IF(OR(Q541="",O541=""),"",IF(ISTEXT(O541),"N/A",O541*Q541))</f>
        <v>20</v>
      </c>
      <c r="S541" s="89" t="str">
        <f t="shared" si="143"/>
        <v>IV</v>
      </c>
      <c r="T541" s="88" t="str">
        <f>IF(S541="","",IF(OR(S541="IV",S541="III"),"Aceptable",IF(S541="II","No Aceptable o Aceptable con controles",IF(S541="I","No Aceptable","Error"))))</f>
        <v>Aceptable</v>
      </c>
      <c r="U541" s="113"/>
      <c r="V541" s="113"/>
      <c r="W541" s="113"/>
      <c r="X541" s="113"/>
      <c r="Y541" s="90" t="s">
        <v>214</v>
      </c>
      <c r="Z541" s="107" t="s">
        <v>215</v>
      </c>
      <c r="AA541" s="94" t="s">
        <v>272</v>
      </c>
      <c r="AB541" s="94" t="s">
        <v>272</v>
      </c>
      <c r="AC541" s="94" t="s">
        <v>438</v>
      </c>
      <c r="AD541" s="111" t="s">
        <v>618</v>
      </c>
      <c r="AE541" s="94" t="s">
        <v>439</v>
      </c>
    </row>
    <row r="542" spans="1:31" s="91" customFormat="1" ht="68.45" customHeight="1">
      <c r="A542" s="113"/>
      <c r="B542" s="115"/>
      <c r="C542" s="115"/>
      <c r="D542" s="115"/>
      <c r="E542" s="86" t="s">
        <v>208</v>
      </c>
      <c r="F542" s="107" t="s">
        <v>150</v>
      </c>
      <c r="G542" s="107" t="s">
        <v>237</v>
      </c>
      <c r="H542" s="107" t="s">
        <v>242</v>
      </c>
      <c r="I542" s="107" t="s">
        <v>243</v>
      </c>
      <c r="J542" s="107" t="s">
        <v>213</v>
      </c>
      <c r="K542" s="107" t="s">
        <v>232</v>
      </c>
      <c r="L542" s="107" t="s">
        <v>213</v>
      </c>
      <c r="M542" s="107">
        <v>2</v>
      </c>
      <c r="N542" s="107">
        <v>1</v>
      </c>
      <c r="O542" s="107">
        <f t="shared" si="144"/>
        <v>2</v>
      </c>
      <c r="P542" s="89" t="str">
        <f t="shared" si="145"/>
        <v>Bajo</v>
      </c>
      <c r="Q542" s="87">
        <v>10</v>
      </c>
      <c r="R542" s="89">
        <v>20</v>
      </c>
      <c r="S542" s="89" t="str">
        <f t="shared" si="143"/>
        <v>IV</v>
      </c>
      <c r="T542" s="89" t="s">
        <v>144</v>
      </c>
      <c r="U542" s="113"/>
      <c r="V542" s="113"/>
      <c r="W542" s="113"/>
      <c r="X542" s="113"/>
      <c r="Y542" s="90" t="s">
        <v>244</v>
      </c>
      <c r="Z542" s="107" t="s">
        <v>245</v>
      </c>
      <c r="AA542" s="107" t="s">
        <v>216</v>
      </c>
      <c r="AB542" s="107" t="s">
        <v>246</v>
      </c>
      <c r="AC542" s="107" t="s">
        <v>216</v>
      </c>
      <c r="AD542" s="111" t="s">
        <v>624</v>
      </c>
      <c r="AE542" s="107" t="s">
        <v>216</v>
      </c>
    </row>
    <row r="543" spans="1:31" s="91" customFormat="1" ht="68.45" customHeight="1">
      <c r="A543" s="113"/>
      <c r="B543" s="115"/>
      <c r="C543" s="115"/>
      <c r="D543" s="115"/>
      <c r="E543" s="86" t="s">
        <v>208</v>
      </c>
      <c r="F543" s="107" t="s">
        <v>151</v>
      </c>
      <c r="G543" s="107" t="s">
        <v>179</v>
      </c>
      <c r="H543" s="107" t="s">
        <v>441</v>
      </c>
      <c r="I543" s="107" t="s">
        <v>442</v>
      </c>
      <c r="J543" s="107" t="s">
        <v>213</v>
      </c>
      <c r="K543" s="107" t="s">
        <v>213</v>
      </c>
      <c r="L543" s="107" t="s">
        <v>213</v>
      </c>
      <c r="M543" s="107">
        <v>2</v>
      </c>
      <c r="N543" s="107">
        <v>1</v>
      </c>
      <c r="O543" s="107">
        <f t="shared" si="144"/>
        <v>2</v>
      </c>
      <c r="P543" s="89" t="str">
        <f t="shared" si="145"/>
        <v>Bajo</v>
      </c>
      <c r="Q543" s="92">
        <v>10</v>
      </c>
      <c r="R543" s="89">
        <f t="shared" ref="R543:R549" si="146">IF(OR(Q543="",O543=""),"",IF(ISTEXT(O543),"N/A",O543*Q543))</f>
        <v>20</v>
      </c>
      <c r="S543" s="89" t="str">
        <f t="shared" si="143"/>
        <v>IV</v>
      </c>
      <c r="T543" s="89" t="str">
        <f>IF(S543="","",IF(OR(S543="IV",S543="III"),"Aceptable",IF(S543="II","No Aceptable o Aceptable con controles",IF(S543="I","No Aceptable","Error"))))</f>
        <v>Aceptable</v>
      </c>
      <c r="U543" s="113"/>
      <c r="V543" s="113"/>
      <c r="W543" s="113"/>
      <c r="X543" s="113"/>
      <c r="Y543" s="93" t="s">
        <v>443</v>
      </c>
      <c r="Z543" s="107" t="s">
        <v>271</v>
      </c>
      <c r="AA543" s="94" t="s">
        <v>272</v>
      </c>
      <c r="AB543" s="94" t="s">
        <v>272</v>
      </c>
      <c r="AC543" s="94" t="s">
        <v>444</v>
      </c>
      <c r="AD543" s="97" t="s">
        <v>445</v>
      </c>
      <c r="AE543" s="94" t="s">
        <v>216</v>
      </c>
    </row>
    <row r="544" spans="1:31" s="91" customFormat="1" ht="68.45" customHeight="1">
      <c r="A544" s="113"/>
      <c r="B544" s="115"/>
      <c r="C544" s="115"/>
      <c r="D544" s="115"/>
      <c r="E544" s="86" t="s">
        <v>208</v>
      </c>
      <c r="F544" s="107" t="s">
        <v>247</v>
      </c>
      <c r="G544" s="107" t="s">
        <v>248</v>
      </c>
      <c r="H544" s="107" t="s">
        <v>446</v>
      </c>
      <c r="I544" s="107" t="s">
        <v>447</v>
      </c>
      <c r="J544" s="107" t="s">
        <v>213</v>
      </c>
      <c r="K544" s="107" t="s">
        <v>252</v>
      </c>
      <c r="L544" s="107" t="s">
        <v>233</v>
      </c>
      <c r="M544" s="107">
        <v>2</v>
      </c>
      <c r="N544" s="107">
        <v>4</v>
      </c>
      <c r="O544" s="107">
        <f t="shared" si="144"/>
        <v>8</v>
      </c>
      <c r="P544" s="89" t="str">
        <f t="shared" si="145"/>
        <v>Medio</v>
      </c>
      <c r="Q544" s="92">
        <v>10</v>
      </c>
      <c r="R544" s="89">
        <f t="shared" si="146"/>
        <v>80</v>
      </c>
      <c r="S544" s="89" t="str">
        <f t="shared" si="143"/>
        <v>III</v>
      </c>
      <c r="T544" s="88" t="s">
        <v>142</v>
      </c>
      <c r="U544" s="113"/>
      <c r="V544" s="113"/>
      <c r="W544" s="113"/>
      <c r="X544" s="113"/>
      <c r="Y544" s="98" t="s">
        <v>448</v>
      </c>
      <c r="Z544" s="107" t="s">
        <v>254</v>
      </c>
      <c r="AA544" s="94" t="s">
        <v>272</v>
      </c>
      <c r="AB544" s="94" t="s">
        <v>272</v>
      </c>
      <c r="AC544" s="107" t="s">
        <v>449</v>
      </c>
      <c r="AD544" s="96" t="s">
        <v>417</v>
      </c>
      <c r="AE544" s="107" t="s">
        <v>216</v>
      </c>
    </row>
    <row r="545" spans="1:31" s="91" customFormat="1" ht="68.45" customHeight="1">
      <c r="A545" s="113"/>
      <c r="B545" s="115"/>
      <c r="C545" s="115"/>
      <c r="D545" s="115"/>
      <c r="E545" s="86" t="s">
        <v>208</v>
      </c>
      <c r="F545" s="107" t="s">
        <v>274</v>
      </c>
      <c r="G545" s="107" t="s">
        <v>282</v>
      </c>
      <c r="H545" s="107" t="s">
        <v>450</v>
      </c>
      <c r="I545" s="107" t="s">
        <v>451</v>
      </c>
      <c r="J545" s="107" t="s">
        <v>284</v>
      </c>
      <c r="K545" s="107" t="s">
        <v>285</v>
      </c>
      <c r="L545" s="107" t="s">
        <v>286</v>
      </c>
      <c r="M545" s="107">
        <v>2</v>
      </c>
      <c r="N545" s="107">
        <v>4</v>
      </c>
      <c r="O545" s="107">
        <f t="shared" si="144"/>
        <v>8</v>
      </c>
      <c r="P545" s="89" t="str">
        <f t="shared" si="145"/>
        <v>Medio</v>
      </c>
      <c r="Q545" s="92">
        <v>60</v>
      </c>
      <c r="R545" s="89">
        <f t="shared" si="146"/>
        <v>480</v>
      </c>
      <c r="S545" s="89" t="str">
        <f t="shared" si="143"/>
        <v>II</v>
      </c>
      <c r="T545" s="89" t="str">
        <f t="shared" ref="T545:T548" si="147">IF(S545="","",IF(OR(S545="IV",S545="III"),"Aceptable",IF(S545="II","No Aceptable o Aceptable con controles",IF(S545="I","No Aceptable","Error"))))</f>
        <v>No Aceptable o Aceptable con controles</v>
      </c>
      <c r="U545" s="113"/>
      <c r="V545" s="113"/>
      <c r="W545" s="113"/>
      <c r="X545" s="113"/>
      <c r="Y545" s="93" t="s">
        <v>452</v>
      </c>
      <c r="Z545" s="107" t="s">
        <v>288</v>
      </c>
      <c r="AA545" s="94" t="s">
        <v>272</v>
      </c>
      <c r="AB545" s="107" t="s">
        <v>216</v>
      </c>
      <c r="AC545" s="107" t="s">
        <v>453</v>
      </c>
      <c r="AD545" s="96" t="s">
        <v>454</v>
      </c>
      <c r="AE545" s="95" t="s">
        <v>216</v>
      </c>
    </row>
    <row r="546" spans="1:31" s="91" customFormat="1" ht="68.45" customHeight="1">
      <c r="A546" s="113"/>
      <c r="B546" s="115"/>
      <c r="C546" s="115"/>
      <c r="D546" s="115"/>
      <c r="E546" s="86" t="s">
        <v>208</v>
      </c>
      <c r="F546" s="107" t="s">
        <v>274</v>
      </c>
      <c r="G546" s="107" t="s">
        <v>275</v>
      </c>
      <c r="H546" s="107" t="s">
        <v>455</v>
      </c>
      <c r="I546" s="107" t="s">
        <v>277</v>
      </c>
      <c r="J546" s="107" t="s">
        <v>213</v>
      </c>
      <c r="K546" s="107" t="s">
        <v>213</v>
      </c>
      <c r="L546" s="107" t="s">
        <v>278</v>
      </c>
      <c r="M546" s="107">
        <v>2</v>
      </c>
      <c r="N546" s="107">
        <v>4</v>
      </c>
      <c r="O546" s="107">
        <f t="shared" si="144"/>
        <v>8</v>
      </c>
      <c r="P546" s="89" t="str">
        <f t="shared" si="145"/>
        <v>Medio</v>
      </c>
      <c r="Q546" s="92">
        <v>60</v>
      </c>
      <c r="R546" s="89">
        <f t="shared" si="146"/>
        <v>480</v>
      </c>
      <c r="S546" s="89" t="str">
        <f t="shared" si="143"/>
        <v>II</v>
      </c>
      <c r="T546" s="89" t="str">
        <f t="shared" si="147"/>
        <v>No Aceptable o Aceptable con controles</v>
      </c>
      <c r="U546" s="113"/>
      <c r="V546" s="113"/>
      <c r="W546" s="113"/>
      <c r="X546" s="113"/>
      <c r="Y546" s="93" t="s">
        <v>456</v>
      </c>
      <c r="Z546" s="94" t="s">
        <v>280</v>
      </c>
      <c r="AA546" s="94" t="s">
        <v>272</v>
      </c>
      <c r="AB546" s="100" t="s">
        <v>272</v>
      </c>
      <c r="AC546" s="99" t="s">
        <v>216</v>
      </c>
      <c r="AD546" s="111" t="s">
        <v>629</v>
      </c>
      <c r="AE546" s="95" t="s">
        <v>216</v>
      </c>
    </row>
    <row r="547" spans="1:31" s="91" customFormat="1" ht="68.45" customHeight="1">
      <c r="A547" s="113"/>
      <c r="B547" s="115"/>
      <c r="C547" s="115"/>
      <c r="D547" s="115"/>
      <c r="E547" s="86" t="s">
        <v>208</v>
      </c>
      <c r="F547" s="107" t="s">
        <v>457</v>
      </c>
      <c r="G547" s="107" t="s">
        <v>458</v>
      </c>
      <c r="H547" s="107" t="s">
        <v>459</v>
      </c>
      <c r="I547" s="107" t="s">
        <v>460</v>
      </c>
      <c r="J547" s="107" t="s">
        <v>461</v>
      </c>
      <c r="K547" s="107" t="s">
        <v>213</v>
      </c>
      <c r="L547" s="107" t="s">
        <v>213</v>
      </c>
      <c r="M547" s="107">
        <v>2</v>
      </c>
      <c r="N547" s="107">
        <v>1</v>
      </c>
      <c r="O547" s="107">
        <f t="shared" si="144"/>
        <v>2</v>
      </c>
      <c r="P547" s="89" t="str">
        <f t="shared" si="145"/>
        <v>Bajo</v>
      </c>
      <c r="Q547" s="92">
        <v>10</v>
      </c>
      <c r="R547" s="89">
        <f t="shared" si="146"/>
        <v>20</v>
      </c>
      <c r="S547" s="89" t="str">
        <f t="shared" si="143"/>
        <v>IV</v>
      </c>
      <c r="T547" s="89" t="str">
        <f t="shared" si="147"/>
        <v>Aceptable</v>
      </c>
      <c r="U547" s="113"/>
      <c r="V547" s="113"/>
      <c r="W547" s="113"/>
      <c r="X547" s="113"/>
      <c r="Y547" s="93" t="s">
        <v>462</v>
      </c>
      <c r="Z547" s="94" t="s">
        <v>245</v>
      </c>
      <c r="AA547" s="94" t="s">
        <v>272</v>
      </c>
      <c r="AB547" s="94" t="s">
        <v>272</v>
      </c>
      <c r="AC547" s="94" t="s">
        <v>463</v>
      </c>
      <c r="AD547" s="97" t="s">
        <v>464</v>
      </c>
      <c r="AE547" s="95" t="s">
        <v>216</v>
      </c>
    </row>
    <row r="548" spans="1:31" s="91" customFormat="1" ht="68.45" customHeight="1">
      <c r="A548" s="113"/>
      <c r="B548" s="115"/>
      <c r="C548" s="115"/>
      <c r="D548" s="115"/>
      <c r="E548" s="86" t="s">
        <v>208</v>
      </c>
      <c r="F548" s="107" t="s">
        <v>274</v>
      </c>
      <c r="G548" s="107" t="s">
        <v>300</v>
      </c>
      <c r="H548" s="107" t="s">
        <v>301</v>
      </c>
      <c r="I548" s="107" t="s">
        <v>302</v>
      </c>
      <c r="J548" s="107" t="s">
        <v>213</v>
      </c>
      <c r="K548" s="107" t="s">
        <v>268</v>
      </c>
      <c r="L548" s="107" t="s">
        <v>278</v>
      </c>
      <c r="M548" s="107">
        <v>6</v>
      </c>
      <c r="N548" s="107">
        <v>3</v>
      </c>
      <c r="O548" s="107">
        <f t="shared" si="144"/>
        <v>18</v>
      </c>
      <c r="P548" s="89" t="str">
        <f t="shared" si="145"/>
        <v>Alto</v>
      </c>
      <c r="Q548" s="92">
        <v>25</v>
      </c>
      <c r="R548" s="89">
        <f t="shared" si="146"/>
        <v>450</v>
      </c>
      <c r="S548" s="89" t="str">
        <f t="shared" si="143"/>
        <v>II</v>
      </c>
      <c r="T548" s="89" t="str">
        <f t="shared" si="147"/>
        <v>No Aceptable o Aceptable con controles</v>
      </c>
      <c r="U548" s="101"/>
      <c r="V548" s="101"/>
      <c r="W548" s="101"/>
      <c r="X548" s="101"/>
      <c r="Y548" s="90" t="s">
        <v>303</v>
      </c>
      <c r="Z548" s="107" t="s">
        <v>304</v>
      </c>
      <c r="AA548" s="107" t="s">
        <v>216</v>
      </c>
      <c r="AB548" s="107" t="s">
        <v>216</v>
      </c>
      <c r="AC548" s="107" t="s">
        <v>305</v>
      </c>
      <c r="AD548" s="111" t="s">
        <v>626</v>
      </c>
      <c r="AE548" s="107" t="s">
        <v>217</v>
      </c>
    </row>
    <row r="549" spans="1:31" s="91" customFormat="1" ht="68.45" customHeight="1">
      <c r="A549" s="113"/>
      <c r="B549" s="115"/>
      <c r="C549" s="115"/>
      <c r="D549" s="115"/>
      <c r="E549" s="86" t="s">
        <v>263</v>
      </c>
      <c r="F549" s="107" t="s">
        <v>274</v>
      </c>
      <c r="G549" s="107" t="s">
        <v>291</v>
      </c>
      <c r="H549" s="107" t="s">
        <v>292</v>
      </c>
      <c r="I549" s="107" t="s">
        <v>293</v>
      </c>
      <c r="J549" s="107" t="s">
        <v>294</v>
      </c>
      <c r="K549" s="107" t="s">
        <v>295</v>
      </c>
      <c r="L549" s="107" t="s">
        <v>296</v>
      </c>
      <c r="M549" s="107">
        <v>6</v>
      </c>
      <c r="N549" s="107">
        <v>3</v>
      </c>
      <c r="O549" s="107">
        <f t="shared" si="144"/>
        <v>18</v>
      </c>
      <c r="P549" s="89" t="str">
        <f t="shared" si="145"/>
        <v>Alto</v>
      </c>
      <c r="Q549" s="87">
        <v>25</v>
      </c>
      <c r="R549" s="89">
        <f t="shared" si="146"/>
        <v>450</v>
      </c>
      <c r="S549" s="89" t="str">
        <f t="shared" si="143"/>
        <v>II</v>
      </c>
      <c r="T549" s="89" t="s">
        <v>144</v>
      </c>
      <c r="U549" s="101"/>
      <c r="V549" s="101"/>
      <c r="W549" s="101"/>
      <c r="X549" s="101"/>
      <c r="Y549" s="90" t="s">
        <v>465</v>
      </c>
      <c r="Z549" s="107" t="s">
        <v>298</v>
      </c>
      <c r="AA549" s="107" t="s">
        <v>216</v>
      </c>
      <c r="AB549" s="107" t="s">
        <v>216</v>
      </c>
      <c r="AC549" s="107" t="s">
        <v>299</v>
      </c>
      <c r="AD549" s="111" t="s">
        <v>620</v>
      </c>
      <c r="AE549" s="107" t="s">
        <v>216</v>
      </c>
    </row>
    <row r="550" spans="1:31" s="91" customFormat="1" ht="68.45" customHeight="1">
      <c r="A550" s="113"/>
      <c r="B550" s="116"/>
      <c r="C550" s="116"/>
      <c r="D550" s="116"/>
      <c r="E550" s="86" t="s">
        <v>263</v>
      </c>
      <c r="F550" s="107" t="s">
        <v>274</v>
      </c>
      <c r="G550" s="107" t="s">
        <v>466</v>
      </c>
      <c r="H550" s="107" t="s">
        <v>467</v>
      </c>
      <c r="I550" s="107" t="s">
        <v>468</v>
      </c>
      <c r="J550" s="107" t="s">
        <v>213</v>
      </c>
      <c r="K550" s="107" t="s">
        <v>268</v>
      </c>
      <c r="L550" s="107" t="s">
        <v>213</v>
      </c>
      <c r="M550" s="107">
        <v>2</v>
      </c>
      <c r="N550" s="107">
        <v>1</v>
      </c>
      <c r="O550" s="107">
        <v>2</v>
      </c>
      <c r="P550" s="89" t="s">
        <v>469</v>
      </c>
      <c r="Q550" s="92">
        <v>10</v>
      </c>
      <c r="R550" s="89">
        <v>20</v>
      </c>
      <c r="S550" s="89" t="str">
        <f t="shared" ref="S550:S601" si="148">IF(R550="","",IF(ISTEXT(R550),"IV",IF(R550=20,"IV",IF(AND(R550&gt;=40,R550&lt;=120),"III",IF(AND(R550&gt;=150,R550&lt;=500),"II",IF(AND(R550&gt;=600,R550&lt;=4000),"I","Error"))))))</f>
        <v>IV</v>
      </c>
      <c r="T550" s="89" t="s">
        <v>144</v>
      </c>
      <c r="U550" s="101"/>
      <c r="V550" s="101"/>
      <c r="W550" s="101"/>
      <c r="X550" s="101"/>
      <c r="Y550" s="90" t="s">
        <v>470</v>
      </c>
      <c r="Z550" s="107" t="s">
        <v>471</v>
      </c>
      <c r="AA550" s="107" t="s">
        <v>472</v>
      </c>
      <c r="AB550" s="107" t="s">
        <v>272</v>
      </c>
      <c r="AC550" s="107" t="s">
        <v>473</v>
      </c>
      <c r="AD550" s="96" t="s">
        <v>621</v>
      </c>
      <c r="AE550" s="95" t="s">
        <v>216</v>
      </c>
    </row>
    <row r="551" spans="1:31" s="91" customFormat="1" ht="68.45" customHeight="1">
      <c r="A551" s="113" t="s">
        <v>204</v>
      </c>
      <c r="B551" s="114" t="s">
        <v>634</v>
      </c>
      <c r="C551" s="114" t="s">
        <v>474</v>
      </c>
      <c r="D551" s="114" t="s">
        <v>475</v>
      </c>
      <c r="E551" s="86" t="s">
        <v>476</v>
      </c>
      <c r="F551" s="107" t="s">
        <v>209</v>
      </c>
      <c r="G551" s="107" t="s">
        <v>373</v>
      </c>
      <c r="H551" s="107" t="s">
        <v>374</v>
      </c>
      <c r="I551" s="107" t="s">
        <v>437</v>
      </c>
      <c r="J551" s="107" t="s">
        <v>213</v>
      </c>
      <c r="K551" s="107" t="s">
        <v>268</v>
      </c>
      <c r="L551" s="107" t="s">
        <v>377</v>
      </c>
      <c r="M551" s="107">
        <v>2</v>
      </c>
      <c r="N551" s="107">
        <v>1</v>
      </c>
      <c r="O551" s="107">
        <f>IF(OR(M551="",N551=""),"",IF((M551*N551=0),"N/A",M551*N551))</f>
        <v>2</v>
      </c>
      <c r="P551" s="89" t="str">
        <f>IF(O551="","",IF(ISTEXT(O551),"N/A",IF(OR(O551=2,O551=4),"Bajo",IF(OR(O551=6,O551=8),"Medio",IF(OR(O551=10,O551=12,O551=18,O551=20),"Alto",IF(OR(O551=24,O551=30,O551=40),"Muy Alto","Error"))))))</f>
        <v>Bajo</v>
      </c>
      <c r="Q551" s="92">
        <v>10</v>
      </c>
      <c r="R551" s="89">
        <f>IF(OR(Q551="",O551=""),"",IF(ISTEXT(O551),"N/A",O551*Q551))</f>
        <v>20</v>
      </c>
      <c r="S551" s="89" t="str">
        <f t="shared" si="148"/>
        <v>IV</v>
      </c>
      <c r="T551" s="89" t="str">
        <f>IF(S551="","",IF(OR(S551="IV",S551="III"),"Aceptable",IF(S551="II","No Aceptable o Aceptable con controles",IF(S551="I","No Aceptable","Error"))))</f>
        <v>Aceptable</v>
      </c>
      <c r="U551" s="114"/>
      <c r="V551" s="114">
        <v>3</v>
      </c>
      <c r="W551" s="114">
        <f>U551+V551</f>
        <v>3</v>
      </c>
      <c r="X551" s="114"/>
      <c r="Y551" s="93" t="s">
        <v>378</v>
      </c>
      <c r="Z551" s="107" t="s">
        <v>215</v>
      </c>
      <c r="AA551" s="107" t="s">
        <v>216</v>
      </c>
      <c r="AB551" s="107" t="s">
        <v>216</v>
      </c>
      <c r="AC551" s="107" t="s">
        <v>216</v>
      </c>
      <c r="AD551" s="111" t="s">
        <v>618</v>
      </c>
      <c r="AE551" s="107" t="s">
        <v>217</v>
      </c>
    </row>
    <row r="552" spans="1:31" s="91" customFormat="1" ht="68.45" customHeight="1">
      <c r="A552" s="113"/>
      <c r="B552" s="115"/>
      <c r="C552" s="115"/>
      <c r="D552" s="115"/>
      <c r="E552" s="86" t="s">
        <v>208</v>
      </c>
      <c r="F552" s="107" t="s">
        <v>247</v>
      </c>
      <c r="G552" s="107" t="s">
        <v>248</v>
      </c>
      <c r="H552" s="107" t="s">
        <v>477</v>
      </c>
      <c r="I552" s="107" t="s">
        <v>478</v>
      </c>
      <c r="J552" s="107" t="s">
        <v>213</v>
      </c>
      <c r="K552" s="107" t="s">
        <v>252</v>
      </c>
      <c r="L552" s="107" t="s">
        <v>233</v>
      </c>
      <c r="M552" s="107">
        <v>2</v>
      </c>
      <c r="N552" s="107">
        <v>1</v>
      </c>
      <c r="O552" s="107">
        <f>IF(OR(M552="",N552=""),"",IF((M552*N552=0),"N/A",M552*N552))</f>
        <v>2</v>
      </c>
      <c r="P552" s="89" t="str">
        <f>IF(O552="","",IF(ISTEXT(O552),"N/A",IF(OR(O552=2,O552=4),"Bajo",IF(OR(O552=6,O552=8),"Medio",IF(OR(O552=10,O552=12,O552=18,O552=20),"Alto",IF(OR(O552=24,O552=30,O552=40),"Muy Alto","Error"))))))</f>
        <v>Bajo</v>
      </c>
      <c r="Q552" s="87">
        <v>10</v>
      </c>
      <c r="R552" s="89">
        <f>IF(OR(Q552="",O552=""),"",IF(ISTEXT(O552),"N/A",O552*Q552))</f>
        <v>20</v>
      </c>
      <c r="S552" s="89" t="str">
        <f t="shared" si="148"/>
        <v>IV</v>
      </c>
      <c r="T552" s="89" t="str">
        <f>IF(S552="","",IF(OR(S552="IV",S552="III"),"Aceptable",IF(S552="II","No Aceptable o Aceptable con controles",IF(S552="I","No Aceptable","Error"))))</f>
        <v>Aceptable</v>
      </c>
      <c r="U552" s="115"/>
      <c r="V552" s="115"/>
      <c r="W552" s="115"/>
      <c r="X552" s="115"/>
      <c r="Y552" s="90" t="s">
        <v>253</v>
      </c>
      <c r="Z552" s="107" t="s">
        <v>254</v>
      </c>
      <c r="AA552" s="107" t="s">
        <v>216</v>
      </c>
      <c r="AB552" s="107" t="s">
        <v>216</v>
      </c>
      <c r="AC552" s="107" t="s">
        <v>255</v>
      </c>
      <c r="AD552" s="107" t="s">
        <v>417</v>
      </c>
      <c r="AE552" s="107" t="s">
        <v>216</v>
      </c>
    </row>
    <row r="553" spans="1:31" s="91" customFormat="1" ht="68.45" customHeight="1">
      <c r="A553" s="113"/>
      <c r="B553" s="115"/>
      <c r="C553" s="115"/>
      <c r="D553" s="115"/>
      <c r="E553" s="86" t="s">
        <v>208</v>
      </c>
      <c r="F553" s="107" t="s">
        <v>247</v>
      </c>
      <c r="G553" s="107" t="s">
        <v>257</v>
      </c>
      <c r="H553" s="107" t="s">
        <v>258</v>
      </c>
      <c r="I553" s="107" t="s">
        <v>387</v>
      </c>
      <c r="J553" s="107" t="s">
        <v>260</v>
      </c>
      <c r="K553" s="107" t="s">
        <v>252</v>
      </c>
      <c r="L553" s="107" t="s">
        <v>233</v>
      </c>
      <c r="M553" s="107">
        <v>2</v>
      </c>
      <c r="N553" s="107">
        <v>2</v>
      </c>
      <c r="O553" s="107">
        <f>IF(OR(M553="",N553=""),"",IF((M553*N553=0),"N/A",M553*N553))</f>
        <v>4</v>
      </c>
      <c r="P553" s="89" t="str">
        <f>IF(O553="","",IF(ISTEXT(O553),"N/A",IF(OR(O553=2,O553=4),"Bajo",IF(OR(O553=6,O553=8),"Medio",IF(OR(O553=10,O553=12,O553=18,O553=20),"Alto",IF(OR(O553=24,O553=30,O553=40),"Muy Alto","Error"))))))</f>
        <v>Bajo</v>
      </c>
      <c r="Q553" s="92">
        <v>25</v>
      </c>
      <c r="R553" s="89">
        <f>IF(OR(Q553="",O553=""),"",IF(ISTEXT(O553),"N/A",O553*Q553))</f>
        <v>100</v>
      </c>
      <c r="S553" s="89" t="str">
        <f t="shared" si="148"/>
        <v>III</v>
      </c>
      <c r="T553" s="88" t="s">
        <v>142</v>
      </c>
      <c r="U553" s="115"/>
      <c r="V553" s="115"/>
      <c r="W553" s="115"/>
      <c r="X553" s="115"/>
      <c r="Y553" s="90" t="s">
        <v>419</v>
      </c>
      <c r="Z553" s="107" t="s">
        <v>254</v>
      </c>
      <c r="AA553" s="107" t="s">
        <v>216</v>
      </c>
      <c r="AB553" s="107" t="s">
        <v>216</v>
      </c>
      <c r="AC553" s="107" t="s">
        <v>255</v>
      </c>
      <c r="AD553" s="111" t="s">
        <v>262</v>
      </c>
      <c r="AE553" s="107" t="s">
        <v>216</v>
      </c>
    </row>
    <row r="554" spans="1:31" s="91" customFormat="1" ht="68.45" customHeight="1">
      <c r="A554" s="113"/>
      <c r="B554" s="115"/>
      <c r="C554" s="115"/>
      <c r="D554" s="115"/>
      <c r="E554" s="86" t="s">
        <v>208</v>
      </c>
      <c r="F554" s="107" t="s">
        <v>274</v>
      </c>
      <c r="G554" s="107" t="s">
        <v>300</v>
      </c>
      <c r="H554" s="107" t="s">
        <v>301</v>
      </c>
      <c r="I554" s="107" t="s">
        <v>302</v>
      </c>
      <c r="J554" s="107" t="s">
        <v>213</v>
      </c>
      <c r="K554" s="107" t="s">
        <v>268</v>
      </c>
      <c r="L554" s="107" t="s">
        <v>278</v>
      </c>
      <c r="M554" s="107">
        <v>6</v>
      </c>
      <c r="N554" s="107">
        <v>3</v>
      </c>
      <c r="O554" s="107">
        <f>IF(OR(M554="",N554=""),"",IF((M554*N554=0),"N/A",M554*N554))</f>
        <v>18</v>
      </c>
      <c r="P554" s="89" t="str">
        <f>IF(O554="","",IF(ISTEXT(O554),"N/A",IF(OR(O554=2,O554=4),"Bajo",IF(OR(O554=6,O554=8),"Medio",IF(OR(O554=10,O554=12,O554=18,O554=20),"Alto",IF(OR(O554=24,O554=30,O554=40),"Muy Alto","Error"))))))</f>
        <v>Alto</v>
      </c>
      <c r="Q554" s="92">
        <v>25</v>
      </c>
      <c r="R554" s="89">
        <f>IF(OR(Q554="",O554=""),"",IF(ISTEXT(O554),"N/A",O554*Q554))</f>
        <v>450</v>
      </c>
      <c r="S554" s="89" t="str">
        <f t="shared" si="148"/>
        <v>II</v>
      </c>
      <c r="T554" s="89" t="str">
        <f>IF(S554="","",IF(OR(S554="IV",S554="III"),"Aceptable",IF(S554="II","No Aceptable o Aceptable con controles",IF(S554="I","No Aceptable","Error"))))</f>
        <v>No Aceptable o Aceptable con controles</v>
      </c>
      <c r="U554" s="115"/>
      <c r="V554" s="115"/>
      <c r="W554" s="115"/>
      <c r="X554" s="115"/>
      <c r="Y554" s="90" t="s">
        <v>303</v>
      </c>
      <c r="Z554" s="107" t="s">
        <v>304</v>
      </c>
      <c r="AA554" s="107" t="s">
        <v>216</v>
      </c>
      <c r="AB554" s="107" t="s">
        <v>216</v>
      </c>
      <c r="AC554" s="107" t="s">
        <v>305</v>
      </c>
      <c r="AD554" s="111" t="s">
        <v>626</v>
      </c>
      <c r="AE554" s="107" t="s">
        <v>217</v>
      </c>
    </row>
    <row r="555" spans="1:31" s="91" customFormat="1" ht="68.45" customHeight="1">
      <c r="A555" s="113"/>
      <c r="B555" s="115"/>
      <c r="C555" s="115"/>
      <c r="D555" s="115"/>
      <c r="E555" s="86" t="s">
        <v>263</v>
      </c>
      <c r="F555" s="107" t="s">
        <v>274</v>
      </c>
      <c r="G555" s="107" t="s">
        <v>291</v>
      </c>
      <c r="H555" s="107" t="s">
        <v>292</v>
      </c>
      <c r="I555" s="107" t="s">
        <v>293</v>
      </c>
      <c r="J555" s="107" t="s">
        <v>294</v>
      </c>
      <c r="K555" s="107" t="s">
        <v>295</v>
      </c>
      <c r="L555" s="107" t="s">
        <v>296</v>
      </c>
      <c r="M555" s="107">
        <v>6</v>
      </c>
      <c r="N555" s="107">
        <v>3</v>
      </c>
      <c r="O555" s="107">
        <f>IF(OR(M555="",N555=""),"",IF((M555*N555=0),"N/A",M555*N555))</f>
        <v>18</v>
      </c>
      <c r="P555" s="89" t="str">
        <f>IF(O555="","",IF(ISTEXT(O555),"N/A",IF(OR(O555=2,O555=4),"Bajo",IF(OR(O555=6,O555=8),"Medio",IF(OR(O555=10,O555=12,O555=18,O555=20),"Alto",IF(OR(O555=24,O555=30,O555=40),"Muy Alto","Error"))))))</f>
        <v>Alto</v>
      </c>
      <c r="Q555" s="87">
        <v>25</v>
      </c>
      <c r="R555" s="89">
        <f>IF(OR(Q555="",O555=""),"",IF(ISTEXT(O555),"N/A",O555*Q555))</f>
        <v>450</v>
      </c>
      <c r="S555" s="89" t="str">
        <f t="shared" si="148"/>
        <v>II</v>
      </c>
      <c r="T555" s="89" t="s">
        <v>144</v>
      </c>
      <c r="U555" s="115"/>
      <c r="V555" s="115"/>
      <c r="W555" s="115"/>
      <c r="X555" s="115"/>
      <c r="Y555" s="90" t="s">
        <v>465</v>
      </c>
      <c r="Z555" s="107" t="s">
        <v>298</v>
      </c>
      <c r="AA555" s="107" t="s">
        <v>216</v>
      </c>
      <c r="AB555" s="107" t="s">
        <v>216</v>
      </c>
      <c r="AC555" s="107" t="s">
        <v>299</v>
      </c>
      <c r="AD555" s="111" t="s">
        <v>620</v>
      </c>
      <c r="AE555" s="107" t="s">
        <v>216</v>
      </c>
    </row>
    <row r="556" spans="1:31" s="91" customFormat="1" ht="68.45" customHeight="1">
      <c r="A556" s="113"/>
      <c r="B556" s="115"/>
      <c r="C556" s="115"/>
      <c r="D556" s="115"/>
      <c r="E556" s="86" t="s">
        <v>263</v>
      </c>
      <c r="F556" s="107" t="s">
        <v>274</v>
      </c>
      <c r="G556" s="107" t="s">
        <v>466</v>
      </c>
      <c r="H556" s="107" t="s">
        <v>467</v>
      </c>
      <c r="I556" s="107" t="s">
        <v>468</v>
      </c>
      <c r="J556" s="107" t="s">
        <v>213</v>
      </c>
      <c r="K556" s="107" t="s">
        <v>268</v>
      </c>
      <c r="L556" s="107" t="s">
        <v>213</v>
      </c>
      <c r="M556" s="107">
        <v>2</v>
      </c>
      <c r="N556" s="107">
        <v>1</v>
      </c>
      <c r="O556" s="107">
        <v>2</v>
      </c>
      <c r="P556" s="89" t="s">
        <v>469</v>
      </c>
      <c r="Q556" s="92">
        <v>10</v>
      </c>
      <c r="R556" s="89">
        <v>20</v>
      </c>
      <c r="S556" s="89" t="str">
        <f t="shared" si="148"/>
        <v>IV</v>
      </c>
      <c r="T556" s="89" t="s">
        <v>144</v>
      </c>
      <c r="U556" s="115"/>
      <c r="V556" s="115"/>
      <c r="W556" s="115"/>
      <c r="X556" s="115"/>
      <c r="Y556" s="90" t="s">
        <v>470</v>
      </c>
      <c r="Z556" s="107" t="s">
        <v>471</v>
      </c>
      <c r="AA556" s="107" t="s">
        <v>472</v>
      </c>
      <c r="AB556" s="107" t="s">
        <v>272</v>
      </c>
      <c r="AC556" s="107" t="s">
        <v>473</v>
      </c>
      <c r="AD556" s="96" t="s">
        <v>621</v>
      </c>
      <c r="AE556" s="95" t="s">
        <v>216</v>
      </c>
    </row>
    <row r="557" spans="1:31" s="91" customFormat="1" ht="68.45" customHeight="1">
      <c r="A557" s="113"/>
      <c r="B557" s="115"/>
      <c r="C557" s="115"/>
      <c r="D557" s="115"/>
      <c r="E557" s="86" t="s">
        <v>263</v>
      </c>
      <c r="F557" s="107" t="s">
        <v>274</v>
      </c>
      <c r="G557" s="107" t="s">
        <v>275</v>
      </c>
      <c r="H557" s="107" t="s">
        <v>276</v>
      </c>
      <c r="I557" s="107" t="s">
        <v>277</v>
      </c>
      <c r="J557" s="107" t="s">
        <v>213</v>
      </c>
      <c r="K557" s="107" t="s">
        <v>213</v>
      </c>
      <c r="L557" s="107" t="s">
        <v>278</v>
      </c>
      <c r="M557" s="107">
        <v>2</v>
      </c>
      <c r="N557" s="107">
        <v>3</v>
      </c>
      <c r="O557" s="107">
        <f t="shared" ref="O557:O566" si="149">IF(OR(M557="",N557=""),"",IF((M557*N557=0),"N/A",M557*N557))</f>
        <v>6</v>
      </c>
      <c r="P557" s="89" t="str">
        <f t="shared" ref="P557:P566" si="150">IF(O557="","",IF(ISTEXT(O557),"N/A",IF(OR(O557=2,O557=4),"Bajo",IF(OR(O557=6,O557=8),"Medio",IF(OR(O557=10,O557=12,O557=18,O557=20),"Alto",IF(OR(O557=24,O557=30,O557=40),"Muy Alto","Error"))))))</f>
        <v>Medio</v>
      </c>
      <c r="Q557" s="87">
        <v>10</v>
      </c>
      <c r="R557" s="89">
        <f t="shared" ref="R557:R566" si="151">IF(OR(Q557="",O557=""),"",IF(ISTEXT(O557),"N/A",O557*Q557))</f>
        <v>60</v>
      </c>
      <c r="S557" s="89" t="str">
        <f t="shared" si="148"/>
        <v>III</v>
      </c>
      <c r="T557" s="88" t="s">
        <v>142</v>
      </c>
      <c r="U557" s="115"/>
      <c r="V557" s="115"/>
      <c r="W557" s="115"/>
      <c r="X557" s="115"/>
      <c r="Y557" s="93" t="s">
        <v>279</v>
      </c>
      <c r="Z557" s="94" t="s">
        <v>280</v>
      </c>
      <c r="AA557" s="95" t="s">
        <v>281</v>
      </c>
      <c r="AB557" s="95" t="s">
        <v>281</v>
      </c>
      <c r="AC557" s="107" t="s">
        <v>216</v>
      </c>
      <c r="AD557" s="111" t="s">
        <v>629</v>
      </c>
      <c r="AE557" s="95" t="s">
        <v>216</v>
      </c>
    </row>
    <row r="558" spans="1:31" s="91" customFormat="1" ht="68.45" customHeight="1">
      <c r="A558" s="113"/>
      <c r="B558" s="116"/>
      <c r="C558" s="116"/>
      <c r="D558" s="116"/>
      <c r="E558" s="86" t="s">
        <v>263</v>
      </c>
      <c r="F558" s="107" t="s">
        <v>151</v>
      </c>
      <c r="G558" s="107" t="s">
        <v>264</v>
      </c>
      <c r="H558" s="107" t="s">
        <v>265</v>
      </c>
      <c r="I558" s="107" t="s">
        <v>266</v>
      </c>
      <c r="J558" s="107" t="s">
        <v>267</v>
      </c>
      <c r="K558" s="107" t="s">
        <v>268</v>
      </c>
      <c r="L558" s="107" t="s">
        <v>269</v>
      </c>
      <c r="M558" s="107">
        <v>2</v>
      </c>
      <c r="N558" s="107">
        <v>1</v>
      </c>
      <c r="O558" s="107">
        <f t="shared" si="149"/>
        <v>2</v>
      </c>
      <c r="P558" s="89" t="str">
        <f t="shared" si="150"/>
        <v>Bajo</v>
      </c>
      <c r="Q558" s="92">
        <v>10</v>
      </c>
      <c r="R558" s="89">
        <f t="shared" si="151"/>
        <v>20</v>
      </c>
      <c r="S558" s="89" t="str">
        <f t="shared" si="148"/>
        <v>IV</v>
      </c>
      <c r="T558" s="89" t="str">
        <f>IF(S558="","",IF(OR(S558="IV",S558="III"),"Aceptable",IF(S558="II","No Aceptable o Aceptable con controles",IF(S558="I","No Aceptable","Error"))))</f>
        <v>Aceptable</v>
      </c>
      <c r="U558" s="116"/>
      <c r="V558" s="116"/>
      <c r="W558" s="116"/>
      <c r="X558" s="116"/>
      <c r="Y558" s="107" t="s">
        <v>270</v>
      </c>
      <c r="Z558" s="107" t="s">
        <v>271</v>
      </c>
      <c r="AA558" s="107" t="s">
        <v>272</v>
      </c>
      <c r="AB558" s="107" t="s">
        <v>272</v>
      </c>
      <c r="AC558" s="107" t="s">
        <v>272</v>
      </c>
      <c r="AD558" s="107" t="s">
        <v>273</v>
      </c>
      <c r="AE558" s="107" t="s">
        <v>217</v>
      </c>
    </row>
    <row r="559" spans="1:31" s="91" customFormat="1" ht="68.45" customHeight="1">
      <c r="A559" s="114" t="s">
        <v>204</v>
      </c>
      <c r="B559" s="114" t="s">
        <v>632</v>
      </c>
      <c r="C559" s="114" t="s">
        <v>479</v>
      </c>
      <c r="D559" s="114" t="s">
        <v>480</v>
      </c>
      <c r="E559" s="86" t="s">
        <v>476</v>
      </c>
      <c r="F559" s="107" t="s">
        <v>209</v>
      </c>
      <c r="G559" s="107" t="s">
        <v>373</v>
      </c>
      <c r="H559" s="107" t="s">
        <v>374</v>
      </c>
      <c r="I559" s="107" t="s">
        <v>437</v>
      </c>
      <c r="J559" s="107" t="s">
        <v>213</v>
      </c>
      <c r="K559" s="107" t="s">
        <v>268</v>
      </c>
      <c r="L559" s="107" t="s">
        <v>377</v>
      </c>
      <c r="M559" s="107">
        <v>2</v>
      </c>
      <c r="N559" s="107">
        <v>1</v>
      </c>
      <c r="O559" s="107">
        <f t="shared" si="149"/>
        <v>2</v>
      </c>
      <c r="P559" s="89" t="str">
        <f t="shared" si="150"/>
        <v>Bajo</v>
      </c>
      <c r="Q559" s="92">
        <v>10</v>
      </c>
      <c r="R559" s="89">
        <f t="shared" si="151"/>
        <v>20</v>
      </c>
      <c r="S559" s="89" t="str">
        <f t="shared" si="148"/>
        <v>IV</v>
      </c>
      <c r="T559" s="89" t="str">
        <f>IF(S559="","",IF(OR(S559="IV",S559="III"),"Aceptable",IF(S559="II","No Aceptable o Aceptable con controles",IF(S559="I","No Aceptable","Error"))))</f>
        <v>Aceptable</v>
      </c>
      <c r="U559" s="114"/>
      <c r="V559" s="114">
        <v>3</v>
      </c>
      <c r="W559" s="114">
        <f>U559+V559</f>
        <v>3</v>
      </c>
      <c r="X559" s="114"/>
      <c r="Y559" s="93" t="s">
        <v>378</v>
      </c>
      <c r="Z559" s="107" t="s">
        <v>215</v>
      </c>
      <c r="AA559" s="107" t="s">
        <v>216</v>
      </c>
      <c r="AB559" s="107" t="s">
        <v>216</v>
      </c>
      <c r="AC559" s="107" t="s">
        <v>216</v>
      </c>
      <c r="AD559" s="111" t="s">
        <v>618</v>
      </c>
      <c r="AE559" s="107" t="s">
        <v>217</v>
      </c>
    </row>
    <row r="560" spans="1:31" s="91" customFormat="1" ht="68.45" customHeight="1">
      <c r="A560" s="115"/>
      <c r="B560" s="115"/>
      <c r="C560" s="115"/>
      <c r="D560" s="115"/>
      <c r="E560" s="86" t="s">
        <v>476</v>
      </c>
      <c r="F560" s="107" t="s">
        <v>209</v>
      </c>
      <c r="G560" s="107" t="s">
        <v>481</v>
      </c>
      <c r="H560" s="107" t="s">
        <v>482</v>
      </c>
      <c r="I560" s="107" t="s">
        <v>483</v>
      </c>
      <c r="J560" s="107" t="s">
        <v>213</v>
      </c>
      <c r="K560" s="107" t="s">
        <v>268</v>
      </c>
      <c r="L560" s="107" t="s">
        <v>377</v>
      </c>
      <c r="M560" s="107">
        <v>2</v>
      </c>
      <c r="N560" s="107">
        <v>1</v>
      </c>
      <c r="O560" s="107">
        <f t="shared" si="149"/>
        <v>2</v>
      </c>
      <c r="P560" s="89" t="str">
        <f t="shared" si="150"/>
        <v>Bajo</v>
      </c>
      <c r="Q560" s="92">
        <v>10</v>
      </c>
      <c r="R560" s="89">
        <f t="shared" si="151"/>
        <v>20</v>
      </c>
      <c r="S560" s="89" t="str">
        <f t="shared" si="148"/>
        <v>IV</v>
      </c>
      <c r="T560" s="89" t="str">
        <f>IF(S560="","",IF(OR(S560="IV",S560="III"),"Aceptable",IF(S560="II","No Aceptable o Aceptable con controles",IF(S560="I","No Aceptable","Error"))))</f>
        <v>Aceptable</v>
      </c>
      <c r="U560" s="115"/>
      <c r="V560" s="115"/>
      <c r="W560" s="115"/>
      <c r="X560" s="115"/>
      <c r="Y560" s="93" t="s">
        <v>484</v>
      </c>
      <c r="Z560" s="107" t="s">
        <v>215</v>
      </c>
      <c r="AA560" s="107" t="s">
        <v>216</v>
      </c>
      <c r="AB560" s="107" t="s">
        <v>216</v>
      </c>
      <c r="AC560" s="107" t="s">
        <v>485</v>
      </c>
      <c r="AD560" s="111" t="s">
        <v>618</v>
      </c>
      <c r="AE560" s="107" t="s">
        <v>217</v>
      </c>
    </row>
    <row r="561" spans="1:31" s="91" customFormat="1" ht="68.45" customHeight="1">
      <c r="A561" s="115"/>
      <c r="B561" s="115"/>
      <c r="C561" s="115"/>
      <c r="D561" s="115"/>
      <c r="E561" s="86" t="s">
        <v>476</v>
      </c>
      <c r="F561" s="107" t="s">
        <v>152</v>
      </c>
      <c r="G561" s="107" t="s">
        <v>384</v>
      </c>
      <c r="H561" s="107" t="s">
        <v>385</v>
      </c>
      <c r="I561" s="107" t="s">
        <v>386</v>
      </c>
      <c r="J561" s="107" t="s">
        <v>213</v>
      </c>
      <c r="K561" s="107" t="s">
        <v>221</v>
      </c>
      <c r="L561" s="107" t="s">
        <v>222</v>
      </c>
      <c r="M561" s="107">
        <v>2</v>
      </c>
      <c r="N561" s="107">
        <v>3</v>
      </c>
      <c r="O561" s="107">
        <f t="shared" si="149"/>
        <v>6</v>
      </c>
      <c r="P561" s="89" t="str">
        <f t="shared" si="150"/>
        <v>Medio</v>
      </c>
      <c r="Q561" s="87">
        <v>10</v>
      </c>
      <c r="R561" s="89">
        <f t="shared" si="151"/>
        <v>60</v>
      </c>
      <c r="S561" s="89" t="str">
        <f t="shared" si="148"/>
        <v>III</v>
      </c>
      <c r="T561" s="88" t="s">
        <v>142</v>
      </c>
      <c r="U561" s="115"/>
      <c r="V561" s="115"/>
      <c r="W561" s="115"/>
      <c r="X561" s="115"/>
      <c r="Y561" s="90" t="s">
        <v>223</v>
      </c>
      <c r="Z561" s="107" t="s">
        <v>224</v>
      </c>
      <c r="AA561" s="107" t="s">
        <v>216</v>
      </c>
      <c r="AB561" s="107" t="s">
        <v>216</v>
      </c>
      <c r="AC561" s="107" t="s">
        <v>216</v>
      </c>
      <c r="AD561" s="107" t="s">
        <v>225</v>
      </c>
      <c r="AE561" s="107" t="s">
        <v>216</v>
      </c>
    </row>
    <row r="562" spans="1:31" s="91" customFormat="1" ht="68.45" customHeight="1">
      <c r="A562" s="115"/>
      <c r="B562" s="115"/>
      <c r="C562" s="115"/>
      <c r="D562" s="115"/>
      <c r="E562" s="86" t="s">
        <v>476</v>
      </c>
      <c r="F562" s="107" t="s">
        <v>247</v>
      </c>
      <c r="G562" s="107" t="s">
        <v>486</v>
      </c>
      <c r="H562" s="107" t="s">
        <v>487</v>
      </c>
      <c r="I562" s="107" t="s">
        <v>488</v>
      </c>
      <c r="J562" s="107" t="s">
        <v>489</v>
      </c>
      <c r="K562" s="107" t="s">
        <v>252</v>
      </c>
      <c r="L562" s="107" t="s">
        <v>233</v>
      </c>
      <c r="M562" s="107">
        <v>2</v>
      </c>
      <c r="N562" s="107">
        <v>1</v>
      </c>
      <c r="O562" s="107">
        <f t="shared" si="149"/>
        <v>2</v>
      </c>
      <c r="P562" s="89" t="str">
        <f t="shared" si="150"/>
        <v>Bajo</v>
      </c>
      <c r="Q562" s="92">
        <v>10</v>
      </c>
      <c r="R562" s="89">
        <f t="shared" si="151"/>
        <v>20</v>
      </c>
      <c r="S562" s="89" t="str">
        <f t="shared" si="148"/>
        <v>IV</v>
      </c>
      <c r="T562" s="89" t="str">
        <f>IF(S562="","",IF(OR(S562="IV",S562="III"),"Aceptable",IF(S562="II","No Aceptable o Aceptable con controles",IF(S562="I","No Aceptable","Error"))))</f>
        <v>Aceptable</v>
      </c>
      <c r="U562" s="115"/>
      <c r="V562" s="115"/>
      <c r="W562" s="115"/>
      <c r="X562" s="115"/>
      <c r="Y562" s="90" t="s">
        <v>253</v>
      </c>
      <c r="Z562" s="107" t="s">
        <v>254</v>
      </c>
      <c r="AA562" s="107" t="s">
        <v>216</v>
      </c>
      <c r="AB562" s="107" t="s">
        <v>216</v>
      </c>
      <c r="AC562" s="107" t="s">
        <v>490</v>
      </c>
      <c r="AD562" s="107" t="s">
        <v>491</v>
      </c>
      <c r="AE562" s="107" t="s">
        <v>216</v>
      </c>
    </row>
    <row r="563" spans="1:31" s="91" customFormat="1" ht="68.45" customHeight="1">
      <c r="A563" s="115"/>
      <c r="B563" s="115"/>
      <c r="C563" s="115"/>
      <c r="D563" s="115"/>
      <c r="E563" s="86" t="s">
        <v>476</v>
      </c>
      <c r="F563" s="107" t="s">
        <v>247</v>
      </c>
      <c r="G563" s="107" t="s">
        <v>257</v>
      </c>
      <c r="H563" s="107" t="s">
        <v>258</v>
      </c>
      <c r="I563" s="107" t="s">
        <v>387</v>
      </c>
      <c r="J563" s="107" t="s">
        <v>260</v>
      </c>
      <c r="K563" s="107" t="s">
        <v>252</v>
      </c>
      <c r="L563" s="107" t="s">
        <v>233</v>
      </c>
      <c r="M563" s="107">
        <v>2</v>
      </c>
      <c r="N563" s="107">
        <v>2</v>
      </c>
      <c r="O563" s="107">
        <f t="shared" si="149"/>
        <v>4</v>
      </c>
      <c r="P563" s="89" t="str">
        <f t="shared" si="150"/>
        <v>Bajo</v>
      </c>
      <c r="Q563" s="92">
        <v>25</v>
      </c>
      <c r="R563" s="89">
        <f t="shared" si="151"/>
        <v>100</v>
      </c>
      <c r="S563" s="89" t="str">
        <f t="shared" si="148"/>
        <v>III</v>
      </c>
      <c r="T563" s="88" t="s">
        <v>142</v>
      </c>
      <c r="U563" s="115"/>
      <c r="V563" s="115"/>
      <c r="W563" s="115"/>
      <c r="X563" s="115"/>
      <c r="Y563" s="90" t="s">
        <v>419</v>
      </c>
      <c r="Z563" s="107" t="s">
        <v>254</v>
      </c>
      <c r="AA563" s="107" t="s">
        <v>216</v>
      </c>
      <c r="AB563" s="107" t="s">
        <v>216</v>
      </c>
      <c r="AC563" s="107" t="s">
        <v>255</v>
      </c>
      <c r="AD563" s="111" t="s">
        <v>262</v>
      </c>
      <c r="AE563" s="107" t="s">
        <v>216</v>
      </c>
    </row>
    <row r="564" spans="1:31" s="91" customFormat="1" ht="68.45" customHeight="1">
      <c r="A564" s="115"/>
      <c r="B564" s="115"/>
      <c r="C564" s="115"/>
      <c r="D564" s="115"/>
      <c r="E564" s="86" t="s">
        <v>476</v>
      </c>
      <c r="F564" s="107" t="s">
        <v>274</v>
      </c>
      <c r="G564" s="107" t="s">
        <v>300</v>
      </c>
      <c r="H564" s="107" t="s">
        <v>301</v>
      </c>
      <c r="I564" s="107" t="s">
        <v>302</v>
      </c>
      <c r="J564" s="107" t="s">
        <v>213</v>
      </c>
      <c r="K564" s="107" t="s">
        <v>268</v>
      </c>
      <c r="L564" s="107" t="s">
        <v>278</v>
      </c>
      <c r="M564" s="107">
        <v>6</v>
      </c>
      <c r="N564" s="107">
        <v>3</v>
      </c>
      <c r="O564" s="107">
        <f t="shared" si="149"/>
        <v>18</v>
      </c>
      <c r="P564" s="89" t="str">
        <f t="shared" si="150"/>
        <v>Alto</v>
      </c>
      <c r="Q564" s="92">
        <v>25</v>
      </c>
      <c r="R564" s="89">
        <f t="shared" si="151"/>
        <v>450</v>
      </c>
      <c r="S564" s="89" t="str">
        <f t="shared" si="148"/>
        <v>II</v>
      </c>
      <c r="T564" s="89" t="str">
        <f>IF(S564="","",IF(OR(S564="IV",S564="III"),"Aceptable",IF(S564="II","No Aceptable o Aceptable con controles",IF(S564="I","No Aceptable","Error"))))</f>
        <v>No Aceptable o Aceptable con controles</v>
      </c>
      <c r="U564" s="115"/>
      <c r="V564" s="115"/>
      <c r="W564" s="115"/>
      <c r="X564" s="115"/>
      <c r="Y564" s="90" t="s">
        <v>303</v>
      </c>
      <c r="Z564" s="107" t="s">
        <v>304</v>
      </c>
      <c r="AA564" s="107" t="s">
        <v>216</v>
      </c>
      <c r="AB564" s="107" t="s">
        <v>216</v>
      </c>
      <c r="AC564" s="107" t="s">
        <v>305</v>
      </c>
      <c r="AD564" s="111" t="s">
        <v>626</v>
      </c>
      <c r="AE564" s="107" t="s">
        <v>217</v>
      </c>
    </row>
    <row r="565" spans="1:31" s="91" customFormat="1" ht="68.45" customHeight="1">
      <c r="A565" s="115"/>
      <c r="B565" s="115"/>
      <c r="C565" s="115"/>
      <c r="D565" s="115"/>
      <c r="E565" s="86" t="s">
        <v>476</v>
      </c>
      <c r="F565" s="107" t="s">
        <v>274</v>
      </c>
      <c r="G565" s="107" t="s">
        <v>300</v>
      </c>
      <c r="H565" s="107" t="s">
        <v>492</v>
      </c>
      <c r="I565" s="107" t="s">
        <v>493</v>
      </c>
      <c r="J565" s="107" t="s">
        <v>489</v>
      </c>
      <c r="K565" s="107" t="s">
        <v>494</v>
      </c>
      <c r="L565" s="107" t="s">
        <v>489</v>
      </c>
      <c r="M565" s="107">
        <v>6</v>
      </c>
      <c r="N565" s="107">
        <v>3</v>
      </c>
      <c r="O565" s="107">
        <f t="shared" si="149"/>
        <v>18</v>
      </c>
      <c r="P565" s="89" t="str">
        <f t="shared" si="150"/>
        <v>Alto</v>
      </c>
      <c r="Q565" s="92">
        <v>25</v>
      </c>
      <c r="R565" s="89">
        <f t="shared" si="151"/>
        <v>450</v>
      </c>
      <c r="S565" s="89" t="str">
        <f t="shared" si="148"/>
        <v>II</v>
      </c>
      <c r="T565" s="89" t="str">
        <f>IF(S565="","",IF(OR(S565="IV",S565="III"),"Aceptable",IF(S565="II","No Aceptable o Aceptable con controles",IF(S565="I","No Aceptable","Error"))))</f>
        <v>No Aceptable o Aceptable con controles</v>
      </c>
      <c r="U565" s="115"/>
      <c r="V565" s="115"/>
      <c r="W565" s="115"/>
      <c r="X565" s="115"/>
      <c r="Y565" s="90" t="s">
        <v>303</v>
      </c>
      <c r="Z565" s="107" t="s">
        <v>304</v>
      </c>
      <c r="AA565" s="107" t="s">
        <v>216</v>
      </c>
      <c r="AB565" s="107" t="s">
        <v>216</v>
      </c>
      <c r="AC565" s="102" t="s">
        <v>495</v>
      </c>
      <c r="AD565" s="111" t="s">
        <v>626</v>
      </c>
      <c r="AE565" s="102" t="s">
        <v>272</v>
      </c>
    </row>
    <row r="566" spans="1:31" s="91" customFormat="1" ht="68.45" customHeight="1">
      <c r="A566" s="115"/>
      <c r="B566" s="115"/>
      <c r="C566" s="115"/>
      <c r="D566" s="115"/>
      <c r="E566" s="86" t="s">
        <v>263</v>
      </c>
      <c r="F566" s="107" t="s">
        <v>274</v>
      </c>
      <c r="G566" s="107" t="s">
        <v>291</v>
      </c>
      <c r="H566" s="107" t="s">
        <v>292</v>
      </c>
      <c r="I566" s="107" t="s">
        <v>293</v>
      </c>
      <c r="J566" s="107" t="s">
        <v>294</v>
      </c>
      <c r="K566" s="107" t="s">
        <v>295</v>
      </c>
      <c r="L566" s="107" t="s">
        <v>296</v>
      </c>
      <c r="M566" s="107">
        <v>6</v>
      </c>
      <c r="N566" s="107">
        <v>3</v>
      </c>
      <c r="O566" s="107">
        <f t="shared" si="149"/>
        <v>18</v>
      </c>
      <c r="P566" s="89" t="str">
        <f t="shared" si="150"/>
        <v>Alto</v>
      </c>
      <c r="Q566" s="87">
        <v>25</v>
      </c>
      <c r="R566" s="89">
        <f t="shared" si="151"/>
        <v>450</v>
      </c>
      <c r="S566" s="89" t="str">
        <f t="shared" si="148"/>
        <v>II</v>
      </c>
      <c r="T566" s="89" t="s">
        <v>144</v>
      </c>
      <c r="U566" s="115"/>
      <c r="V566" s="115"/>
      <c r="W566" s="115"/>
      <c r="X566" s="115"/>
      <c r="Y566" s="90" t="s">
        <v>465</v>
      </c>
      <c r="Z566" s="107" t="s">
        <v>298</v>
      </c>
      <c r="AA566" s="107" t="s">
        <v>216</v>
      </c>
      <c r="AB566" s="107" t="s">
        <v>216</v>
      </c>
      <c r="AC566" s="107" t="s">
        <v>299</v>
      </c>
      <c r="AD566" s="111" t="s">
        <v>620</v>
      </c>
      <c r="AE566" s="107" t="s">
        <v>216</v>
      </c>
    </row>
    <row r="567" spans="1:31" s="91" customFormat="1" ht="68.45" customHeight="1">
      <c r="A567" s="115"/>
      <c r="B567" s="115"/>
      <c r="C567" s="115"/>
      <c r="D567" s="115"/>
      <c r="E567" s="86" t="s">
        <v>263</v>
      </c>
      <c r="F567" s="107" t="s">
        <v>274</v>
      </c>
      <c r="G567" s="107" t="s">
        <v>466</v>
      </c>
      <c r="H567" s="107" t="s">
        <v>467</v>
      </c>
      <c r="I567" s="107" t="s">
        <v>468</v>
      </c>
      <c r="J567" s="107" t="s">
        <v>213</v>
      </c>
      <c r="K567" s="107" t="s">
        <v>268</v>
      </c>
      <c r="L567" s="107" t="s">
        <v>213</v>
      </c>
      <c r="M567" s="107">
        <v>2</v>
      </c>
      <c r="N567" s="107">
        <v>1</v>
      </c>
      <c r="O567" s="107">
        <v>2</v>
      </c>
      <c r="P567" s="89" t="s">
        <v>469</v>
      </c>
      <c r="Q567" s="92">
        <v>10</v>
      </c>
      <c r="R567" s="89">
        <v>20</v>
      </c>
      <c r="S567" s="89" t="str">
        <f t="shared" si="148"/>
        <v>IV</v>
      </c>
      <c r="T567" s="89" t="s">
        <v>144</v>
      </c>
      <c r="U567" s="115"/>
      <c r="V567" s="115"/>
      <c r="W567" s="115"/>
      <c r="X567" s="115"/>
      <c r="Y567" s="90" t="s">
        <v>470</v>
      </c>
      <c r="Z567" s="107" t="s">
        <v>471</v>
      </c>
      <c r="AA567" s="107" t="s">
        <v>472</v>
      </c>
      <c r="AB567" s="107" t="s">
        <v>272</v>
      </c>
      <c r="AC567" s="107" t="s">
        <v>473</v>
      </c>
      <c r="AD567" s="96" t="s">
        <v>621</v>
      </c>
      <c r="AE567" s="95" t="s">
        <v>216</v>
      </c>
    </row>
    <row r="568" spans="1:31" s="91" customFormat="1" ht="68.45" customHeight="1">
      <c r="A568" s="116"/>
      <c r="B568" s="116"/>
      <c r="C568" s="116"/>
      <c r="D568" s="116"/>
      <c r="E568" s="86" t="s">
        <v>263</v>
      </c>
      <c r="F568" s="107" t="s">
        <v>151</v>
      </c>
      <c r="G568" s="107" t="s">
        <v>264</v>
      </c>
      <c r="H568" s="107" t="s">
        <v>265</v>
      </c>
      <c r="I568" s="107" t="s">
        <v>266</v>
      </c>
      <c r="J568" s="107" t="s">
        <v>267</v>
      </c>
      <c r="K568" s="107" t="s">
        <v>268</v>
      </c>
      <c r="L568" s="107" t="s">
        <v>269</v>
      </c>
      <c r="M568" s="107">
        <v>2</v>
      </c>
      <c r="N568" s="107">
        <v>1</v>
      </c>
      <c r="O568" s="107">
        <f t="shared" ref="O568" si="152">IF(OR(M568="",N568=""),"",IF((M568*N568=0),"N/A",M568*N568))</f>
        <v>2</v>
      </c>
      <c r="P568" s="89" t="str">
        <f t="shared" ref="P568:P583" si="153">IF(O568="","",IF(ISTEXT(O568),"N/A",IF(OR(O568=2,O568=4),"Bajo",IF(OR(O568=6,O568=8),"Medio",IF(OR(O568=10,O568=12,O568=18,O568=20),"Alto",IF(OR(O568=24,O568=30,O568=40),"Muy Alto","Error"))))))</f>
        <v>Bajo</v>
      </c>
      <c r="Q568" s="92">
        <v>10</v>
      </c>
      <c r="R568" s="89">
        <f t="shared" ref="R568:R583" si="154">IF(OR(Q568="",O568=""),"",IF(ISTEXT(O568),"N/A",O568*Q568))</f>
        <v>20</v>
      </c>
      <c r="S568" s="89" t="str">
        <f t="shared" si="148"/>
        <v>IV</v>
      </c>
      <c r="T568" s="89" t="str">
        <f>IF(S568="","",IF(OR(S568="IV",S568="III"),"Aceptable",IF(S568="II","No Aceptable o Aceptable con controles",IF(S568="I","No Aceptable","Error"))))</f>
        <v>Aceptable</v>
      </c>
      <c r="U568" s="116"/>
      <c r="V568" s="116"/>
      <c r="W568" s="116"/>
      <c r="X568" s="116"/>
      <c r="Y568" s="107" t="s">
        <v>270</v>
      </c>
      <c r="Z568" s="107" t="s">
        <v>271</v>
      </c>
      <c r="AA568" s="107" t="s">
        <v>272</v>
      </c>
      <c r="AB568" s="107" t="s">
        <v>272</v>
      </c>
      <c r="AC568" s="107" t="s">
        <v>272</v>
      </c>
      <c r="AD568" s="107" t="s">
        <v>273</v>
      </c>
      <c r="AE568" s="107" t="s">
        <v>217</v>
      </c>
    </row>
    <row r="569" spans="1:31" s="91" customFormat="1" ht="68.45" customHeight="1">
      <c r="A569" s="113" t="s">
        <v>204</v>
      </c>
      <c r="B569" s="113" t="s">
        <v>617</v>
      </c>
      <c r="C569" s="113" t="s">
        <v>519</v>
      </c>
      <c r="D569" s="119" t="s">
        <v>520</v>
      </c>
      <c r="E569" s="86" t="s">
        <v>208</v>
      </c>
      <c r="F569" s="107" t="s">
        <v>209</v>
      </c>
      <c r="G569" s="107" t="s">
        <v>373</v>
      </c>
      <c r="H569" s="107" t="s">
        <v>374</v>
      </c>
      <c r="I569" s="107" t="s">
        <v>437</v>
      </c>
      <c r="J569" s="107" t="s">
        <v>213</v>
      </c>
      <c r="K569" s="107" t="s">
        <v>268</v>
      </c>
      <c r="L569" s="107" t="s">
        <v>377</v>
      </c>
      <c r="M569" s="107">
        <v>2</v>
      </c>
      <c r="N569" s="107">
        <v>2</v>
      </c>
      <c r="O569" s="107">
        <f t="shared" ref="O569:O572" si="155">IF(OR(M569="",N569=""),"",IF((M569*N569=0),"N/A",M569*N569))</f>
        <v>4</v>
      </c>
      <c r="P569" s="89" t="str">
        <f t="shared" si="153"/>
        <v>Bajo</v>
      </c>
      <c r="Q569" s="92">
        <v>25</v>
      </c>
      <c r="R569" s="89">
        <f t="shared" si="154"/>
        <v>100</v>
      </c>
      <c r="S569" s="89" t="str">
        <f t="shared" si="148"/>
        <v>III</v>
      </c>
      <c r="T569" s="89" t="str">
        <f t="shared" ref="T569:T579" si="156">IF(S569="","",IF(OR(S569="IV",S569="III"),"Aceptable",IF(S569="II","No Aceptable o Aceptable con controles",IF(S569="I","No Aceptable","Error"))))</f>
        <v>Aceptable</v>
      </c>
      <c r="U569" s="112">
        <v>3</v>
      </c>
      <c r="V569" s="112">
        <v>0</v>
      </c>
      <c r="W569" s="112">
        <f>U569+V569</f>
        <v>3</v>
      </c>
      <c r="X569" s="112">
        <v>3</v>
      </c>
      <c r="Y569" s="93" t="s">
        <v>378</v>
      </c>
      <c r="Z569" s="107" t="s">
        <v>215</v>
      </c>
      <c r="AA569" s="107" t="s">
        <v>216</v>
      </c>
      <c r="AB569" s="107" t="s">
        <v>216</v>
      </c>
      <c r="AC569" s="107" t="s">
        <v>216</v>
      </c>
      <c r="AD569" s="111" t="s">
        <v>618</v>
      </c>
      <c r="AE569" s="107" t="s">
        <v>217</v>
      </c>
    </row>
    <row r="570" spans="1:31" s="91" customFormat="1" ht="68.45" customHeight="1">
      <c r="A570" s="113"/>
      <c r="B570" s="113"/>
      <c r="C570" s="113"/>
      <c r="D570" s="119"/>
      <c r="E570" s="86" t="s">
        <v>208</v>
      </c>
      <c r="F570" s="107" t="s">
        <v>209</v>
      </c>
      <c r="G570" s="107" t="s">
        <v>210</v>
      </c>
      <c r="H570" s="107" t="s">
        <v>211</v>
      </c>
      <c r="I570" s="107" t="s">
        <v>212</v>
      </c>
      <c r="J570" s="107" t="s">
        <v>213</v>
      </c>
      <c r="K570" s="107" t="s">
        <v>213</v>
      </c>
      <c r="L570" s="107" t="s">
        <v>377</v>
      </c>
      <c r="M570" s="107">
        <v>2</v>
      </c>
      <c r="N570" s="107">
        <v>2</v>
      </c>
      <c r="O570" s="107">
        <f t="shared" si="155"/>
        <v>4</v>
      </c>
      <c r="P570" s="89" t="str">
        <f t="shared" si="153"/>
        <v>Bajo</v>
      </c>
      <c r="Q570" s="92">
        <v>25</v>
      </c>
      <c r="R570" s="89">
        <f t="shared" si="154"/>
        <v>100</v>
      </c>
      <c r="S570" s="89" t="str">
        <f t="shared" si="148"/>
        <v>III</v>
      </c>
      <c r="T570" s="89" t="str">
        <f t="shared" si="156"/>
        <v>Aceptable</v>
      </c>
      <c r="U570" s="112"/>
      <c r="V570" s="112"/>
      <c r="W570" s="112"/>
      <c r="X570" s="112"/>
      <c r="Y570" s="90" t="s">
        <v>214</v>
      </c>
      <c r="Z570" s="107" t="s">
        <v>215</v>
      </c>
      <c r="AA570" s="107" t="s">
        <v>216</v>
      </c>
      <c r="AB570" s="107" t="s">
        <v>216</v>
      </c>
      <c r="AC570" s="107" t="s">
        <v>216</v>
      </c>
      <c r="AD570" s="111" t="s">
        <v>618</v>
      </c>
      <c r="AE570" s="107" t="s">
        <v>217</v>
      </c>
    </row>
    <row r="571" spans="1:31" s="91" customFormat="1" ht="68.45" customHeight="1">
      <c r="A571" s="113"/>
      <c r="B571" s="113"/>
      <c r="C571" s="113"/>
      <c r="D571" s="119"/>
      <c r="E571" s="86" t="s">
        <v>208</v>
      </c>
      <c r="F571" s="107" t="s">
        <v>150</v>
      </c>
      <c r="G571" s="107" t="s">
        <v>237</v>
      </c>
      <c r="H571" s="107" t="s">
        <v>242</v>
      </c>
      <c r="I571" s="107" t="s">
        <v>243</v>
      </c>
      <c r="J571" s="107" t="s">
        <v>213</v>
      </c>
      <c r="K571" s="107" t="s">
        <v>232</v>
      </c>
      <c r="L571" s="107" t="s">
        <v>213</v>
      </c>
      <c r="M571" s="107">
        <v>2</v>
      </c>
      <c r="N571" s="107">
        <v>2</v>
      </c>
      <c r="O571" s="107">
        <f t="shared" si="155"/>
        <v>4</v>
      </c>
      <c r="P571" s="89" t="str">
        <f t="shared" si="153"/>
        <v>Bajo</v>
      </c>
      <c r="Q571" s="92">
        <v>25</v>
      </c>
      <c r="R571" s="89">
        <f t="shared" si="154"/>
        <v>100</v>
      </c>
      <c r="S571" s="89" t="str">
        <f t="shared" si="148"/>
        <v>III</v>
      </c>
      <c r="T571" s="89" t="str">
        <f t="shared" si="156"/>
        <v>Aceptable</v>
      </c>
      <c r="U571" s="112"/>
      <c r="V571" s="112"/>
      <c r="W571" s="112"/>
      <c r="X571" s="112"/>
      <c r="Y571" s="90" t="s">
        <v>244</v>
      </c>
      <c r="Z571" s="107" t="s">
        <v>245</v>
      </c>
      <c r="AA571" s="107" t="s">
        <v>216</v>
      </c>
      <c r="AB571" s="107" t="s">
        <v>246</v>
      </c>
      <c r="AC571" s="107" t="s">
        <v>216</v>
      </c>
      <c r="AD571" s="111" t="s">
        <v>624</v>
      </c>
      <c r="AE571" s="107" t="s">
        <v>216</v>
      </c>
    </row>
    <row r="572" spans="1:31" s="91" customFormat="1" ht="68.45" customHeight="1">
      <c r="A572" s="113"/>
      <c r="B572" s="113"/>
      <c r="C572" s="113"/>
      <c r="D572" s="119"/>
      <c r="E572" s="86" t="s">
        <v>208</v>
      </c>
      <c r="F572" s="107" t="s">
        <v>247</v>
      </c>
      <c r="G572" s="107" t="s">
        <v>248</v>
      </c>
      <c r="H572" s="107" t="s">
        <v>505</v>
      </c>
      <c r="I572" s="107" t="s">
        <v>478</v>
      </c>
      <c r="J572" s="107" t="s">
        <v>213</v>
      </c>
      <c r="K572" s="107" t="s">
        <v>252</v>
      </c>
      <c r="L572" s="107" t="s">
        <v>233</v>
      </c>
      <c r="M572" s="107">
        <v>2</v>
      </c>
      <c r="N572" s="107">
        <v>1</v>
      </c>
      <c r="O572" s="107">
        <f t="shared" si="155"/>
        <v>2</v>
      </c>
      <c r="P572" s="89" t="str">
        <f t="shared" si="153"/>
        <v>Bajo</v>
      </c>
      <c r="Q572" s="92">
        <v>10</v>
      </c>
      <c r="R572" s="89">
        <f t="shared" si="154"/>
        <v>20</v>
      </c>
      <c r="S572" s="89" t="str">
        <f t="shared" si="148"/>
        <v>IV</v>
      </c>
      <c r="T572" s="89" t="str">
        <f t="shared" si="156"/>
        <v>Aceptable</v>
      </c>
      <c r="U572" s="112"/>
      <c r="V572" s="112"/>
      <c r="W572" s="112"/>
      <c r="X572" s="112"/>
      <c r="Y572" s="90" t="s">
        <v>506</v>
      </c>
      <c r="Z572" s="107" t="s">
        <v>254</v>
      </c>
      <c r="AA572" s="107" t="s">
        <v>216</v>
      </c>
      <c r="AB572" s="107" t="s">
        <v>216</v>
      </c>
      <c r="AC572" s="107" t="s">
        <v>255</v>
      </c>
      <c r="AD572" s="107" t="s">
        <v>417</v>
      </c>
      <c r="AE572" s="107" t="s">
        <v>216</v>
      </c>
    </row>
    <row r="573" spans="1:31" s="91" customFormat="1" ht="68.45" customHeight="1">
      <c r="A573" s="113"/>
      <c r="B573" s="113"/>
      <c r="C573" s="113"/>
      <c r="D573" s="119"/>
      <c r="E573" s="86" t="s">
        <v>507</v>
      </c>
      <c r="F573" s="107" t="s">
        <v>247</v>
      </c>
      <c r="G573" s="107" t="s">
        <v>486</v>
      </c>
      <c r="H573" s="107" t="s">
        <v>487</v>
      </c>
      <c r="I573" s="107" t="s">
        <v>488</v>
      </c>
      <c r="J573" s="107" t="s">
        <v>489</v>
      </c>
      <c r="K573" s="107" t="s">
        <v>252</v>
      </c>
      <c r="L573" s="107" t="s">
        <v>233</v>
      </c>
      <c r="M573" s="107">
        <v>2</v>
      </c>
      <c r="N573" s="107">
        <v>2</v>
      </c>
      <c r="O573" s="107">
        <v>2</v>
      </c>
      <c r="P573" s="89" t="str">
        <f t="shared" si="153"/>
        <v>Bajo</v>
      </c>
      <c r="Q573" s="92">
        <v>25</v>
      </c>
      <c r="R573" s="89">
        <f t="shared" si="154"/>
        <v>50</v>
      </c>
      <c r="S573" s="89" t="str">
        <f t="shared" si="148"/>
        <v>III</v>
      </c>
      <c r="T573" s="89" t="str">
        <f t="shared" si="156"/>
        <v>Aceptable</v>
      </c>
      <c r="U573" s="112"/>
      <c r="V573" s="112"/>
      <c r="W573" s="112"/>
      <c r="X573" s="112"/>
      <c r="Y573" s="90" t="s">
        <v>253</v>
      </c>
      <c r="Z573" s="107" t="s">
        <v>254</v>
      </c>
      <c r="AA573" s="107" t="s">
        <v>216</v>
      </c>
      <c r="AB573" s="107" t="s">
        <v>216</v>
      </c>
      <c r="AC573" s="107" t="s">
        <v>490</v>
      </c>
      <c r="AD573" s="107" t="s">
        <v>491</v>
      </c>
      <c r="AE573" s="107" t="s">
        <v>216</v>
      </c>
    </row>
    <row r="574" spans="1:31" s="91" customFormat="1" ht="68.45" customHeight="1">
      <c r="A574" s="113"/>
      <c r="B574" s="113"/>
      <c r="C574" s="113"/>
      <c r="D574" s="119"/>
      <c r="E574" s="86" t="s">
        <v>208</v>
      </c>
      <c r="F574" s="107" t="s">
        <v>247</v>
      </c>
      <c r="G574" s="107" t="s">
        <v>257</v>
      </c>
      <c r="H574" s="107" t="s">
        <v>508</v>
      </c>
      <c r="I574" s="107" t="s">
        <v>509</v>
      </c>
      <c r="J574" s="107" t="s">
        <v>213</v>
      </c>
      <c r="K574" s="107" t="s">
        <v>252</v>
      </c>
      <c r="L574" s="107" t="s">
        <v>233</v>
      </c>
      <c r="M574" s="107">
        <v>2</v>
      </c>
      <c r="N574" s="107">
        <v>1</v>
      </c>
      <c r="O574" s="107">
        <f t="shared" ref="O574:O583" si="157">IF(OR(M574="",N574=""),"",IF((M574*N574=0),"N/A",M574*N574))</f>
        <v>2</v>
      </c>
      <c r="P574" s="89" t="str">
        <f t="shared" si="153"/>
        <v>Bajo</v>
      </c>
      <c r="Q574" s="92">
        <v>10</v>
      </c>
      <c r="R574" s="89">
        <f t="shared" si="154"/>
        <v>20</v>
      </c>
      <c r="S574" s="89" t="str">
        <f t="shared" si="148"/>
        <v>IV</v>
      </c>
      <c r="T574" s="89" t="str">
        <f t="shared" si="156"/>
        <v>Aceptable</v>
      </c>
      <c r="U574" s="112"/>
      <c r="V574" s="112"/>
      <c r="W574" s="112"/>
      <c r="X574" s="112"/>
      <c r="Y574" s="90" t="s">
        <v>253</v>
      </c>
      <c r="Z574" s="107" t="s">
        <v>254</v>
      </c>
      <c r="AA574" s="107" t="s">
        <v>216</v>
      </c>
      <c r="AB574" s="107" t="s">
        <v>216</v>
      </c>
      <c r="AC574" s="107" t="s">
        <v>255</v>
      </c>
      <c r="AD574" s="111" t="s">
        <v>262</v>
      </c>
      <c r="AE574" s="107" t="s">
        <v>216</v>
      </c>
    </row>
    <row r="575" spans="1:31" s="91" customFormat="1" ht="68.45" customHeight="1">
      <c r="A575" s="113"/>
      <c r="B575" s="113"/>
      <c r="C575" s="113"/>
      <c r="D575" s="119"/>
      <c r="E575" s="110" t="s">
        <v>263</v>
      </c>
      <c r="F575" s="110" t="s">
        <v>151</v>
      </c>
      <c r="G575" s="110" t="s">
        <v>264</v>
      </c>
      <c r="H575" s="110" t="s">
        <v>265</v>
      </c>
      <c r="I575" s="110" t="s">
        <v>266</v>
      </c>
      <c r="J575" s="110" t="s">
        <v>267</v>
      </c>
      <c r="K575" s="110" t="s">
        <v>268</v>
      </c>
      <c r="L575" s="110" t="s">
        <v>269</v>
      </c>
      <c r="M575" s="110">
        <v>2</v>
      </c>
      <c r="N575" s="110">
        <v>2</v>
      </c>
      <c r="O575" s="110">
        <f t="shared" si="157"/>
        <v>4</v>
      </c>
      <c r="P575" s="89" t="str">
        <f t="shared" ref="P575" si="158">IF(O575="","",IF(ISTEXT(O575),"N/A",IF(OR(O575=2,O575=4),"Bajo",IF(OR(O575=6,O575=8),"Medio",IF(OR(O575=10,O575=12,O575=18,O575=20),"Alto",IF(OR(O575=24,O575=30,O575=40),"Muy Alto","Error"))))))</f>
        <v>Bajo</v>
      </c>
      <c r="Q575" s="92">
        <v>25</v>
      </c>
      <c r="R575" s="89">
        <f t="shared" ref="R575" si="159">IF(OR(Q575="",O575=""),"",IF(ISTEXT(O575),"N/A",O575*Q575))</f>
        <v>100</v>
      </c>
      <c r="S575" s="89" t="str">
        <f t="shared" ref="S575" si="160">IF(R575="","",IF(ISTEXT(R575),"IV",IF(R575=20,"IV",IF(AND(R575&gt;=40,R575&lt;=120),"III",IF(AND(R575&gt;=150,R575&lt;=500),"II",IF(AND(R575&gt;=600,R575&lt;=4000),"I","Error"))))))</f>
        <v>III</v>
      </c>
      <c r="T575" s="89" t="str">
        <f>IF(S575="","",IF(OR(S575="IV",S575="III"),"Aceptable",IF(S575="II","No Aceptable o Aceptable con controles",IF(S575="I","No Aceptable","Error"))))</f>
        <v>Aceptable</v>
      </c>
      <c r="U575" s="112"/>
      <c r="V575" s="112"/>
      <c r="W575" s="112"/>
      <c r="X575" s="112"/>
      <c r="Y575" s="110" t="s">
        <v>270</v>
      </c>
      <c r="Z575" s="110" t="s">
        <v>271</v>
      </c>
      <c r="AA575" s="110" t="s">
        <v>272</v>
      </c>
      <c r="AB575" s="110" t="s">
        <v>272</v>
      </c>
      <c r="AC575" s="110" t="s">
        <v>272</v>
      </c>
      <c r="AD575" s="110" t="s">
        <v>273</v>
      </c>
      <c r="AE575" s="110" t="s">
        <v>217</v>
      </c>
    </row>
    <row r="576" spans="1:31" s="91" customFormat="1" ht="68.45" customHeight="1">
      <c r="A576" s="113"/>
      <c r="B576" s="113"/>
      <c r="C576" s="113"/>
      <c r="D576" s="119"/>
      <c r="E576" s="86" t="s">
        <v>208</v>
      </c>
      <c r="F576" s="107" t="s">
        <v>274</v>
      </c>
      <c r="G576" s="107" t="s">
        <v>291</v>
      </c>
      <c r="H576" s="107" t="s">
        <v>511</v>
      </c>
      <c r="I576" s="107" t="s">
        <v>512</v>
      </c>
      <c r="J576" s="107" t="s">
        <v>213</v>
      </c>
      <c r="K576" s="107" t="s">
        <v>213</v>
      </c>
      <c r="L576" s="107" t="s">
        <v>213</v>
      </c>
      <c r="M576" s="107">
        <v>2</v>
      </c>
      <c r="N576" s="107">
        <v>1</v>
      </c>
      <c r="O576" s="107">
        <f t="shared" si="157"/>
        <v>2</v>
      </c>
      <c r="P576" s="89" t="str">
        <f t="shared" si="153"/>
        <v>Bajo</v>
      </c>
      <c r="Q576" s="92">
        <v>10</v>
      </c>
      <c r="R576" s="89">
        <f t="shared" si="154"/>
        <v>20</v>
      </c>
      <c r="S576" s="89" t="str">
        <f t="shared" si="148"/>
        <v>IV</v>
      </c>
      <c r="T576" s="89" t="str">
        <f t="shared" si="156"/>
        <v>Aceptable</v>
      </c>
      <c r="U576" s="112"/>
      <c r="V576" s="112"/>
      <c r="W576" s="112"/>
      <c r="X576" s="112"/>
      <c r="Y576" s="90" t="s">
        <v>465</v>
      </c>
      <c r="Z576" s="107" t="s">
        <v>298</v>
      </c>
      <c r="AA576" s="107" t="s">
        <v>216</v>
      </c>
      <c r="AB576" s="107" t="s">
        <v>216</v>
      </c>
      <c r="AC576" s="107" t="s">
        <v>216</v>
      </c>
      <c r="AD576" s="111" t="s">
        <v>620</v>
      </c>
      <c r="AE576" s="107" t="s">
        <v>216</v>
      </c>
    </row>
    <row r="577" spans="1:31" s="91" customFormat="1" ht="68.45" customHeight="1">
      <c r="A577" s="113"/>
      <c r="B577" s="113"/>
      <c r="C577" s="113"/>
      <c r="D577" s="119"/>
      <c r="E577" s="86" t="s">
        <v>208</v>
      </c>
      <c r="F577" s="107" t="s">
        <v>274</v>
      </c>
      <c r="G577" s="107" t="s">
        <v>282</v>
      </c>
      <c r="H577" s="107" t="s">
        <v>283</v>
      </c>
      <c r="I577" s="107" t="s">
        <v>277</v>
      </c>
      <c r="J577" s="107" t="s">
        <v>284</v>
      </c>
      <c r="K577" s="107" t="s">
        <v>285</v>
      </c>
      <c r="L577" s="107" t="s">
        <v>286</v>
      </c>
      <c r="M577" s="107">
        <v>2</v>
      </c>
      <c r="N577" s="107">
        <v>3</v>
      </c>
      <c r="O577" s="107">
        <f t="shared" si="157"/>
        <v>6</v>
      </c>
      <c r="P577" s="89" t="str">
        <f t="shared" si="153"/>
        <v>Medio</v>
      </c>
      <c r="Q577" s="92">
        <v>60</v>
      </c>
      <c r="R577" s="89">
        <f t="shared" si="154"/>
        <v>360</v>
      </c>
      <c r="S577" s="89" t="str">
        <f t="shared" si="148"/>
        <v>II</v>
      </c>
      <c r="T577" s="89" t="str">
        <f t="shared" si="156"/>
        <v>No Aceptable o Aceptable con controles</v>
      </c>
      <c r="U577" s="112"/>
      <c r="V577" s="112"/>
      <c r="W577" s="112"/>
      <c r="X577" s="112"/>
      <c r="Y577" s="90" t="s">
        <v>513</v>
      </c>
      <c r="Z577" s="107" t="s">
        <v>288</v>
      </c>
      <c r="AA577" s="107" t="s">
        <v>216</v>
      </c>
      <c r="AB577" s="107" t="s">
        <v>216</v>
      </c>
      <c r="AC577" s="107" t="s">
        <v>289</v>
      </c>
      <c r="AD577" s="107" t="s">
        <v>290</v>
      </c>
      <c r="AE577" s="107" t="s">
        <v>216</v>
      </c>
    </row>
    <row r="578" spans="1:31" s="91" customFormat="1" ht="68.45" customHeight="1">
      <c r="A578" s="113"/>
      <c r="B578" s="113"/>
      <c r="C578" s="113"/>
      <c r="D578" s="119"/>
      <c r="E578" s="86" t="s">
        <v>208</v>
      </c>
      <c r="F578" s="107" t="s">
        <v>274</v>
      </c>
      <c r="G578" s="107" t="s">
        <v>275</v>
      </c>
      <c r="H578" s="107" t="s">
        <v>514</v>
      </c>
      <c r="I578" s="107" t="s">
        <v>277</v>
      </c>
      <c r="J578" s="107" t="s">
        <v>213</v>
      </c>
      <c r="K578" s="107" t="s">
        <v>213</v>
      </c>
      <c r="L578" s="107" t="s">
        <v>278</v>
      </c>
      <c r="M578" s="107">
        <v>2</v>
      </c>
      <c r="N578" s="107">
        <v>3</v>
      </c>
      <c r="O578" s="107">
        <f t="shared" si="157"/>
        <v>6</v>
      </c>
      <c r="P578" s="89" t="str">
        <f t="shared" si="153"/>
        <v>Medio</v>
      </c>
      <c r="Q578" s="92">
        <v>60</v>
      </c>
      <c r="R578" s="89">
        <f t="shared" si="154"/>
        <v>360</v>
      </c>
      <c r="S578" s="89" t="str">
        <f t="shared" si="148"/>
        <v>II</v>
      </c>
      <c r="T578" s="89" t="str">
        <f t="shared" si="156"/>
        <v>No Aceptable o Aceptable con controles</v>
      </c>
      <c r="U578" s="112"/>
      <c r="V578" s="112"/>
      <c r="W578" s="112"/>
      <c r="X578" s="112"/>
      <c r="Y578" s="90" t="s">
        <v>515</v>
      </c>
      <c r="Z578" s="94" t="s">
        <v>280</v>
      </c>
      <c r="AA578" s="107" t="s">
        <v>216</v>
      </c>
      <c r="AB578" s="107" t="s">
        <v>216</v>
      </c>
      <c r="AC578" s="107" t="s">
        <v>216</v>
      </c>
      <c r="AD578" s="111" t="s">
        <v>629</v>
      </c>
      <c r="AE578" s="107" t="s">
        <v>216</v>
      </c>
    </row>
    <row r="579" spans="1:31" s="91" customFormat="1" ht="68.45" customHeight="1">
      <c r="A579" s="113"/>
      <c r="B579" s="113"/>
      <c r="C579" s="113"/>
      <c r="D579" s="119"/>
      <c r="E579" s="110" t="s">
        <v>208</v>
      </c>
      <c r="F579" s="110" t="s">
        <v>274</v>
      </c>
      <c r="G579" s="110" t="s">
        <v>300</v>
      </c>
      <c r="H579" s="110" t="s">
        <v>301</v>
      </c>
      <c r="I579" s="110" t="s">
        <v>302</v>
      </c>
      <c r="J579" s="110" t="s">
        <v>213</v>
      </c>
      <c r="K579" s="110" t="s">
        <v>268</v>
      </c>
      <c r="L579" s="110" t="s">
        <v>278</v>
      </c>
      <c r="M579" s="110">
        <v>6</v>
      </c>
      <c r="N579" s="110">
        <v>3</v>
      </c>
      <c r="O579" s="110">
        <f t="shared" si="157"/>
        <v>18</v>
      </c>
      <c r="P579" s="89" t="str">
        <f t="shared" ref="P579" si="161">IF(O579="","",IF(ISTEXT(O579),"N/A",IF(OR(O579=2,O579=4),"Bajo",IF(OR(O579=6,O579=8),"Medio",IF(OR(O579=10,O579=12,O579=18,O579=20),"Alto",IF(OR(O579=24,O579=30,O579=40),"Muy Alto","Error"))))))</f>
        <v>Alto</v>
      </c>
      <c r="Q579" s="92">
        <v>25</v>
      </c>
      <c r="R579" s="89">
        <f t="shared" ref="R579" si="162">IF(OR(Q579="",O579=""),"",IF(ISTEXT(O579),"N/A",O579*Q579))</f>
        <v>450</v>
      </c>
      <c r="S579" s="89" t="str">
        <f t="shared" ref="S579" si="163">IF(R579="","",IF(ISTEXT(R579),"IV",IF(R579=20,"IV",IF(AND(R579&gt;=40,R579&lt;=120),"III",IF(AND(R579&gt;=150,R579&lt;=500),"II",IF(AND(R579&gt;=600,R579&lt;=4000),"I","Error"))))))</f>
        <v>II</v>
      </c>
      <c r="T579" s="89" t="str">
        <f t="shared" si="156"/>
        <v>No Aceptable o Aceptable con controles</v>
      </c>
      <c r="U579" s="112"/>
      <c r="V579" s="112"/>
      <c r="W579" s="112"/>
      <c r="X579" s="112"/>
      <c r="Y579" s="90" t="s">
        <v>303</v>
      </c>
      <c r="Z579" s="110" t="s">
        <v>304</v>
      </c>
      <c r="AA579" s="110" t="s">
        <v>216</v>
      </c>
      <c r="AB579" s="110" t="s">
        <v>216</v>
      </c>
      <c r="AC579" s="110" t="s">
        <v>305</v>
      </c>
      <c r="AD579" s="111" t="s">
        <v>627</v>
      </c>
      <c r="AE579" s="110" t="s">
        <v>217</v>
      </c>
    </row>
    <row r="580" spans="1:31" s="91" customFormat="1" ht="68.45" customHeight="1">
      <c r="A580" s="113"/>
      <c r="B580" s="113"/>
      <c r="C580" s="113"/>
      <c r="D580" s="119"/>
      <c r="E580" s="86" t="s">
        <v>208</v>
      </c>
      <c r="F580" s="107" t="s">
        <v>152</v>
      </c>
      <c r="G580" s="107" t="s">
        <v>218</v>
      </c>
      <c r="H580" s="107" t="s">
        <v>516</v>
      </c>
      <c r="I580" s="107" t="s">
        <v>517</v>
      </c>
      <c r="J580" s="107" t="s">
        <v>213</v>
      </c>
      <c r="K580" s="107" t="s">
        <v>221</v>
      </c>
      <c r="L580" s="107" t="s">
        <v>222</v>
      </c>
      <c r="M580" s="107">
        <v>2</v>
      </c>
      <c r="N580" s="107">
        <v>3</v>
      </c>
      <c r="O580" s="107">
        <f t="shared" si="157"/>
        <v>6</v>
      </c>
      <c r="P580" s="89" t="str">
        <f t="shared" si="153"/>
        <v>Medio</v>
      </c>
      <c r="Q580" s="92">
        <v>10</v>
      </c>
      <c r="R580" s="89">
        <f t="shared" si="154"/>
        <v>60</v>
      </c>
      <c r="S580" s="89" t="str">
        <f t="shared" si="148"/>
        <v>III</v>
      </c>
      <c r="T580" s="88" t="s">
        <v>142</v>
      </c>
      <c r="U580" s="112"/>
      <c r="V580" s="112"/>
      <c r="W580" s="112"/>
      <c r="X580" s="112"/>
      <c r="Y580" s="103" t="s">
        <v>223</v>
      </c>
      <c r="Z580" s="107" t="s">
        <v>224</v>
      </c>
      <c r="AA580" s="104" t="s">
        <v>216</v>
      </c>
      <c r="AB580" s="104" t="s">
        <v>216</v>
      </c>
      <c r="AC580" s="107" t="s">
        <v>216</v>
      </c>
      <c r="AD580" s="107" t="s">
        <v>225</v>
      </c>
      <c r="AE580" s="107" t="s">
        <v>216</v>
      </c>
    </row>
    <row r="581" spans="1:31" s="91" customFormat="1" ht="68.45" customHeight="1">
      <c r="A581" s="113"/>
      <c r="B581" s="113"/>
      <c r="C581" s="113"/>
      <c r="D581" s="119"/>
      <c r="E581" s="86" t="s">
        <v>208</v>
      </c>
      <c r="F581" s="107" t="s">
        <v>152</v>
      </c>
      <c r="G581" s="107" t="s">
        <v>226</v>
      </c>
      <c r="H581" s="107" t="s">
        <v>227</v>
      </c>
      <c r="I581" s="107" t="s">
        <v>380</v>
      </c>
      <c r="J581" s="107" t="s">
        <v>213</v>
      </c>
      <c r="K581" s="107" t="s">
        <v>221</v>
      </c>
      <c r="L581" s="107" t="s">
        <v>222</v>
      </c>
      <c r="M581" s="107">
        <v>2</v>
      </c>
      <c r="N581" s="107">
        <v>3</v>
      </c>
      <c r="O581" s="107">
        <f t="shared" si="157"/>
        <v>6</v>
      </c>
      <c r="P581" s="89" t="str">
        <f t="shared" si="153"/>
        <v>Medio</v>
      </c>
      <c r="Q581" s="92">
        <v>10</v>
      </c>
      <c r="R581" s="89">
        <f t="shared" si="154"/>
        <v>60</v>
      </c>
      <c r="S581" s="89" t="str">
        <f t="shared" si="148"/>
        <v>III</v>
      </c>
      <c r="T581" s="88" t="s">
        <v>142</v>
      </c>
      <c r="U581" s="112"/>
      <c r="V581" s="112"/>
      <c r="W581" s="112"/>
      <c r="X581" s="112"/>
      <c r="Y581" s="98" t="s">
        <v>518</v>
      </c>
      <c r="Z581" s="107" t="s">
        <v>224</v>
      </c>
      <c r="AA581" s="107" t="s">
        <v>216</v>
      </c>
      <c r="AB581" s="107" t="s">
        <v>216</v>
      </c>
      <c r="AC581" s="107" t="s">
        <v>216</v>
      </c>
      <c r="AD581" s="107" t="s">
        <v>225</v>
      </c>
      <c r="AE581" s="107" t="s">
        <v>216</v>
      </c>
    </row>
    <row r="582" spans="1:31" s="91" customFormat="1" ht="68.45" customHeight="1">
      <c r="A582" s="113"/>
      <c r="B582" s="113"/>
      <c r="C582" s="113"/>
      <c r="D582" s="119"/>
      <c r="E582" s="86" t="s">
        <v>208</v>
      </c>
      <c r="F582" s="107" t="s">
        <v>152</v>
      </c>
      <c r="G582" s="107" t="s">
        <v>381</v>
      </c>
      <c r="H582" s="107" t="s">
        <v>382</v>
      </c>
      <c r="I582" s="107" t="s">
        <v>383</v>
      </c>
      <c r="J582" s="107" t="s">
        <v>213</v>
      </c>
      <c r="K582" s="107" t="s">
        <v>221</v>
      </c>
      <c r="L582" s="107" t="s">
        <v>222</v>
      </c>
      <c r="M582" s="107">
        <v>2</v>
      </c>
      <c r="N582" s="107">
        <v>3</v>
      </c>
      <c r="O582" s="107">
        <f t="shared" si="157"/>
        <v>6</v>
      </c>
      <c r="P582" s="89" t="str">
        <f t="shared" si="153"/>
        <v>Medio</v>
      </c>
      <c r="Q582" s="92">
        <v>10</v>
      </c>
      <c r="R582" s="89">
        <f t="shared" si="154"/>
        <v>60</v>
      </c>
      <c r="S582" s="89" t="str">
        <f t="shared" si="148"/>
        <v>III</v>
      </c>
      <c r="T582" s="88" t="s">
        <v>142</v>
      </c>
      <c r="U582" s="112"/>
      <c r="V582" s="112"/>
      <c r="W582" s="112"/>
      <c r="X582" s="112"/>
      <c r="Y582" s="98" t="s">
        <v>518</v>
      </c>
      <c r="Z582" s="107" t="s">
        <v>224</v>
      </c>
      <c r="AA582" s="107" t="s">
        <v>216</v>
      </c>
      <c r="AB582" s="107" t="s">
        <v>216</v>
      </c>
      <c r="AC582" s="107" t="s">
        <v>216</v>
      </c>
      <c r="AD582" s="107" t="s">
        <v>225</v>
      </c>
      <c r="AE582" s="107" t="s">
        <v>216</v>
      </c>
    </row>
    <row r="583" spans="1:31" s="91" customFormat="1" ht="68.45" customHeight="1">
      <c r="A583" s="113"/>
      <c r="B583" s="113"/>
      <c r="C583" s="113"/>
      <c r="D583" s="119"/>
      <c r="E583" s="86" t="s">
        <v>208</v>
      </c>
      <c r="F583" s="107" t="s">
        <v>152</v>
      </c>
      <c r="G583" s="107" t="s">
        <v>384</v>
      </c>
      <c r="H583" s="107" t="s">
        <v>385</v>
      </c>
      <c r="I583" s="107" t="s">
        <v>386</v>
      </c>
      <c r="J583" s="107" t="s">
        <v>213</v>
      </c>
      <c r="K583" s="107" t="s">
        <v>221</v>
      </c>
      <c r="L583" s="107" t="s">
        <v>222</v>
      </c>
      <c r="M583" s="107">
        <v>2</v>
      </c>
      <c r="N583" s="107">
        <v>3</v>
      </c>
      <c r="O583" s="107">
        <f t="shared" si="157"/>
        <v>6</v>
      </c>
      <c r="P583" s="89" t="str">
        <f t="shared" si="153"/>
        <v>Medio</v>
      </c>
      <c r="Q583" s="92">
        <v>10</v>
      </c>
      <c r="R583" s="89">
        <f t="shared" si="154"/>
        <v>60</v>
      </c>
      <c r="S583" s="89" t="str">
        <f t="shared" si="148"/>
        <v>III</v>
      </c>
      <c r="T583" s="88" t="s">
        <v>142</v>
      </c>
      <c r="U583" s="112"/>
      <c r="V583" s="112"/>
      <c r="W583" s="112"/>
      <c r="X583" s="112"/>
      <c r="Y583" s="98" t="s">
        <v>518</v>
      </c>
      <c r="Z583" s="107" t="s">
        <v>224</v>
      </c>
      <c r="AA583" s="107" t="s">
        <v>216</v>
      </c>
      <c r="AB583" s="107" t="s">
        <v>216</v>
      </c>
      <c r="AC583" s="107" t="s">
        <v>216</v>
      </c>
      <c r="AD583" s="107" t="s">
        <v>225</v>
      </c>
      <c r="AE583" s="107" t="s">
        <v>216</v>
      </c>
    </row>
    <row r="584" spans="1:31" s="91" customFormat="1" ht="68.45" customHeight="1">
      <c r="A584" s="113" t="s">
        <v>204</v>
      </c>
      <c r="B584" s="113" t="s">
        <v>521</v>
      </c>
      <c r="C584" s="113" t="s">
        <v>522</v>
      </c>
      <c r="D584" s="113" t="s">
        <v>523</v>
      </c>
      <c r="E584" s="86" t="s">
        <v>208</v>
      </c>
      <c r="F584" s="107" t="s">
        <v>209</v>
      </c>
      <c r="G584" s="107" t="s">
        <v>373</v>
      </c>
      <c r="H584" s="107" t="s">
        <v>374</v>
      </c>
      <c r="I584" s="107" t="s">
        <v>375</v>
      </c>
      <c r="J584" s="107" t="s">
        <v>376</v>
      </c>
      <c r="K584" s="107" t="s">
        <v>268</v>
      </c>
      <c r="L584" s="107" t="s">
        <v>377</v>
      </c>
      <c r="M584" s="107">
        <v>2</v>
      </c>
      <c r="N584" s="107">
        <v>1</v>
      </c>
      <c r="O584" s="107">
        <f t="shared" ref="O584:O592" si="164">IF(OR(M584="",N584=""),"",IF((M584*N584=0),"N/A",M584*N584))</f>
        <v>2</v>
      </c>
      <c r="P584" s="89" t="str">
        <f t="shared" ref="P584:P592" si="165">IF(O584="","",IF(ISTEXT(O584),"N/A",IF(OR(O584=2,O584=4),"Bajo",IF(OR(O584=6,O584=8),"Medio",IF(OR(O584=10,O584=12,O584=18,O584=20),"Alto",IF(OR(O584=24,O584=30,O584=40),"Muy Alto","Error"))))))</f>
        <v>Bajo</v>
      </c>
      <c r="Q584" s="92">
        <v>10</v>
      </c>
      <c r="R584" s="89">
        <f t="shared" ref="R584:R592" si="166">IF(OR(Q584="",O584=""),"",IF(ISTEXT(O584),"N/A",O584*Q584))</f>
        <v>20</v>
      </c>
      <c r="S584" s="89" t="str">
        <f t="shared" si="148"/>
        <v>IV</v>
      </c>
      <c r="T584" s="89" t="str">
        <f>IF(S584="","",IF(OR(S584="IV",S584="III"),"Aceptable",IF(S584="II","No Aceptable o Aceptable con controles",IF(S584="I","No Aceptable","Error"))))</f>
        <v>Aceptable</v>
      </c>
      <c r="U584" s="112"/>
      <c r="V584" s="112">
        <v>1</v>
      </c>
      <c r="W584" s="112">
        <f>U584+V584</f>
        <v>1</v>
      </c>
      <c r="X584" s="112"/>
      <c r="Y584" s="93" t="s">
        <v>378</v>
      </c>
      <c r="Z584" s="107" t="s">
        <v>215</v>
      </c>
      <c r="AA584" s="107" t="s">
        <v>216</v>
      </c>
      <c r="AB584" s="107" t="s">
        <v>216</v>
      </c>
      <c r="AC584" s="107" t="s">
        <v>216</v>
      </c>
      <c r="AD584" s="111" t="s">
        <v>618</v>
      </c>
      <c r="AE584" s="107" t="s">
        <v>217</v>
      </c>
    </row>
    <row r="585" spans="1:31" s="91" customFormat="1" ht="68.45" customHeight="1">
      <c r="A585" s="113"/>
      <c r="B585" s="113"/>
      <c r="C585" s="113"/>
      <c r="D585" s="113"/>
      <c r="E585" s="86" t="s">
        <v>208</v>
      </c>
      <c r="F585" s="107" t="s">
        <v>152</v>
      </c>
      <c r="G585" s="107" t="s">
        <v>226</v>
      </c>
      <c r="H585" s="107" t="s">
        <v>227</v>
      </c>
      <c r="I585" s="107" t="s">
        <v>380</v>
      </c>
      <c r="J585" s="107" t="s">
        <v>213</v>
      </c>
      <c r="K585" s="107" t="s">
        <v>221</v>
      </c>
      <c r="L585" s="107" t="s">
        <v>222</v>
      </c>
      <c r="M585" s="107">
        <v>2</v>
      </c>
      <c r="N585" s="107">
        <v>3</v>
      </c>
      <c r="O585" s="107">
        <f t="shared" si="164"/>
        <v>6</v>
      </c>
      <c r="P585" s="89" t="str">
        <f t="shared" si="165"/>
        <v>Medio</v>
      </c>
      <c r="Q585" s="87">
        <v>10</v>
      </c>
      <c r="R585" s="89">
        <f t="shared" si="166"/>
        <v>60</v>
      </c>
      <c r="S585" s="89" t="str">
        <f t="shared" si="148"/>
        <v>III</v>
      </c>
      <c r="T585" s="88" t="s">
        <v>142</v>
      </c>
      <c r="U585" s="112"/>
      <c r="V585" s="112"/>
      <c r="W585" s="112"/>
      <c r="X585" s="112"/>
      <c r="Y585" s="90" t="s">
        <v>223</v>
      </c>
      <c r="Z585" s="107" t="s">
        <v>224</v>
      </c>
      <c r="AA585" s="107" t="s">
        <v>216</v>
      </c>
      <c r="AB585" s="107" t="s">
        <v>216</v>
      </c>
      <c r="AC585" s="107" t="s">
        <v>216</v>
      </c>
      <c r="AD585" s="107" t="s">
        <v>225</v>
      </c>
      <c r="AE585" s="107" t="s">
        <v>216</v>
      </c>
    </row>
    <row r="586" spans="1:31" s="91" customFormat="1" ht="68.45" customHeight="1">
      <c r="A586" s="113"/>
      <c r="B586" s="113"/>
      <c r="C586" s="113"/>
      <c r="D586" s="113"/>
      <c r="E586" s="86" t="s">
        <v>208</v>
      </c>
      <c r="F586" s="107" t="s">
        <v>152</v>
      </c>
      <c r="G586" s="107" t="s">
        <v>381</v>
      </c>
      <c r="H586" s="107" t="s">
        <v>382</v>
      </c>
      <c r="I586" s="107" t="s">
        <v>383</v>
      </c>
      <c r="J586" s="107" t="s">
        <v>213</v>
      </c>
      <c r="K586" s="107" t="s">
        <v>221</v>
      </c>
      <c r="L586" s="107" t="s">
        <v>222</v>
      </c>
      <c r="M586" s="107">
        <v>2</v>
      </c>
      <c r="N586" s="107">
        <v>3</v>
      </c>
      <c r="O586" s="107">
        <f t="shared" si="164"/>
        <v>6</v>
      </c>
      <c r="P586" s="89" t="str">
        <f t="shared" si="165"/>
        <v>Medio</v>
      </c>
      <c r="Q586" s="87">
        <v>10</v>
      </c>
      <c r="R586" s="89">
        <f t="shared" si="166"/>
        <v>60</v>
      </c>
      <c r="S586" s="89" t="str">
        <f t="shared" si="148"/>
        <v>III</v>
      </c>
      <c r="T586" s="88" t="s">
        <v>142</v>
      </c>
      <c r="U586" s="112"/>
      <c r="V586" s="112"/>
      <c r="W586" s="112"/>
      <c r="X586" s="112"/>
      <c r="Y586" s="90" t="s">
        <v>223</v>
      </c>
      <c r="Z586" s="107" t="s">
        <v>224</v>
      </c>
      <c r="AA586" s="107" t="s">
        <v>216</v>
      </c>
      <c r="AB586" s="107" t="s">
        <v>216</v>
      </c>
      <c r="AC586" s="107" t="s">
        <v>216</v>
      </c>
      <c r="AD586" s="107" t="s">
        <v>225</v>
      </c>
      <c r="AE586" s="107" t="s">
        <v>216</v>
      </c>
    </row>
    <row r="587" spans="1:31" s="91" customFormat="1" ht="68.45" customHeight="1">
      <c r="A587" s="113"/>
      <c r="B587" s="113"/>
      <c r="C587" s="113"/>
      <c r="D587" s="113"/>
      <c r="E587" s="86" t="s">
        <v>208</v>
      </c>
      <c r="F587" s="107" t="s">
        <v>152</v>
      </c>
      <c r="G587" s="107" t="s">
        <v>384</v>
      </c>
      <c r="H587" s="107" t="s">
        <v>385</v>
      </c>
      <c r="I587" s="107" t="s">
        <v>386</v>
      </c>
      <c r="J587" s="107" t="s">
        <v>213</v>
      </c>
      <c r="K587" s="107" t="s">
        <v>221</v>
      </c>
      <c r="L587" s="107" t="s">
        <v>222</v>
      </c>
      <c r="M587" s="107">
        <v>2</v>
      </c>
      <c r="N587" s="107">
        <v>3</v>
      </c>
      <c r="O587" s="107">
        <f t="shared" si="164"/>
        <v>6</v>
      </c>
      <c r="P587" s="89" t="str">
        <f t="shared" si="165"/>
        <v>Medio</v>
      </c>
      <c r="Q587" s="87">
        <v>10</v>
      </c>
      <c r="R587" s="89">
        <f t="shared" si="166"/>
        <v>60</v>
      </c>
      <c r="S587" s="89" t="str">
        <f t="shared" si="148"/>
        <v>III</v>
      </c>
      <c r="T587" s="88" t="s">
        <v>142</v>
      </c>
      <c r="U587" s="112"/>
      <c r="V587" s="112"/>
      <c r="W587" s="112"/>
      <c r="X587" s="112"/>
      <c r="Y587" s="90" t="s">
        <v>223</v>
      </c>
      <c r="Z587" s="107" t="s">
        <v>224</v>
      </c>
      <c r="AA587" s="107" t="s">
        <v>216</v>
      </c>
      <c r="AB587" s="107" t="s">
        <v>216</v>
      </c>
      <c r="AC587" s="107" t="s">
        <v>216</v>
      </c>
      <c r="AD587" s="107" t="s">
        <v>225</v>
      </c>
      <c r="AE587" s="107" t="s">
        <v>216</v>
      </c>
    </row>
    <row r="588" spans="1:31" s="105" customFormat="1" ht="68.45" customHeight="1">
      <c r="A588" s="113"/>
      <c r="B588" s="113"/>
      <c r="C588" s="113"/>
      <c r="D588" s="113"/>
      <c r="E588" s="86" t="s">
        <v>208</v>
      </c>
      <c r="F588" s="107" t="s">
        <v>150</v>
      </c>
      <c r="G588" s="107" t="s">
        <v>229</v>
      </c>
      <c r="H588" s="107" t="s">
        <v>379</v>
      </c>
      <c r="I588" s="107" t="s">
        <v>231</v>
      </c>
      <c r="J588" s="107" t="s">
        <v>213</v>
      </c>
      <c r="K588" s="107" t="s">
        <v>232</v>
      </c>
      <c r="L588" s="107" t="s">
        <v>233</v>
      </c>
      <c r="M588" s="92">
        <v>0</v>
      </c>
      <c r="N588" s="92">
        <v>2</v>
      </c>
      <c r="O588" s="89" t="str">
        <f t="shared" si="164"/>
        <v>N/A</v>
      </c>
      <c r="P588" s="89" t="str">
        <f t="shared" si="165"/>
        <v>N/A</v>
      </c>
      <c r="Q588" s="92">
        <v>25</v>
      </c>
      <c r="R588" s="89" t="str">
        <f t="shared" si="166"/>
        <v>N/A</v>
      </c>
      <c r="S588" s="89" t="str">
        <f t="shared" ref="S588" si="167">IF(R588="","",IF(ISTEXT(R588),"IV",IF(R588=20,"IV",IF(AND(R588&gt;=40,R588&lt;=120),"III",IF(AND(R588&gt;=150,R588&lt;=500),"II",IF(AND(R588&gt;=600,R588&lt;=4000),"I","Error"))))))</f>
        <v>IV</v>
      </c>
      <c r="T588" s="88" t="s">
        <v>142</v>
      </c>
      <c r="U588" s="112"/>
      <c r="V588" s="112"/>
      <c r="W588" s="112"/>
      <c r="X588" s="112"/>
      <c r="Y588" s="90" t="s">
        <v>234</v>
      </c>
      <c r="Z588" s="107" t="s">
        <v>235</v>
      </c>
      <c r="AA588" s="107" t="s">
        <v>216</v>
      </c>
      <c r="AB588" s="107" t="s">
        <v>216</v>
      </c>
      <c r="AC588" s="107" t="s">
        <v>236</v>
      </c>
      <c r="AD588" s="111" t="s">
        <v>622</v>
      </c>
      <c r="AE588" s="107" t="s">
        <v>216</v>
      </c>
    </row>
    <row r="589" spans="1:31" s="105" customFormat="1" ht="68.45" customHeight="1">
      <c r="A589" s="113"/>
      <c r="B589" s="113"/>
      <c r="C589" s="113"/>
      <c r="D589" s="113"/>
      <c r="E589" s="86" t="s">
        <v>208</v>
      </c>
      <c r="F589" s="107" t="s">
        <v>150</v>
      </c>
      <c r="G589" s="107" t="s">
        <v>237</v>
      </c>
      <c r="H589" s="107" t="s">
        <v>238</v>
      </c>
      <c r="I589" s="107" t="s">
        <v>239</v>
      </c>
      <c r="J589" s="107" t="s">
        <v>240</v>
      </c>
      <c r="K589" s="107" t="s">
        <v>232</v>
      </c>
      <c r="L589" s="107" t="s">
        <v>233</v>
      </c>
      <c r="M589" s="107">
        <v>2</v>
      </c>
      <c r="N589" s="107">
        <v>1</v>
      </c>
      <c r="O589" s="107">
        <f t="shared" si="164"/>
        <v>2</v>
      </c>
      <c r="P589" s="89" t="str">
        <f t="shared" si="165"/>
        <v>Bajo</v>
      </c>
      <c r="Q589" s="92">
        <v>10</v>
      </c>
      <c r="R589" s="89">
        <f t="shared" si="166"/>
        <v>20</v>
      </c>
      <c r="S589" s="89" t="str">
        <f t="shared" si="148"/>
        <v>IV</v>
      </c>
      <c r="T589" s="89" t="str">
        <f>IF(S589="","",IF(OR(S589="IV",S589="III"),"Aceptable",IF(S589="II","No Aceptable o Aceptable con controles",IF(S589="I","No Aceptable","Error"))))</f>
        <v>Aceptable</v>
      </c>
      <c r="U589" s="112"/>
      <c r="V589" s="112"/>
      <c r="W589" s="112"/>
      <c r="X589" s="112"/>
      <c r="Y589" s="90" t="s">
        <v>234</v>
      </c>
      <c r="Z589" s="107" t="s">
        <v>241</v>
      </c>
      <c r="AA589" s="107" t="s">
        <v>216</v>
      </c>
      <c r="AB589" s="107" t="s">
        <v>216</v>
      </c>
      <c r="AC589" s="107" t="s">
        <v>236</v>
      </c>
      <c r="AD589" s="111" t="s">
        <v>623</v>
      </c>
      <c r="AE589" s="107" t="s">
        <v>216</v>
      </c>
    </row>
    <row r="590" spans="1:31" s="105" customFormat="1" ht="68.45" customHeight="1">
      <c r="A590" s="113"/>
      <c r="B590" s="113"/>
      <c r="C590" s="113"/>
      <c r="D590" s="113"/>
      <c r="E590" s="86" t="s">
        <v>208</v>
      </c>
      <c r="F590" s="107" t="s">
        <v>247</v>
      </c>
      <c r="G590" s="107" t="s">
        <v>248</v>
      </c>
      <c r="H590" s="107" t="s">
        <v>249</v>
      </c>
      <c r="I590" s="107" t="s">
        <v>250</v>
      </c>
      <c r="J590" s="107" t="s">
        <v>251</v>
      </c>
      <c r="K590" s="107" t="s">
        <v>252</v>
      </c>
      <c r="L590" s="107" t="s">
        <v>233</v>
      </c>
      <c r="M590" s="107">
        <v>2</v>
      </c>
      <c r="N590" s="107">
        <v>2</v>
      </c>
      <c r="O590" s="107">
        <f t="shared" si="164"/>
        <v>4</v>
      </c>
      <c r="P590" s="89" t="str">
        <f t="shared" si="165"/>
        <v>Bajo</v>
      </c>
      <c r="Q590" s="92">
        <v>25</v>
      </c>
      <c r="R590" s="89">
        <f t="shared" si="166"/>
        <v>100</v>
      </c>
      <c r="S590" s="89" t="str">
        <f t="shared" si="148"/>
        <v>III</v>
      </c>
      <c r="T590" s="88" t="s">
        <v>142</v>
      </c>
      <c r="U590" s="112"/>
      <c r="V590" s="112"/>
      <c r="W590" s="112"/>
      <c r="X590" s="112"/>
      <c r="Y590" s="90" t="s">
        <v>253</v>
      </c>
      <c r="Z590" s="107" t="s">
        <v>254</v>
      </c>
      <c r="AA590" s="107" t="s">
        <v>216</v>
      </c>
      <c r="AB590" s="107" t="s">
        <v>216</v>
      </c>
      <c r="AC590" s="107" t="s">
        <v>255</v>
      </c>
      <c r="AD590" s="107" t="s">
        <v>510</v>
      </c>
      <c r="AE590" s="107" t="s">
        <v>216</v>
      </c>
    </row>
    <row r="591" spans="1:31" s="105" customFormat="1" ht="68.45" customHeight="1">
      <c r="A591" s="113"/>
      <c r="B591" s="113"/>
      <c r="C591" s="113"/>
      <c r="D591" s="113"/>
      <c r="E591" s="86" t="s">
        <v>208</v>
      </c>
      <c r="F591" s="107" t="s">
        <v>247</v>
      </c>
      <c r="G591" s="107" t="s">
        <v>257</v>
      </c>
      <c r="H591" s="107" t="s">
        <v>496</v>
      </c>
      <c r="I591" s="107" t="s">
        <v>524</v>
      </c>
      <c r="J591" s="107" t="s">
        <v>260</v>
      </c>
      <c r="K591" s="107" t="s">
        <v>252</v>
      </c>
      <c r="L591" s="107" t="s">
        <v>233</v>
      </c>
      <c r="M591" s="107">
        <v>2</v>
      </c>
      <c r="N591" s="107">
        <v>2</v>
      </c>
      <c r="O591" s="107">
        <f t="shared" si="164"/>
        <v>4</v>
      </c>
      <c r="P591" s="89" t="str">
        <f t="shared" si="165"/>
        <v>Bajo</v>
      </c>
      <c r="Q591" s="92">
        <v>25</v>
      </c>
      <c r="R591" s="89">
        <f t="shared" si="166"/>
        <v>100</v>
      </c>
      <c r="S591" s="89" t="str">
        <f t="shared" si="148"/>
        <v>III</v>
      </c>
      <c r="T591" s="88" t="s">
        <v>142</v>
      </c>
      <c r="U591" s="112"/>
      <c r="V591" s="112"/>
      <c r="W591" s="112"/>
      <c r="X591" s="112"/>
      <c r="Y591" s="90" t="s">
        <v>261</v>
      </c>
      <c r="Z591" s="107" t="s">
        <v>254</v>
      </c>
      <c r="AA591" s="107" t="s">
        <v>216</v>
      </c>
      <c r="AB591" s="107" t="s">
        <v>216</v>
      </c>
      <c r="AC591" s="107" t="s">
        <v>255</v>
      </c>
      <c r="AD591" s="111" t="s">
        <v>262</v>
      </c>
      <c r="AE591" s="107" t="s">
        <v>216</v>
      </c>
    </row>
    <row r="592" spans="1:31" s="105" customFormat="1" ht="68.45" customHeight="1">
      <c r="A592" s="113"/>
      <c r="B592" s="113"/>
      <c r="C592" s="113"/>
      <c r="D592" s="113"/>
      <c r="E592" s="86" t="s">
        <v>208</v>
      </c>
      <c r="F592" s="107" t="s">
        <v>274</v>
      </c>
      <c r="G592" s="107" t="s">
        <v>300</v>
      </c>
      <c r="H592" s="107" t="s">
        <v>301</v>
      </c>
      <c r="I592" s="107" t="s">
        <v>302</v>
      </c>
      <c r="J592" s="107" t="s">
        <v>213</v>
      </c>
      <c r="K592" s="107" t="s">
        <v>268</v>
      </c>
      <c r="L592" s="107" t="s">
        <v>278</v>
      </c>
      <c r="M592" s="107">
        <v>6</v>
      </c>
      <c r="N592" s="107">
        <v>3</v>
      </c>
      <c r="O592" s="107">
        <f t="shared" si="164"/>
        <v>18</v>
      </c>
      <c r="P592" s="89" t="str">
        <f t="shared" si="165"/>
        <v>Alto</v>
      </c>
      <c r="Q592" s="92">
        <v>25</v>
      </c>
      <c r="R592" s="89">
        <f t="shared" si="166"/>
        <v>450</v>
      </c>
      <c r="S592" s="89" t="str">
        <f t="shared" si="148"/>
        <v>II</v>
      </c>
      <c r="T592" s="89" t="str">
        <f>IF(S592="","",IF(OR(S592="IV",S592="III"),"Aceptable",IF(S592="II","No Aceptable o Aceptable con controles",IF(S592="I","No Aceptable","Error"))))</f>
        <v>No Aceptable o Aceptable con controles</v>
      </c>
      <c r="U592" s="112"/>
      <c r="V592" s="112"/>
      <c r="W592" s="112"/>
      <c r="X592" s="112"/>
      <c r="Y592" s="90" t="s">
        <v>303</v>
      </c>
      <c r="Z592" s="107" t="s">
        <v>304</v>
      </c>
      <c r="AA592" s="107" t="s">
        <v>216</v>
      </c>
      <c r="AB592" s="107" t="s">
        <v>216</v>
      </c>
      <c r="AC592" s="107" t="s">
        <v>305</v>
      </c>
      <c r="AD592" s="111" t="s">
        <v>626</v>
      </c>
      <c r="AE592" s="107" t="s">
        <v>217</v>
      </c>
    </row>
    <row r="593" spans="1:31" s="105" customFormat="1" ht="68.45" customHeight="1">
      <c r="A593" s="115" t="s">
        <v>204</v>
      </c>
      <c r="B593" s="113" t="s">
        <v>633</v>
      </c>
      <c r="C593" s="113" t="s">
        <v>525</v>
      </c>
      <c r="D593" s="117" t="s">
        <v>526</v>
      </c>
      <c r="E593" s="86" t="s">
        <v>208</v>
      </c>
      <c r="F593" s="107" t="s">
        <v>209</v>
      </c>
      <c r="G593" s="107" t="s">
        <v>373</v>
      </c>
      <c r="H593" s="107" t="s">
        <v>374</v>
      </c>
      <c r="I593" s="107" t="s">
        <v>437</v>
      </c>
      <c r="J593" s="107" t="s">
        <v>213</v>
      </c>
      <c r="K593" s="107" t="s">
        <v>268</v>
      </c>
      <c r="L593" s="107" t="s">
        <v>377</v>
      </c>
      <c r="M593" s="107">
        <v>2</v>
      </c>
      <c r="N593" s="107">
        <v>1</v>
      </c>
      <c r="O593" s="107">
        <f t="shared" ref="O593:O601" si="168">IF(OR(M593="",N593=""),"",IF((M593*N593=0),"N/A",M593*N593))</f>
        <v>2</v>
      </c>
      <c r="P593" s="89" t="str">
        <f t="shared" ref="P593:P601" si="169">IF(O593="","",IF(ISTEXT(O593),"N/A",IF(OR(O593=2,O593=4),"Bajo",IF(OR(O593=6,O593=8),"Medio",IF(OR(O593=10,O593=12,O593=18,O593=20),"Alto",IF(OR(O593=24,O593=30,O593=40),"Muy Alto","Error"))))))</f>
        <v>Bajo</v>
      </c>
      <c r="Q593" s="92">
        <v>10</v>
      </c>
      <c r="R593" s="89">
        <f t="shared" ref="R593:R594" si="170">IF(OR(Q593="",O593=""),"",IF(ISTEXT(O593),"N/A",O593*Q593))</f>
        <v>20</v>
      </c>
      <c r="S593" s="89" t="str">
        <f t="shared" si="148"/>
        <v>IV</v>
      </c>
      <c r="T593" s="89" t="str">
        <f t="shared" ref="T593:T594" si="171">IF(S593="","",IF(OR(S593="IV",S593="III"),"Aceptable",IF(S593="II","No Aceptable o Aceptable con controles",IF(S593="I","No Aceptable","Error"))))</f>
        <v>Aceptable</v>
      </c>
      <c r="U593" s="113"/>
      <c r="V593" s="113">
        <v>1</v>
      </c>
      <c r="W593" s="113">
        <f>U593+V593</f>
        <v>1</v>
      </c>
      <c r="X593" s="93" t="s">
        <v>378</v>
      </c>
      <c r="Y593" s="93" t="s">
        <v>378</v>
      </c>
      <c r="Z593" s="107" t="s">
        <v>215</v>
      </c>
      <c r="AA593" s="94" t="s">
        <v>272</v>
      </c>
      <c r="AB593" s="94" t="s">
        <v>272</v>
      </c>
      <c r="AC593" s="107" t="s">
        <v>438</v>
      </c>
      <c r="AD593" s="111" t="s">
        <v>618</v>
      </c>
      <c r="AE593" s="94" t="s">
        <v>439</v>
      </c>
    </row>
    <row r="594" spans="1:31" s="105" customFormat="1" ht="68.45" customHeight="1">
      <c r="A594" s="115"/>
      <c r="B594" s="113"/>
      <c r="C594" s="113"/>
      <c r="D594" s="117"/>
      <c r="E594" s="86" t="s">
        <v>440</v>
      </c>
      <c r="F594" s="107" t="s">
        <v>209</v>
      </c>
      <c r="G594" s="107" t="s">
        <v>210</v>
      </c>
      <c r="H594" s="107" t="s">
        <v>211</v>
      </c>
      <c r="I594" s="107" t="s">
        <v>212</v>
      </c>
      <c r="J594" s="107" t="s">
        <v>213</v>
      </c>
      <c r="K594" s="107" t="s">
        <v>213</v>
      </c>
      <c r="L594" s="107" t="s">
        <v>377</v>
      </c>
      <c r="M594" s="107">
        <v>2</v>
      </c>
      <c r="N594" s="107">
        <v>1</v>
      </c>
      <c r="O594" s="107">
        <f t="shared" si="168"/>
        <v>2</v>
      </c>
      <c r="P594" s="89" t="str">
        <f t="shared" si="169"/>
        <v>Bajo</v>
      </c>
      <c r="Q594" s="87">
        <v>10</v>
      </c>
      <c r="R594" s="88">
        <f t="shared" si="170"/>
        <v>20</v>
      </c>
      <c r="S594" s="89" t="str">
        <f t="shared" si="148"/>
        <v>IV</v>
      </c>
      <c r="T594" s="88" t="str">
        <f t="shared" si="171"/>
        <v>Aceptable</v>
      </c>
      <c r="U594" s="113"/>
      <c r="V594" s="113"/>
      <c r="W594" s="113"/>
      <c r="X594" s="90" t="s">
        <v>214</v>
      </c>
      <c r="Y594" s="90" t="s">
        <v>214</v>
      </c>
      <c r="Z594" s="107" t="s">
        <v>215</v>
      </c>
      <c r="AA594" s="94" t="s">
        <v>272</v>
      </c>
      <c r="AB594" s="94" t="s">
        <v>272</v>
      </c>
      <c r="AC594" s="94" t="s">
        <v>438</v>
      </c>
      <c r="AD594" s="111" t="s">
        <v>618</v>
      </c>
      <c r="AE594" s="94"/>
    </row>
    <row r="595" spans="1:31" s="105" customFormat="1" ht="68.45" customHeight="1">
      <c r="A595" s="115"/>
      <c r="B595" s="113"/>
      <c r="C595" s="113"/>
      <c r="D595" s="117"/>
      <c r="E595" s="86" t="s">
        <v>440</v>
      </c>
      <c r="F595" s="107" t="s">
        <v>150</v>
      </c>
      <c r="G595" s="107" t="s">
        <v>527</v>
      </c>
      <c r="H595" s="107" t="s">
        <v>528</v>
      </c>
      <c r="I595" s="107" t="s">
        <v>529</v>
      </c>
      <c r="J595" s="107" t="s">
        <v>213</v>
      </c>
      <c r="K595" s="107" t="s">
        <v>530</v>
      </c>
      <c r="L595" s="107" t="s">
        <v>531</v>
      </c>
      <c r="M595" s="107">
        <v>2</v>
      </c>
      <c r="N595" s="107">
        <v>1</v>
      </c>
      <c r="O595" s="107">
        <f t="shared" si="168"/>
        <v>2</v>
      </c>
      <c r="P595" s="89" t="str">
        <f t="shared" si="169"/>
        <v>Bajo</v>
      </c>
      <c r="Q595" s="92">
        <v>10</v>
      </c>
      <c r="R595" s="89">
        <v>20</v>
      </c>
      <c r="S595" s="89" t="str">
        <f t="shared" si="148"/>
        <v>IV</v>
      </c>
      <c r="T595" s="89" t="s">
        <v>144</v>
      </c>
      <c r="U595" s="113"/>
      <c r="V595" s="113"/>
      <c r="W595" s="113"/>
      <c r="X595" s="90" t="s">
        <v>532</v>
      </c>
      <c r="Y595" s="90" t="s">
        <v>532</v>
      </c>
      <c r="Z595" s="107" t="s">
        <v>533</v>
      </c>
      <c r="AA595" s="107" t="s">
        <v>216</v>
      </c>
      <c r="AB595" s="107" t="s">
        <v>216</v>
      </c>
      <c r="AC595" s="99" t="s">
        <v>534</v>
      </c>
      <c r="AD595" s="107" t="s">
        <v>535</v>
      </c>
      <c r="AE595" s="107" t="s">
        <v>536</v>
      </c>
    </row>
    <row r="596" spans="1:31" s="105" customFormat="1" ht="68.45" customHeight="1">
      <c r="A596" s="115"/>
      <c r="B596" s="113"/>
      <c r="C596" s="113"/>
      <c r="D596" s="117"/>
      <c r="E596" s="86" t="s">
        <v>208</v>
      </c>
      <c r="F596" s="107" t="s">
        <v>150</v>
      </c>
      <c r="G596" s="107" t="s">
        <v>237</v>
      </c>
      <c r="H596" s="107" t="s">
        <v>242</v>
      </c>
      <c r="I596" s="107" t="s">
        <v>243</v>
      </c>
      <c r="J596" s="107" t="s">
        <v>213</v>
      </c>
      <c r="K596" s="107" t="s">
        <v>232</v>
      </c>
      <c r="L596" s="107" t="s">
        <v>213</v>
      </c>
      <c r="M596" s="107">
        <v>2</v>
      </c>
      <c r="N596" s="107">
        <v>1</v>
      </c>
      <c r="O596" s="107">
        <f t="shared" si="168"/>
        <v>2</v>
      </c>
      <c r="P596" s="89" t="str">
        <f t="shared" si="169"/>
        <v>Bajo</v>
      </c>
      <c r="Q596" s="87">
        <v>10</v>
      </c>
      <c r="R596" s="89">
        <v>20</v>
      </c>
      <c r="S596" s="89" t="str">
        <f t="shared" si="148"/>
        <v>IV</v>
      </c>
      <c r="T596" s="89" t="s">
        <v>144</v>
      </c>
      <c r="U596" s="113"/>
      <c r="V596" s="113"/>
      <c r="W596" s="113"/>
      <c r="X596" s="90" t="s">
        <v>244</v>
      </c>
      <c r="Y596" s="90" t="s">
        <v>244</v>
      </c>
      <c r="Z596" s="107" t="s">
        <v>245</v>
      </c>
      <c r="AA596" s="107" t="s">
        <v>216</v>
      </c>
      <c r="AB596" s="107" t="s">
        <v>246</v>
      </c>
      <c r="AC596" s="107" t="s">
        <v>216</v>
      </c>
      <c r="AD596" s="111" t="s">
        <v>624</v>
      </c>
      <c r="AE596" s="107" t="s">
        <v>216</v>
      </c>
    </row>
    <row r="597" spans="1:31" s="105" customFormat="1" ht="68.45" customHeight="1">
      <c r="A597" s="115"/>
      <c r="B597" s="113"/>
      <c r="C597" s="113"/>
      <c r="D597" s="117"/>
      <c r="E597" s="86" t="s">
        <v>208</v>
      </c>
      <c r="F597" s="107" t="s">
        <v>151</v>
      </c>
      <c r="G597" s="107" t="s">
        <v>179</v>
      </c>
      <c r="H597" s="107" t="s">
        <v>441</v>
      </c>
      <c r="I597" s="107" t="s">
        <v>442</v>
      </c>
      <c r="J597" s="107" t="s">
        <v>213</v>
      </c>
      <c r="K597" s="107" t="s">
        <v>213</v>
      </c>
      <c r="L597" s="107" t="s">
        <v>213</v>
      </c>
      <c r="M597" s="107">
        <v>2</v>
      </c>
      <c r="N597" s="107">
        <v>1</v>
      </c>
      <c r="O597" s="107">
        <f t="shared" si="168"/>
        <v>2</v>
      </c>
      <c r="P597" s="89" t="str">
        <f t="shared" si="169"/>
        <v>Bajo</v>
      </c>
      <c r="Q597" s="92">
        <v>10</v>
      </c>
      <c r="R597" s="89">
        <f t="shared" ref="R597:R601" si="172">IF(OR(Q597="",O597=""),"",IF(ISTEXT(O597),"N/A",O597*Q597))</f>
        <v>20</v>
      </c>
      <c r="S597" s="89" t="str">
        <f t="shared" si="148"/>
        <v>IV</v>
      </c>
      <c r="T597" s="89" t="str">
        <f>IF(S597="","",IF(OR(S597="IV",S597="III"),"Aceptable",IF(S597="II","No Aceptable o Aceptable con controles",IF(S597="I","No Aceptable","Error"))))</f>
        <v>Aceptable</v>
      </c>
      <c r="U597" s="113"/>
      <c r="V597" s="113"/>
      <c r="W597" s="113"/>
      <c r="X597" s="93" t="s">
        <v>443</v>
      </c>
      <c r="Y597" s="93" t="s">
        <v>443</v>
      </c>
      <c r="Z597" s="107" t="s">
        <v>271</v>
      </c>
      <c r="AA597" s="94" t="s">
        <v>272</v>
      </c>
      <c r="AB597" s="94" t="s">
        <v>272</v>
      </c>
      <c r="AC597" s="94" t="s">
        <v>444</v>
      </c>
      <c r="AD597" s="94" t="s">
        <v>445</v>
      </c>
      <c r="AE597" s="94" t="s">
        <v>216</v>
      </c>
    </row>
    <row r="598" spans="1:31" s="105" customFormat="1" ht="68.45" customHeight="1">
      <c r="A598" s="115"/>
      <c r="B598" s="113"/>
      <c r="C598" s="113"/>
      <c r="D598" s="117"/>
      <c r="E598" s="86" t="s">
        <v>208</v>
      </c>
      <c r="F598" s="107" t="s">
        <v>247</v>
      </c>
      <c r="G598" s="107" t="s">
        <v>248</v>
      </c>
      <c r="H598" s="107" t="s">
        <v>446</v>
      </c>
      <c r="I598" s="107" t="s">
        <v>447</v>
      </c>
      <c r="J598" s="107" t="s">
        <v>213</v>
      </c>
      <c r="K598" s="107" t="s">
        <v>252</v>
      </c>
      <c r="L598" s="107" t="s">
        <v>233</v>
      </c>
      <c r="M598" s="107">
        <v>2</v>
      </c>
      <c r="N598" s="107">
        <v>4</v>
      </c>
      <c r="O598" s="107">
        <f t="shared" si="168"/>
        <v>8</v>
      </c>
      <c r="P598" s="89" t="str">
        <f t="shared" si="169"/>
        <v>Medio</v>
      </c>
      <c r="Q598" s="92">
        <v>10</v>
      </c>
      <c r="R598" s="89">
        <f t="shared" si="172"/>
        <v>80</v>
      </c>
      <c r="S598" s="89" t="str">
        <f t="shared" si="148"/>
        <v>III</v>
      </c>
      <c r="T598" s="88" t="s">
        <v>142</v>
      </c>
      <c r="U598" s="113"/>
      <c r="V598" s="113"/>
      <c r="W598" s="113"/>
      <c r="X598" s="98" t="s">
        <v>448</v>
      </c>
      <c r="Y598" s="98" t="s">
        <v>448</v>
      </c>
      <c r="Z598" s="107" t="s">
        <v>254</v>
      </c>
      <c r="AA598" s="94" t="s">
        <v>272</v>
      </c>
      <c r="AB598" s="94" t="s">
        <v>272</v>
      </c>
      <c r="AC598" s="107" t="s">
        <v>449</v>
      </c>
      <c r="AD598" s="107" t="s">
        <v>417</v>
      </c>
      <c r="AE598" s="107" t="s">
        <v>216</v>
      </c>
    </row>
    <row r="599" spans="1:31" s="105" customFormat="1" ht="68.45" customHeight="1">
      <c r="A599" s="115"/>
      <c r="B599" s="113"/>
      <c r="C599" s="113"/>
      <c r="D599" s="117"/>
      <c r="E599" s="86" t="s">
        <v>208</v>
      </c>
      <c r="F599" s="107" t="s">
        <v>274</v>
      </c>
      <c r="G599" s="107" t="s">
        <v>282</v>
      </c>
      <c r="H599" s="107" t="s">
        <v>450</v>
      </c>
      <c r="I599" s="107" t="s">
        <v>451</v>
      </c>
      <c r="J599" s="107" t="s">
        <v>284</v>
      </c>
      <c r="K599" s="107" t="s">
        <v>285</v>
      </c>
      <c r="L599" s="107" t="s">
        <v>286</v>
      </c>
      <c r="M599" s="107">
        <v>2</v>
      </c>
      <c r="N599" s="107">
        <v>4</v>
      </c>
      <c r="O599" s="107">
        <f t="shared" si="168"/>
        <v>8</v>
      </c>
      <c r="P599" s="89" t="str">
        <f t="shared" si="169"/>
        <v>Medio</v>
      </c>
      <c r="Q599" s="92">
        <v>60</v>
      </c>
      <c r="R599" s="89">
        <f t="shared" si="172"/>
        <v>480</v>
      </c>
      <c r="S599" s="89" t="str">
        <f t="shared" si="148"/>
        <v>II</v>
      </c>
      <c r="T599" s="89" t="str">
        <f t="shared" ref="T599:T601" si="173">IF(S599="","",IF(OR(S599="IV",S599="III"),"Aceptable",IF(S599="II","No Aceptable o Aceptable con controles",IF(S599="I","No Aceptable","Error"))))</f>
        <v>No Aceptable o Aceptable con controles</v>
      </c>
      <c r="U599" s="113"/>
      <c r="V599" s="113"/>
      <c r="W599" s="113"/>
      <c r="X599" s="93" t="s">
        <v>452</v>
      </c>
      <c r="Y599" s="93" t="s">
        <v>452</v>
      </c>
      <c r="Z599" s="107" t="s">
        <v>288</v>
      </c>
      <c r="AA599" s="94" t="s">
        <v>272</v>
      </c>
      <c r="AB599" s="107" t="s">
        <v>216</v>
      </c>
      <c r="AC599" s="107" t="s">
        <v>453</v>
      </c>
      <c r="AD599" s="107" t="s">
        <v>454</v>
      </c>
      <c r="AE599" s="95" t="s">
        <v>216</v>
      </c>
    </row>
    <row r="600" spans="1:31" s="105" customFormat="1" ht="68.45" customHeight="1">
      <c r="A600" s="115"/>
      <c r="B600" s="113"/>
      <c r="C600" s="113"/>
      <c r="D600" s="117"/>
      <c r="E600" s="86" t="s">
        <v>208</v>
      </c>
      <c r="F600" s="107" t="s">
        <v>274</v>
      </c>
      <c r="G600" s="107" t="s">
        <v>275</v>
      </c>
      <c r="H600" s="107" t="s">
        <v>455</v>
      </c>
      <c r="I600" s="107" t="s">
        <v>277</v>
      </c>
      <c r="J600" s="107" t="s">
        <v>213</v>
      </c>
      <c r="K600" s="107" t="s">
        <v>213</v>
      </c>
      <c r="L600" s="107" t="s">
        <v>278</v>
      </c>
      <c r="M600" s="107">
        <v>2</v>
      </c>
      <c r="N600" s="107">
        <v>4</v>
      </c>
      <c r="O600" s="107">
        <f t="shared" si="168"/>
        <v>8</v>
      </c>
      <c r="P600" s="89" t="str">
        <f t="shared" si="169"/>
        <v>Medio</v>
      </c>
      <c r="Q600" s="92">
        <v>60</v>
      </c>
      <c r="R600" s="89">
        <f t="shared" si="172"/>
        <v>480</v>
      </c>
      <c r="S600" s="89" t="str">
        <f t="shared" si="148"/>
        <v>II</v>
      </c>
      <c r="T600" s="89" t="str">
        <f t="shared" si="173"/>
        <v>No Aceptable o Aceptable con controles</v>
      </c>
      <c r="U600" s="113"/>
      <c r="V600" s="113"/>
      <c r="W600" s="113"/>
      <c r="X600" s="93" t="s">
        <v>456</v>
      </c>
      <c r="Y600" s="93" t="s">
        <v>456</v>
      </c>
      <c r="Z600" s="94" t="s">
        <v>280</v>
      </c>
      <c r="AA600" s="94" t="s">
        <v>272</v>
      </c>
      <c r="AB600" s="100" t="s">
        <v>272</v>
      </c>
      <c r="AC600" s="99" t="s">
        <v>216</v>
      </c>
      <c r="AD600" s="111" t="s">
        <v>629</v>
      </c>
      <c r="AE600" s="95" t="s">
        <v>216</v>
      </c>
    </row>
    <row r="601" spans="1:31" s="105" customFormat="1" ht="68.45" customHeight="1">
      <c r="A601" s="116"/>
      <c r="B601" s="113"/>
      <c r="C601" s="113"/>
      <c r="D601" s="117"/>
      <c r="E601" s="86" t="s">
        <v>208</v>
      </c>
      <c r="F601" s="107" t="s">
        <v>457</v>
      </c>
      <c r="G601" s="107" t="s">
        <v>458</v>
      </c>
      <c r="H601" s="107" t="s">
        <v>459</v>
      </c>
      <c r="I601" s="107" t="s">
        <v>460</v>
      </c>
      <c r="J601" s="107" t="s">
        <v>461</v>
      </c>
      <c r="K601" s="107" t="s">
        <v>213</v>
      </c>
      <c r="L601" s="107" t="s">
        <v>213</v>
      </c>
      <c r="M601" s="107">
        <v>2</v>
      </c>
      <c r="N601" s="107">
        <v>1</v>
      </c>
      <c r="O601" s="107">
        <f t="shared" si="168"/>
        <v>2</v>
      </c>
      <c r="P601" s="89" t="str">
        <f t="shared" si="169"/>
        <v>Bajo</v>
      </c>
      <c r="Q601" s="92">
        <v>10</v>
      </c>
      <c r="R601" s="89">
        <f t="shared" si="172"/>
        <v>20</v>
      </c>
      <c r="S601" s="89" t="str">
        <f t="shared" si="148"/>
        <v>IV</v>
      </c>
      <c r="T601" s="89" t="str">
        <f t="shared" si="173"/>
        <v>Aceptable</v>
      </c>
      <c r="U601" s="113"/>
      <c r="V601" s="113"/>
      <c r="W601" s="113"/>
      <c r="X601" s="93" t="s">
        <v>462</v>
      </c>
      <c r="Y601" s="93" t="s">
        <v>462</v>
      </c>
      <c r="Z601" s="94" t="s">
        <v>245</v>
      </c>
      <c r="AA601" s="94" t="s">
        <v>272</v>
      </c>
      <c r="AB601" s="94" t="s">
        <v>272</v>
      </c>
      <c r="AC601" s="94" t="s">
        <v>463</v>
      </c>
      <c r="AD601" s="94" t="s">
        <v>464</v>
      </c>
      <c r="AE601" s="95" t="s">
        <v>216</v>
      </c>
    </row>
    <row r="602" spans="1:31" s="105" customFormat="1" ht="68.45" customHeight="1">
      <c r="A602" s="114" t="s">
        <v>543</v>
      </c>
      <c r="B602" s="114" t="s">
        <v>544</v>
      </c>
      <c r="C602" s="114" t="s">
        <v>545</v>
      </c>
      <c r="D602" s="114" t="s">
        <v>546</v>
      </c>
      <c r="E602" s="86" t="s">
        <v>208</v>
      </c>
      <c r="F602" s="107" t="s">
        <v>209</v>
      </c>
      <c r="G602" s="107" t="s">
        <v>156</v>
      </c>
      <c r="H602" s="107" t="s">
        <v>547</v>
      </c>
      <c r="I602" s="107" t="s">
        <v>375</v>
      </c>
      <c r="J602" s="107" t="s">
        <v>548</v>
      </c>
      <c r="K602" s="107" t="s">
        <v>268</v>
      </c>
      <c r="L602" s="107" t="s">
        <v>377</v>
      </c>
      <c r="M602" s="107">
        <v>0</v>
      </c>
      <c r="N602" s="107">
        <v>3</v>
      </c>
      <c r="O602" s="107" t="str">
        <f t="shared" ref="O602:O660" si="174">IF(OR(M602="",N602=""),"",IF((M602*N602=0),"N/A",M602*N602))</f>
        <v>N/A</v>
      </c>
      <c r="P602" s="89" t="str">
        <f t="shared" ref="P602:P660" si="175">IF(O602="","",IF(ISTEXT(O602),"N/A",IF(OR(O602=2,O602=4),"Bajo",IF(OR(O602=6,O602=8),"Medio",IF(OR(O602=10,O602=12,O602=18,O602=20),"Alto",IF(OR(O602=24,O602=30,O602=40),"Muy Alto","Error"))))))</f>
        <v>N/A</v>
      </c>
      <c r="Q602" s="88">
        <v>60</v>
      </c>
      <c r="R602" s="89" t="str">
        <f t="shared" ref="R602:R672" si="176">IF(OR(Q602="",O602=""),"",IF(ISTEXT(O602),"N/A",O602*Q602))</f>
        <v>N/A</v>
      </c>
      <c r="S602" s="89" t="str">
        <f t="shared" ref="S602:S648" si="177">IF(R602="","",IF(ISTEXT(R602),"IV",IF(R602=20,"IV",IF(AND(R602&gt;=40,R602&lt;=120),"III",IF(AND(R602&gt;=150,R602&lt;=500),"II",IF(AND(R602&gt;=600,R602&lt;=4000),"I","Error"))))))</f>
        <v>IV</v>
      </c>
      <c r="T602" s="89" t="str">
        <f t="shared" ref="T602:T633" si="178">IF(S602="","",IF(OR(S602="IV",S602="III"),"Aceptable",IF(S602="II","No Aceptable o Aceptable con controles",IF(S602="I","No Aceptable","Error"))))</f>
        <v>Aceptable</v>
      </c>
      <c r="U602" s="104"/>
      <c r="V602" s="104"/>
      <c r="W602" s="104">
        <f>U602+V602</f>
        <v>0</v>
      </c>
      <c r="X602" s="93" t="s">
        <v>378</v>
      </c>
      <c r="Y602" s="93" t="s">
        <v>378</v>
      </c>
      <c r="Z602" s="107" t="s">
        <v>215</v>
      </c>
      <c r="AA602" s="107" t="s">
        <v>216</v>
      </c>
      <c r="AB602" s="107" t="s">
        <v>216</v>
      </c>
      <c r="AC602" s="107" t="s">
        <v>216</v>
      </c>
      <c r="AD602" s="111" t="s">
        <v>618</v>
      </c>
      <c r="AE602" s="107" t="s">
        <v>217</v>
      </c>
    </row>
    <row r="603" spans="1:31" s="105" customFormat="1" ht="68.45" customHeight="1">
      <c r="A603" s="115"/>
      <c r="B603" s="115"/>
      <c r="C603" s="115"/>
      <c r="D603" s="115"/>
      <c r="E603" s="86" t="s">
        <v>497</v>
      </c>
      <c r="F603" s="107" t="s">
        <v>274</v>
      </c>
      <c r="G603" s="107" t="s">
        <v>300</v>
      </c>
      <c r="H603" s="107" t="s">
        <v>549</v>
      </c>
      <c r="I603" s="107" t="s">
        <v>550</v>
      </c>
      <c r="J603" s="107" t="s">
        <v>489</v>
      </c>
      <c r="K603" s="107" t="s">
        <v>551</v>
      </c>
      <c r="L603" s="107" t="s">
        <v>552</v>
      </c>
      <c r="M603" s="107">
        <v>2</v>
      </c>
      <c r="N603" s="107">
        <v>1</v>
      </c>
      <c r="O603" s="107">
        <f t="shared" si="174"/>
        <v>2</v>
      </c>
      <c r="P603" s="89" t="str">
        <f t="shared" si="175"/>
        <v>Bajo</v>
      </c>
      <c r="Q603" s="92">
        <v>10</v>
      </c>
      <c r="R603" s="89">
        <f t="shared" si="176"/>
        <v>20</v>
      </c>
      <c r="S603" s="89" t="str">
        <f t="shared" si="177"/>
        <v>IV</v>
      </c>
      <c r="T603" s="89" t="str">
        <f t="shared" si="178"/>
        <v>Aceptable</v>
      </c>
      <c r="U603" s="104"/>
      <c r="V603" s="104"/>
      <c r="W603" s="104">
        <f>U603+V603</f>
        <v>0</v>
      </c>
      <c r="X603" s="90" t="s">
        <v>553</v>
      </c>
      <c r="Y603" s="90" t="s">
        <v>553</v>
      </c>
      <c r="Z603" s="107" t="s">
        <v>304</v>
      </c>
      <c r="AA603" s="107" t="s">
        <v>272</v>
      </c>
      <c r="AB603" s="107" t="s">
        <v>272</v>
      </c>
      <c r="AC603" s="107" t="s">
        <v>554</v>
      </c>
      <c r="AD603" s="107" t="s">
        <v>628</v>
      </c>
      <c r="AE603" s="107" t="s">
        <v>217</v>
      </c>
    </row>
    <row r="604" spans="1:31" s="105" customFormat="1" ht="68.45" customHeight="1">
      <c r="A604" s="115"/>
      <c r="B604" s="115"/>
      <c r="C604" s="115"/>
      <c r="D604" s="115"/>
      <c r="E604" s="86" t="s">
        <v>497</v>
      </c>
      <c r="F604" s="107" t="s">
        <v>274</v>
      </c>
      <c r="G604" s="107" t="s">
        <v>275</v>
      </c>
      <c r="H604" s="107" t="s">
        <v>555</v>
      </c>
      <c r="I604" s="107" t="s">
        <v>277</v>
      </c>
      <c r="J604" s="107" t="s">
        <v>213</v>
      </c>
      <c r="K604" s="107" t="s">
        <v>213</v>
      </c>
      <c r="L604" s="107" t="s">
        <v>552</v>
      </c>
      <c r="M604" s="107">
        <v>2</v>
      </c>
      <c r="N604" s="107">
        <v>1</v>
      </c>
      <c r="O604" s="107">
        <f t="shared" si="174"/>
        <v>2</v>
      </c>
      <c r="P604" s="89" t="str">
        <f t="shared" si="175"/>
        <v>Bajo</v>
      </c>
      <c r="Q604" s="92">
        <v>10</v>
      </c>
      <c r="R604" s="89">
        <f t="shared" si="176"/>
        <v>20</v>
      </c>
      <c r="S604" s="89" t="str">
        <f t="shared" si="177"/>
        <v>IV</v>
      </c>
      <c r="T604" s="89" t="str">
        <f t="shared" si="178"/>
        <v>Aceptable</v>
      </c>
      <c r="U604" s="104"/>
      <c r="V604" s="104"/>
      <c r="W604" s="104">
        <f t="shared" ref="W604:W609" si="179">U604+V604</f>
        <v>0</v>
      </c>
      <c r="X604" s="106" t="s">
        <v>556</v>
      </c>
      <c r="Y604" s="106" t="s">
        <v>556</v>
      </c>
      <c r="Z604" s="94" t="s">
        <v>280</v>
      </c>
      <c r="AA604" s="107" t="s">
        <v>272</v>
      </c>
      <c r="AB604" s="107" t="s">
        <v>272</v>
      </c>
      <c r="AC604" s="107" t="s">
        <v>216</v>
      </c>
      <c r="AD604" s="111" t="s">
        <v>629</v>
      </c>
      <c r="AE604" s="107" t="s">
        <v>272</v>
      </c>
    </row>
    <row r="605" spans="1:31" s="105" customFormat="1" ht="68.45" customHeight="1">
      <c r="A605" s="115"/>
      <c r="B605" s="115"/>
      <c r="C605" s="115"/>
      <c r="D605" s="115"/>
      <c r="E605" s="86" t="s">
        <v>497</v>
      </c>
      <c r="F605" s="107" t="s">
        <v>274</v>
      </c>
      <c r="G605" s="107" t="s">
        <v>291</v>
      </c>
      <c r="H605" s="107" t="s">
        <v>557</v>
      </c>
      <c r="I605" s="107" t="s">
        <v>558</v>
      </c>
      <c r="J605" s="107" t="s">
        <v>294</v>
      </c>
      <c r="K605" s="107" t="s">
        <v>559</v>
      </c>
      <c r="L605" s="107" t="s">
        <v>296</v>
      </c>
      <c r="M605" s="107">
        <v>2</v>
      </c>
      <c r="N605" s="107">
        <v>1</v>
      </c>
      <c r="O605" s="107">
        <f t="shared" si="174"/>
        <v>2</v>
      </c>
      <c r="P605" s="89" t="str">
        <f t="shared" si="175"/>
        <v>Bajo</v>
      </c>
      <c r="Q605" s="92">
        <v>10</v>
      </c>
      <c r="R605" s="89">
        <f t="shared" si="176"/>
        <v>20</v>
      </c>
      <c r="S605" s="89" t="str">
        <f t="shared" si="177"/>
        <v>IV</v>
      </c>
      <c r="T605" s="89" t="str">
        <f t="shared" si="178"/>
        <v>Aceptable</v>
      </c>
      <c r="U605" s="104"/>
      <c r="V605" s="104"/>
      <c r="W605" s="104">
        <f t="shared" si="179"/>
        <v>0</v>
      </c>
      <c r="X605" s="90" t="s">
        <v>297</v>
      </c>
      <c r="Y605" s="90" t="s">
        <v>297</v>
      </c>
      <c r="Z605" s="107" t="s">
        <v>298</v>
      </c>
      <c r="AA605" s="107" t="s">
        <v>272</v>
      </c>
      <c r="AB605" s="107" t="s">
        <v>272</v>
      </c>
      <c r="AC605" s="107" t="s">
        <v>299</v>
      </c>
      <c r="AD605" s="111" t="s">
        <v>620</v>
      </c>
      <c r="AE605" s="107" t="s">
        <v>272</v>
      </c>
    </row>
    <row r="606" spans="1:31" s="105" customFormat="1" ht="68.45" customHeight="1">
      <c r="A606" s="115"/>
      <c r="B606" s="115"/>
      <c r="C606" s="115"/>
      <c r="D606" s="115"/>
      <c r="E606" s="86" t="s">
        <v>208</v>
      </c>
      <c r="F606" s="107" t="s">
        <v>152</v>
      </c>
      <c r="G606" s="107" t="s">
        <v>381</v>
      </c>
      <c r="H606" s="107" t="s">
        <v>382</v>
      </c>
      <c r="I606" s="107" t="s">
        <v>560</v>
      </c>
      <c r="J606" s="107" t="s">
        <v>213</v>
      </c>
      <c r="K606" s="107" t="s">
        <v>221</v>
      </c>
      <c r="L606" s="107" t="s">
        <v>222</v>
      </c>
      <c r="M606" s="107">
        <v>2</v>
      </c>
      <c r="N606" s="107">
        <v>3</v>
      </c>
      <c r="O606" s="107">
        <f t="shared" si="174"/>
        <v>6</v>
      </c>
      <c r="P606" s="89" t="str">
        <f t="shared" si="175"/>
        <v>Medio</v>
      </c>
      <c r="Q606" s="92">
        <v>60</v>
      </c>
      <c r="R606" s="89">
        <f t="shared" si="176"/>
        <v>360</v>
      </c>
      <c r="S606" s="89" t="str">
        <f t="shared" si="177"/>
        <v>II</v>
      </c>
      <c r="T606" s="89" t="str">
        <f t="shared" si="178"/>
        <v>No Aceptable o Aceptable con controles</v>
      </c>
      <c r="U606" s="104"/>
      <c r="V606" s="104"/>
      <c r="W606" s="104"/>
      <c r="X606" s="98" t="s">
        <v>561</v>
      </c>
      <c r="Y606" s="98" t="s">
        <v>561</v>
      </c>
      <c r="Z606" s="107" t="s">
        <v>224</v>
      </c>
      <c r="AA606" s="107" t="s">
        <v>216</v>
      </c>
      <c r="AB606" s="107" t="s">
        <v>216</v>
      </c>
      <c r="AC606" s="107" t="s">
        <v>216</v>
      </c>
      <c r="AD606" s="107" t="s">
        <v>225</v>
      </c>
      <c r="AE606" s="107" t="s">
        <v>216</v>
      </c>
    </row>
    <row r="607" spans="1:31" s="105" customFormat="1" ht="68.45" customHeight="1">
      <c r="A607" s="115"/>
      <c r="B607" s="115"/>
      <c r="C607" s="115"/>
      <c r="D607" s="115"/>
      <c r="E607" s="86" t="s">
        <v>208</v>
      </c>
      <c r="F607" s="107" t="s">
        <v>152</v>
      </c>
      <c r="G607" s="107" t="s">
        <v>384</v>
      </c>
      <c r="H607" s="107" t="s">
        <v>385</v>
      </c>
      <c r="I607" s="107" t="s">
        <v>562</v>
      </c>
      <c r="J607" s="107" t="s">
        <v>213</v>
      </c>
      <c r="K607" s="107" t="s">
        <v>221</v>
      </c>
      <c r="L607" s="107" t="s">
        <v>222</v>
      </c>
      <c r="M607" s="107">
        <v>2</v>
      </c>
      <c r="N607" s="107">
        <v>3</v>
      </c>
      <c r="O607" s="107">
        <f t="shared" si="174"/>
        <v>6</v>
      </c>
      <c r="P607" s="89" t="str">
        <f t="shared" si="175"/>
        <v>Medio</v>
      </c>
      <c r="Q607" s="92">
        <v>60</v>
      </c>
      <c r="R607" s="89">
        <f t="shared" si="176"/>
        <v>360</v>
      </c>
      <c r="S607" s="89" t="str">
        <f t="shared" si="177"/>
        <v>II</v>
      </c>
      <c r="T607" s="89" t="str">
        <f t="shared" si="178"/>
        <v>No Aceptable o Aceptable con controles</v>
      </c>
      <c r="U607" s="104"/>
      <c r="V607" s="104"/>
      <c r="W607" s="104"/>
      <c r="X607" s="98" t="s">
        <v>563</v>
      </c>
      <c r="Y607" s="98" t="s">
        <v>563</v>
      </c>
      <c r="Z607" s="107" t="s">
        <v>224</v>
      </c>
      <c r="AA607" s="107" t="s">
        <v>216</v>
      </c>
      <c r="AB607" s="107" t="s">
        <v>216</v>
      </c>
      <c r="AC607" s="107" t="s">
        <v>216</v>
      </c>
      <c r="AD607" s="107" t="s">
        <v>225</v>
      </c>
      <c r="AE607" s="107" t="s">
        <v>216</v>
      </c>
    </row>
    <row r="608" spans="1:31" s="105" customFormat="1" ht="68.45" customHeight="1">
      <c r="A608" s="115"/>
      <c r="B608" s="115"/>
      <c r="C608" s="115"/>
      <c r="D608" s="115"/>
      <c r="E608" s="86" t="s">
        <v>497</v>
      </c>
      <c r="F608" s="107" t="s">
        <v>564</v>
      </c>
      <c r="G608" s="107" t="s">
        <v>565</v>
      </c>
      <c r="H608" s="107" t="s">
        <v>566</v>
      </c>
      <c r="I608" s="107" t="s">
        <v>567</v>
      </c>
      <c r="J608" s="107" t="s">
        <v>489</v>
      </c>
      <c r="K608" s="107" t="s">
        <v>568</v>
      </c>
      <c r="L608" s="107" t="s">
        <v>569</v>
      </c>
      <c r="M608" s="107">
        <v>2</v>
      </c>
      <c r="N608" s="107">
        <v>1</v>
      </c>
      <c r="O608" s="107">
        <f t="shared" si="174"/>
        <v>2</v>
      </c>
      <c r="P608" s="89" t="str">
        <f t="shared" si="175"/>
        <v>Bajo</v>
      </c>
      <c r="Q608" s="92">
        <v>10</v>
      </c>
      <c r="R608" s="89">
        <f t="shared" si="176"/>
        <v>20</v>
      </c>
      <c r="S608" s="89" t="str">
        <f t="shared" si="177"/>
        <v>IV</v>
      </c>
      <c r="T608" s="89" t="str">
        <f t="shared" si="178"/>
        <v>Aceptable</v>
      </c>
      <c r="U608" s="104"/>
      <c r="V608" s="104"/>
      <c r="W608" s="104"/>
      <c r="X608" s="90" t="s">
        <v>297</v>
      </c>
      <c r="Y608" s="90" t="s">
        <v>297</v>
      </c>
      <c r="Z608" s="107" t="s">
        <v>570</v>
      </c>
      <c r="AA608" s="107" t="s">
        <v>272</v>
      </c>
      <c r="AB608" s="107" t="s">
        <v>272</v>
      </c>
      <c r="AC608" s="107" t="s">
        <v>571</v>
      </c>
      <c r="AD608" s="107" t="s">
        <v>572</v>
      </c>
      <c r="AE608" s="107" t="s">
        <v>272</v>
      </c>
    </row>
    <row r="609" spans="1:31" s="105" customFormat="1" ht="68.45" customHeight="1">
      <c r="A609" s="115"/>
      <c r="B609" s="115"/>
      <c r="C609" s="116"/>
      <c r="D609" s="116"/>
      <c r="E609" s="86" t="s">
        <v>497</v>
      </c>
      <c r="F609" s="107" t="s">
        <v>564</v>
      </c>
      <c r="G609" s="107" t="s">
        <v>573</v>
      </c>
      <c r="H609" s="107" t="s">
        <v>574</v>
      </c>
      <c r="I609" s="107" t="s">
        <v>567</v>
      </c>
      <c r="J609" s="107" t="s">
        <v>489</v>
      </c>
      <c r="K609" s="107" t="s">
        <v>568</v>
      </c>
      <c r="L609" s="107" t="s">
        <v>569</v>
      </c>
      <c r="M609" s="107">
        <v>2</v>
      </c>
      <c r="N609" s="107">
        <v>1</v>
      </c>
      <c r="O609" s="107">
        <f t="shared" si="174"/>
        <v>2</v>
      </c>
      <c r="P609" s="89" t="str">
        <f t="shared" si="175"/>
        <v>Bajo</v>
      </c>
      <c r="Q609" s="92">
        <v>10</v>
      </c>
      <c r="R609" s="89">
        <f t="shared" si="176"/>
        <v>20</v>
      </c>
      <c r="S609" s="89" t="str">
        <f t="shared" si="177"/>
        <v>IV</v>
      </c>
      <c r="T609" s="89" t="str">
        <f t="shared" si="178"/>
        <v>Aceptable</v>
      </c>
      <c r="U609" s="104"/>
      <c r="V609" s="104"/>
      <c r="W609" s="104">
        <f t="shared" si="179"/>
        <v>0</v>
      </c>
      <c r="X609" s="90" t="s">
        <v>297</v>
      </c>
      <c r="Y609" s="90" t="s">
        <v>297</v>
      </c>
      <c r="Z609" s="107" t="s">
        <v>570</v>
      </c>
      <c r="AA609" s="107" t="s">
        <v>272</v>
      </c>
      <c r="AB609" s="107" t="s">
        <v>272</v>
      </c>
      <c r="AC609" s="107" t="s">
        <v>575</v>
      </c>
      <c r="AD609" s="107" t="s">
        <v>576</v>
      </c>
      <c r="AE609" s="107" t="s">
        <v>272</v>
      </c>
    </row>
    <row r="610" spans="1:31" s="105" customFormat="1" ht="68.45" customHeight="1">
      <c r="A610" s="115"/>
      <c r="B610" s="115"/>
      <c r="C610" s="114" t="s">
        <v>577</v>
      </c>
      <c r="D610" s="114" t="s">
        <v>546</v>
      </c>
      <c r="E610" s="86" t="s">
        <v>208</v>
      </c>
      <c r="F610" s="107" t="s">
        <v>209</v>
      </c>
      <c r="G610" s="107" t="s">
        <v>156</v>
      </c>
      <c r="H610" s="107" t="s">
        <v>547</v>
      </c>
      <c r="I610" s="107" t="s">
        <v>375</v>
      </c>
      <c r="J610" s="107" t="s">
        <v>548</v>
      </c>
      <c r="K610" s="107" t="s">
        <v>268</v>
      </c>
      <c r="L610" s="107" t="s">
        <v>377</v>
      </c>
      <c r="M610" s="108">
        <v>0</v>
      </c>
      <c r="N610" s="108">
        <v>3</v>
      </c>
      <c r="O610" s="108" t="str">
        <f t="shared" ref="O610" si="180">IF(OR(M610="",N610=""),"",IF((M610*N610=0),"N/A",M610*N610))</f>
        <v>N/A</v>
      </c>
      <c r="P610" s="89" t="str">
        <f t="shared" ref="P610" si="181">IF(O610="","",IF(ISTEXT(O610),"N/A",IF(OR(O610=2,O610=4),"Bajo",IF(OR(O610=6,O610=8),"Medio",IF(OR(O610=10,O610=12,O610=18,O610=20),"Alto",IF(OR(O610=24,O610=30,O610=40),"Muy Alto","Error"))))))</f>
        <v>N/A</v>
      </c>
      <c r="Q610" s="88">
        <v>60</v>
      </c>
      <c r="R610" s="89" t="str">
        <f t="shared" ref="R610" si="182">IF(OR(Q610="",O610=""),"",IF(ISTEXT(O610),"N/A",O610*Q610))</f>
        <v>N/A</v>
      </c>
      <c r="S610" s="89" t="str">
        <f t="shared" ref="S610" si="183">IF(R610="","",IF(ISTEXT(R610),"IV",IF(R610=20,"IV",IF(AND(R610&gt;=40,R610&lt;=120),"III",IF(AND(R610&gt;=150,R610&lt;=500),"II",IF(AND(R610&gt;=600,R610&lt;=4000),"I","Error"))))))</f>
        <v>IV</v>
      </c>
      <c r="T610" s="89" t="str">
        <f t="shared" si="178"/>
        <v>Aceptable</v>
      </c>
      <c r="U610" s="104"/>
      <c r="V610" s="104"/>
      <c r="W610" s="104">
        <f>U610+V610</f>
        <v>0</v>
      </c>
      <c r="X610" s="93" t="s">
        <v>378</v>
      </c>
      <c r="Y610" s="93" t="s">
        <v>378</v>
      </c>
      <c r="Z610" s="107" t="s">
        <v>215</v>
      </c>
      <c r="AA610" s="107" t="s">
        <v>216</v>
      </c>
      <c r="AB610" s="107" t="s">
        <v>216</v>
      </c>
      <c r="AC610" s="107" t="s">
        <v>216</v>
      </c>
      <c r="AD610" s="111" t="s">
        <v>618</v>
      </c>
      <c r="AE610" s="107" t="s">
        <v>217</v>
      </c>
    </row>
    <row r="611" spans="1:31" s="105" customFormat="1" ht="68.45" customHeight="1">
      <c r="A611" s="115"/>
      <c r="B611" s="115"/>
      <c r="C611" s="115"/>
      <c r="D611" s="115"/>
      <c r="E611" s="86" t="s">
        <v>497</v>
      </c>
      <c r="F611" s="107" t="s">
        <v>274</v>
      </c>
      <c r="G611" s="107" t="s">
        <v>300</v>
      </c>
      <c r="H611" s="107" t="s">
        <v>549</v>
      </c>
      <c r="I611" s="107" t="s">
        <v>550</v>
      </c>
      <c r="J611" s="107" t="s">
        <v>489</v>
      </c>
      <c r="K611" s="107" t="s">
        <v>578</v>
      </c>
      <c r="L611" s="107" t="s">
        <v>579</v>
      </c>
      <c r="M611" s="107">
        <v>2</v>
      </c>
      <c r="N611" s="107">
        <v>1</v>
      </c>
      <c r="O611" s="107">
        <f t="shared" si="174"/>
        <v>2</v>
      </c>
      <c r="P611" s="89" t="str">
        <f t="shared" si="175"/>
        <v>Bajo</v>
      </c>
      <c r="Q611" s="92">
        <v>10</v>
      </c>
      <c r="R611" s="89">
        <f t="shared" si="176"/>
        <v>20</v>
      </c>
      <c r="S611" s="89" t="str">
        <f t="shared" si="177"/>
        <v>IV</v>
      </c>
      <c r="T611" s="89" t="str">
        <f t="shared" si="178"/>
        <v>Aceptable</v>
      </c>
      <c r="U611" s="104"/>
      <c r="V611" s="104"/>
      <c r="W611" s="104">
        <f t="shared" ref="W611:W617" si="184">U611+V611</f>
        <v>0</v>
      </c>
      <c r="X611" s="90" t="s">
        <v>580</v>
      </c>
      <c r="Y611" s="90" t="s">
        <v>580</v>
      </c>
      <c r="Z611" s="107" t="s">
        <v>304</v>
      </c>
      <c r="AA611" s="107" t="s">
        <v>272</v>
      </c>
      <c r="AB611" s="107" t="s">
        <v>272</v>
      </c>
      <c r="AC611" s="107" t="s">
        <v>581</v>
      </c>
      <c r="AD611" s="107" t="s">
        <v>582</v>
      </c>
      <c r="AE611" s="107" t="s">
        <v>217</v>
      </c>
    </row>
    <row r="612" spans="1:31" s="105" customFormat="1" ht="68.45" customHeight="1">
      <c r="A612" s="115"/>
      <c r="B612" s="115"/>
      <c r="C612" s="115"/>
      <c r="D612" s="115"/>
      <c r="E612" s="86" t="s">
        <v>497</v>
      </c>
      <c r="F612" s="107" t="s">
        <v>274</v>
      </c>
      <c r="G612" s="107" t="s">
        <v>275</v>
      </c>
      <c r="H612" s="107" t="s">
        <v>555</v>
      </c>
      <c r="I612" s="107" t="s">
        <v>277</v>
      </c>
      <c r="J612" s="107" t="s">
        <v>213</v>
      </c>
      <c r="K612" s="107" t="s">
        <v>213</v>
      </c>
      <c r="L612" s="107" t="s">
        <v>213</v>
      </c>
      <c r="M612" s="107">
        <v>2</v>
      </c>
      <c r="N612" s="107">
        <v>1</v>
      </c>
      <c r="O612" s="107">
        <f t="shared" si="174"/>
        <v>2</v>
      </c>
      <c r="P612" s="89" t="str">
        <f t="shared" si="175"/>
        <v>Bajo</v>
      </c>
      <c r="Q612" s="92">
        <v>10</v>
      </c>
      <c r="R612" s="89">
        <f t="shared" si="176"/>
        <v>20</v>
      </c>
      <c r="S612" s="89" t="str">
        <f t="shared" si="177"/>
        <v>IV</v>
      </c>
      <c r="T612" s="89" t="str">
        <f t="shared" si="178"/>
        <v>Aceptable</v>
      </c>
      <c r="U612" s="104"/>
      <c r="V612" s="104"/>
      <c r="W612" s="104">
        <f t="shared" si="184"/>
        <v>0</v>
      </c>
      <c r="X612" s="90" t="s">
        <v>583</v>
      </c>
      <c r="Y612" s="90" t="s">
        <v>583</v>
      </c>
      <c r="Z612" s="94" t="s">
        <v>280</v>
      </c>
      <c r="AA612" s="107" t="s">
        <v>272</v>
      </c>
      <c r="AB612" s="107" t="s">
        <v>272</v>
      </c>
      <c r="AC612" s="107" t="s">
        <v>216</v>
      </c>
      <c r="AD612" s="111" t="s">
        <v>629</v>
      </c>
      <c r="AE612" s="107" t="s">
        <v>272</v>
      </c>
    </row>
    <row r="613" spans="1:31" s="105" customFormat="1" ht="68.45" customHeight="1">
      <c r="A613" s="115"/>
      <c r="B613" s="115"/>
      <c r="C613" s="115"/>
      <c r="D613" s="115"/>
      <c r="E613" s="86" t="s">
        <v>497</v>
      </c>
      <c r="F613" s="107" t="s">
        <v>274</v>
      </c>
      <c r="G613" s="107" t="s">
        <v>291</v>
      </c>
      <c r="H613" s="107" t="s">
        <v>557</v>
      </c>
      <c r="I613" s="107" t="s">
        <v>558</v>
      </c>
      <c r="J613" s="107" t="s">
        <v>294</v>
      </c>
      <c r="K613" s="107" t="s">
        <v>295</v>
      </c>
      <c r="L613" s="107" t="s">
        <v>296</v>
      </c>
      <c r="M613" s="107">
        <v>2</v>
      </c>
      <c r="N613" s="107">
        <v>1</v>
      </c>
      <c r="O613" s="107">
        <f t="shared" si="174"/>
        <v>2</v>
      </c>
      <c r="P613" s="89" t="str">
        <f t="shared" si="175"/>
        <v>Bajo</v>
      </c>
      <c r="Q613" s="92">
        <v>10</v>
      </c>
      <c r="R613" s="89">
        <f t="shared" si="176"/>
        <v>20</v>
      </c>
      <c r="S613" s="89" t="str">
        <f t="shared" si="177"/>
        <v>IV</v>
      </c>
      <c r="T613" s="89" t="str">
        <f t="shared" si="178"/>
        <v>Aceptable</v>
      </c>
      <c r="U613" s="104"/>
      <c r="V613" s="104"/>
      <c r="W613" s="104">
        <f t="shared" si="184"/>
        <v>0</v>
      </c>
      <c r="X613" s="90" t="s">
        <v>297</v>
      </c>
      <c r="Y613" s="90" t="s">
        <v>297</v>
      </c>
      <c r="Z613" s="107" t="s">
        <v>298</v>
      </c>
      <c r="AA613" s="107" t="s">
        <v>272</v>
      </c>
      <c r="AB613" s="107" t="s">
        <v>272</v>
      </c>
      <c r="AC613" s="107" t="s">
        <v>299</v>
      </c>
      <c r="AD613" s="111" t="s">
        <v>620</v>
      </c>
      <c r="AE613" s="107" t="s">
        <v>272</v>
      </c>
    </row>
    <row r="614" spans="1:31" s="105" customFormat="1" ht="68.45" customHeight="1">
      <c r="A614" s="115"/>
      <c r="B614" s="115"/>
      <c r="C614" s="115"/>
      <c r="D614" s="115"/>
      <c r="E614" s="86" t="s">
        <v>208</v>
      </c>
      <c r="F614" s="107" t="s">
        <v>152</v>
      </c>
      <c r="G614" s="107" t="s">
        <v>381</v>
      </c>
      <c r="H614" s="107" t="s">
        <v>382</v>
      </c>
      <c r="I614" s="107" t="s">
        <v>560</v>
      </c>
      <c r="J614" s="107" t="s">
        <v>213</v>
      </c>
      <c r="K614" s="107" t="s">
        <v>221</v>
      </c>
      <c r="L614" s="107" t="s">
        <v>222</v>
      </c>
      <c r="M614" s="107">
        <v>2</v>
      </c>
      <c r="N614" s="107">
        <v>3</v>
      </c>
      <c r="O614" s="107">
        <f t="shared" si="174"/>
        <v>6</v>
      </c>
      <c r="P614" s="89" t="str">
        <f t="shared" si="175"/>
        <v>Medio</v>
      </c>
      <c r="Q614" s="92">
        <v>60</v>
      </c>
      <c r="R614" s="89">
        <f t="shared" si="176"/>
        <v>360</v>
      </c>
      <c r="S614" s="89" t="str">
        <f t="shared" si="177"/>
        <v>II</v>
      </c>
      <c r="T614" s="89" t="str">
        <f t="shared" si="178"/>
        <v>No Aceptable o Aceptable con controles</v>
      </c>
      <c r="U614" s="104"/>
      <c r="V614" s="104"/>
      <c r="W614" s="104"/>
      <c r="X614" s="98" t="s">
        <v>561</v>
      </c>
      <c r="Y614" s="98" t="s">
        <v>561</v>
      </c>
      <c r="Z614" s="107" t="s">
        <v>224</v>
      </c>
      <c r="AA614" s="107" t="s">
        <v>216</v>
      </c>
      <c r="AB614" s="107" t="s">
        <v>216</v>
      </c>
      <c r="AC614" s="107" t="s">
        <v>216</v>
      </c>
      <c r="AD614" s="107" t="s">
        <v>225</v>
      </c>
      <c r="AE614" s="107" t="s">
        <v>216</v>
      </c>
    </row>
    <row r="615" spans="1:31" s="105" customFormat="1" ht="68.45" customHeight="1">
      <c r="A615" s="115"/>
      <c r="B615" s="115"/>
      <c r="C615" s="115"/>
      <c r="D615" s="115"/>
      <c r="E615" s="86" t="s">
        <v>208</v>
      </c>
      <c r="F615" s="107" t="s">
        <v>152</v>
      </c>
      <c r="G615" s="107" t="s">
        <v>384</v>
      </c>
      <c r="H615" s="107" t="s">
        <v>385</v>
      </c>
      <c r="I615" s="107" t="s">
        <v>562</v>
      </c>
      <c r="J615" s="107" t="s">
        <v>213</v>
      </c>
      <c r="K615" s="107" t="s">
        <v>221</v>
      </c>
      <c r="L615" s="107" t="s">
        <v>222</v>
      </c>
      <c r="M615" s="107">
        <v>2</v>
      </c>
      <c r="N615" s="107">
        <v>3</v>
      </c>
      <c r="O615" s="107">
        <f t="shared" si="174"/>
        <v>6</v>
      </c>
      <c r="P615" s="89" t="str">
        <f t="shared" si="175"/>
        <v>Medio</v>
      </c>
      <c r="Q615" s="92">
        <v>60</v>
      </c>
      <c r="R615" s="89">
        <f t="shared" si="176"/>
        <v>360</v>
      </c>
      <c r="S615" s="89" t="str">
        <f t="shared" si="177"/>
        <v>II</v>
      </c>
      <c r="T615" s="89" t="str">
        <f t="shared" si="178"/>
        <v>No Aceptable o Aceptable con controles</v>
      </c>
      <c r="U615" s="104"/>
      <c r="V615" s="104"/>
      <c r="W615" s="104"/>
      <c r="X615" s="98" t="s">
        <v>563</v>
      </c>
      <c r="Y615" s="98" t="s">
        <v>563</v>
      </c>
      <c r="Z615" s="107" t="s">
        <v>224</v>
      </c>
      <c r="AA615" s="107" t="s">
        <v>216</v>
      </c>
      <c r="AB615" s="107" t="s">
        <v>216</v>
      </c>
      <c r="AC615" s="107" t="s">
        <v>216</v>
      </c>
      <c r="AD615" s="107" t="s">
        <v>225</v>
      </c>
      <c r="AE615" s="107" t="s">
        <v>216</v>
      </c>
    </row>
    <row r="616" spans="1:31" s="105" customFormat="1" ht="68.45" customHeight="1">
      <c r="A616" s="115"/>
      <c r="B616" s="115"/>
      <c r="C616" s="115"/>
      <c r="D616" s="115"/>
      <c r="E616" s="86" t="s">
        <v>497</v>
      </c>
      <c r="F616" s="107" t="s">
        <v>564</v>
      </c>
      <c r="G616" s="107" t="s">
        <v>565</v>
      </c>
      <c r="H616" s="107" t="s">
        <v>566</v>
      </c>
      <c r="I616" s="107" t="s">
        <v>567</v>
      </c>
      <c r="J616" s="107" t="s">
        <v>489</v>
      </c>
      <c r="K616" s="107" t="s">
        <v>568</v>
      </c>
      <c r="L616" s="107" t="s">
        <v>569</v>
      </c>
      <c r="M616" s="107">
        <v>2</v>
      </c>
      <c r="N616" s="107">
        <v>1</v>
      </c>
      <c r="O616" s="107">
        <f t="shared" si="174"/>
        <v>2</v>
      </c>
      <c r="P616" s="89" t="str">
        <f t="shared" si="175"/>
        <v>Bajo</v>
      </c>
      <c r="Q616" s="92">
        <v>10</v>
      </c>
      <c r="R616" s="89">
        <f t="shared" si="176"/>
        <v>20</v>
      </c>
      <c r="S616" s="89" t="str">
        <f t="shared" si="177"/>
        <v>IV</v>
      </c>
      <c r="T616" s="89" t="str">
        <f t="shared" si="178"/>
        <v>Aceptable</v>
      </c>
      <c r="U616" s="104"/>
      <c r="V616" s="104"/>
      <c r="W616" s="104"/>
      <c r="X616" s="90" t="s">
        <v>297</v>
      </c>
      <c r="Y616" s="90" t="s">
        <v>297</v>
      </c>
      <c r="Z616" s="107" t="s">
        <v>570</v>
      </c>
      <c r="AA616" s="107" t="s">
        <v>272</v>
      </c>
      <c r="AB616" s="107" t="s">
        <v>272</v>
      </c>
      <c r="AC616" s="107" t="s">
        <v>571</v>
      </c>
      <c r="AD616" s="107" t="s">
        <v>572</v>
      </c>
      <c r="AE616" s="107" t="s">
        <v>272</v>
      </c>
    </row>
    <row r="617" spans="1:31" s="105" customFormat="1" ht="68.45" customHeight="1">
      <c r="A617" s="115"/>
      <c r="B617" s="115"/>
      <c r="C617" s="116"/>
      <c r="D617" s="116"/>
      <c r="E617" s="86" t="s">
        <v>497</v>
      </c>
      <c r="F617" s="107" t="s">
        <v>564</v>
      </c>
      <c r="G617" s="107" t="s">
        <v>584</v>
      </c>
      <c r="H617" s="107" t="s">
        <v>574</v>
      </c>
      <c r="I617" s="107" t="s">
        <v>567</v>
      </c>
      <c r="J617" s="107" t="s">
        <v>489</v>
      </c>
      <c r="K617" s="107" t="s">
        <v>568</v>
      </c>
      <c r="L617" s="107" t="s">
        <v>569</v>
      </c>
      <c r="M617" s="107">
        <v>2</v>
      </c>
      <c r="N617" s="107">
        <v>1</v>
      </c>
      <c r="O617" s="107">
        <f t="shared" si="174"/>
        <v>2</v>
      </c>
      <c r="P617" s="89" t="str">
        <f t="shared" si="175"/>
        <v>Bajo</v>
      </c>
      <c r="Q617" s="92">
        <v>10</v>
      </c>
      <c r="R617" s="89">
        <f t="shared" si="176"/>
        <v>20</v>
      </c>
      <c r="S617" s="89" t="str">
        <f t="shared" si="177"/>
        <v>IV</v>
      </c>
      <c r="T617" s="89" t="str">
        <f t="shared" si="178"/>
        <v>Aceptable</v>
      </c>
      <c r="U617" s="104"/>
      <c r="V617" s="104"/>
      <c r="W617" s="104">
        <f t="shared" si="184"/>
        <v>0</v>
      </c>
      <c r="X617" s="90" t="s">
        <v>297</v>
      </c>
      <c r="Y617" s="90" t="s">
        <v>297</v>
      </c>
      <c r="Z617" s="107" t="s">
        <v>570</v>
      </c>
      <c r="AA617" s="107" t="s">
        <v>272</v>
      </c>
      <c r="AB617" s="107" t="s">
        <v>272</v>
      </c>
      <c r="AC617" s="107" t="s">
        <v>585</v>
      </c>
      <c r="AD617" s="107" t="s">
        <v>586</v>
      </c>
      <c r="AE617" s="107" t="s">
        <v>272</v>
      </c>
    </row>
    <row r="618" spans="1:31" s="105" customFormat="1" ht="68.45" customHeight="1">
      <c r="A618" s="115"/>
      <c r="B618" s="115"/>
      <c r="C618" s="114" t="s">
        <v>587</v>
      </c>
      <c r="D618" s="114" t="s">
        <v>546</v>
      </c>
      <c r="E618" s="86" t="s">
        <v>208</v>
      </c>
      <c r="F618" s="107" t="s">
        <v>209</v>
      </c>
      <c r="G618" s="107" t="s">
        <v>156</v>
      </c>
      <c r="H618" s="107" t="s">
        <v>547</v>
      </c>
      <c r="I618" s="107" t="s">
        <v>375</v>
      </c>
      <c r="J618" s="107" t="s">
        <v>548</v>
      </c>
      <c r="K618" s="107" t="s">
        <v>268</v>
      </c>
      <c r="L618" s="107" t="s">
        <v>377</v>
      </c>
      <c r="M618" s="108">
        <v>0</v>
      </c>
      <c r="N618" s="108">
        <v>3</v>
      </c>
      <c r="O618" s="108" t="str">
        <f t="shared" ref="O618" si="185">IF(OR(M618="",N618=""),"",IF((M618*N618=0),"N/A",M618*N618))</f>
        <v>N/A</v>
      </c>
      <c r="P618" s="89" t="str">
        <f t="shared" ref="P618" si="186">IF(O618="","",IF(ISTEXT(O618),"N/A",IF(OR(O618=2,O618=4),"Bajo",IF(OR(O618=6,O618=8),"Medio",IF(OR(O618=10,O618=12,O618=18,O618=20),"Alto",IF(OR(O618=24,O618=30,O618=40),"Muy Alto","Error"))))))</f>
        <v>N/A</v>
      </c>
      <c r="Q618" s="88">
        <v>60</v>
      </c>
      <c r="R618" s="89" t="str">
        <f t="shared" ref="R618" si="187">IF(OR(Q618="",O618=""),"",IF(ISTEXT(O618),"N/A",O618*Q618))</f>
        <v>N/A</v>
      </c>
      <c r="S618" s="89" t="str">
        <f t="shared" ref="S618" si="188">IF(R618="","",IF(ISTEXT(R618),"IV",IF(R618=20,"IV",IF(AND(R618&gt;=40,R618&lt;=120),"III",IF(AND(R618&gt;=150,R618&lt;=500),"II",IF(AND(R618&gt;=600,R618&lt;=4000),"I","Error"))))))</f>
        <v>IV</v>
      </c>
      <c r="T618" s="89" t="str">
        <f t="shared" si="178"/>
        <v>Aceptable</v>
      </c>
      <c r="U618" s="104"/>
      <c r="V618" s="104"/>
      <c r="W618" s="104">
        <f>U618+V618</f>
        <v>0</v>
      </c>
      <c r="X618" s="93" t="s">
        <v>378</v>
      </c>
      <c r="Y618" s="93" t="s">
        <v>378</v>
      </c>
      <c r="Z618" s="107" t="s">
        <v>215</v>
      </c>
      <c r="AA618" s="107" t="s">
        <v>216</v>
      </c>
      <c r="AB618" s="107" t="s">
        <v>216</v>
      </c>
      <c r="AC618" s="107" t="s">
        <v>216</v>
      </c>
      <c r="AD618" s="111" t="s">
        <v>618</v>
      </c>
      <c r="AE618" s="107" t="s">
        <v>217</v>
      </c>
    </row>
    <row r="619" spans="1:31" s="105" customFormat="1" ht="68.45" customHeight="1">
      <c r="A619" s="115"/>
      <c r="B619" s="115"/>
      <c r="C619" s="115"/>
      <c r="D619" s="115"/>
      <c r="E619" s="86" t="s">
        <v>497</v>
      </c>
      <c r="F619" s="107" t="s">
        <v>274</v>
      </c>
      <c r="G619" s="107" t="s">
        <v>300</v>
      </c>
      <c r="H619" s="107" t="s">
        <v>549</v>
      </c>
      <c r="I619" s="107" t="s">
        <v>550</v>
      </c>
      <c r="J619" s="107" t="s">
        <v>489</v>
      </c>
      <c r="K619" s="107" t="s">
        <v>578</v>
      </c>
      <c r="L619" s="107" t="s">
        <v>579</v>
      </c>
      <c r="M619" s="107">
        <v>2</v>
      </c>
      <c r="N619" s="107">
        <v>1</v>
      </c>
      <c r="O619" s="107">
        <f t="shared" si="174"/>
        <v>2</v>
      </c>
      <c r="P619" s="89" t="str">
        <f t="shared" si="175"/>
        <v>Bajo</v>
      </c>
      <c r="Q619" s="92">
        <v>10</v>
      </c>
      <c r="R619" s="89">
        <f t="shared" si="176"/>
        <v>20</v>
      </c>
      <c r="S619" s="89" t="str">
        <f t="shared" si="177"/>
        <v>IV</v>
      </c>
      <c r="T619" s="89" t="str">
        <f t="shared" si="178"/>
        <v>Aceptable</v>
      </c>
      <c r="U619" s="104"/>
      <c r="V619" s="104"/>
      <c r="W619" s="104">
        <f t="shared" ref="W619:W625" si="189">U619+V619</f>
        <v>0</v>
      </c>
      <c r="X619" s="90" t="s">
        <v>580</v>
      </c>
      <c r="Y619" s="90" t="s">
        <v>580</v>
      </c>
      <c r="Z619" s="107" t="s">
        <v>304</v>
      </c>
      <c r="AA619" s="107" t="s">
        <v>272</v>
      </c>
      <c r="AB619" s="107" t="s">
        <v>272</v>
      </c>
      <c r="AC619" s="107" t="s">
        <v>581</v>
      </c>
      <c r="AD619" s="107" t="s">
        <v>582</v>
      </c>
      <c r="AE619" s="107" t="s">
        <v>217</v>
      </c>
    </row>
    <row r="620" spans="1:31" s="105" customFormat="1" ht="68.45" customHeight="1">
      <c r="A620" s="115"/>
      <c r="B620" s="115"/>
      <c r="C620" s="115"/>
      <c r="D620" s="115"/>
      <c r="E620" s="86" t="s">
        <v>497</v>
      </c>
      <c r="F620" s="107" t="s">
        <v>274</v>
      </c>
      <c r="G620" s="107" t="s">
        <v>275</v>
      </c>
      <c r="H620" s="107" t="s">
        <v>555</v>
      </c>
      <c r="I620" s="107" t="s">
        <v>277</v>
      </c>
      <c r="J620" s="107" t="s">
        <v>213</v>
      </c>
      <c r="K620" s="107" t="s">
        <v>213</v>
      </c>
      <c r="L620" s="107" t="s">
        <v>213</v>
      </c>
      <c r="M620" s="107">
        <v>2</v>
      </c>
      <c r="N620" s="107">
        <v>1</v>
      </c>
      <c r="O620" s="107">
        <f t="shared" si="174"/>
        <v>2</v>
      </c>
      <c r="P620" s="89" t="str">
        <f t="shared" si="175"/>
        <v>Bajo</v>
      </c>
      <c r="Q620" s="92">
        <v>10</v>
      </c>
      <c r="R620" s="89">
        <f t="shared" si="176"/>
        <v>20</v>
      </c>
      <c r="S620" s="89" t="str">
        <f t="shared" si="177"/>
        <v>IV</v>
      </c>
      <c r="T620" s="89" t="str">
        <f t="shared" si="178"/>
        <v>Aceptable</v>
      </c>
      <c r="U620" s="104"/>
      <c r="V620" s="104"/>
      <c r="W620" s="104">
        <f t="shared" si="189"/>
        <v>0</v>
      </c>
      <c r="X620" s="90" t="s">
        <v>583</v>
      </c>
      <c r="Y620" s="90" t="s">
        <v>583</v>
      </c>
      <c r="Z620" s="94" t="s">
        <v>280</v>
      </c>
      <c r="AA620" s="107" t="s">
        <v>272</v>
      </c>
      <c r="AB620" s="107" t="s">
        <v>272</v>
      </c>
      <c r="AC620" s="107" t="s">
        <v>216</v>
      </c>
      <c r="AD620" s="111" t="s">
        <v>629</v>
      </c>
      <c r="AE620" s="107" t="s">
        <v>272</v>
      </c>
    </row>
    <row r="621" spans="1:31" s="105" customFormat="1" ht="68.45" customHeight="1">
      <c r="A621" s="115"/>
      <c r="B621" s="115"/>
      <c r="C621" s="115"/>
      <c r="D621" s="115"/>
      <c r="E621" s="86" t="s">
        <v>497</v>
      </c>
      <c r="F621" s="107" t="s">
        <v>274</v>
      </c>
      <c r="G621" s="107" t="s">
        <v>291</v>
      </c>
      <c r="H621" s="107" t="s">
        <v>557</v>
      </c>
      <c r="I621" s="107" t="s">
        <v>558</v>
      </c>
      <c r="J621" s="107" t="s">
        <v>294</v>
      </c>
      <c r="K621" s="107" t="s">
        <v>295</v>
      </c>
      <c r="L621" s="107" t="s">
        <v>296</v>
      </c>
      <c r="M621" s="107">
        <v>2</v>
      </c>
      <c r="N621" s="107">
        <v>1</v>
      </c>
      <c r="O621" s="107">
        <f t="shared" si="174"/>
        <v>2</v>
      </c>
      <c r="P621" s="89" t="str">
        <f t="shared" si="175"/>
        <v>Bajo</v>
      </c>
      <c r="Q621" s="92">
        <v>10</v>
      </c>
      <c r="R621" s="89">
        <f t="shared" si="176"/>
        <v>20</v>
      </c>
      <c r="S621" s="89" t="str">
        <f t="shared" si="177"/>
        <v>IV</v>
      </c>
      <c r="T621" s="89" t="str">
        <f t="shared" si="178"/>
        <v>Aceptable</v>
      </c>
      <c r="U621" s="104"/>
      <c r="V621" s="104"/>
      <c r="W621" s="104">
        <f t="shared" si="189"/>
        <v>0</v>
      </c>
      <c r="X621" s="90" t="s">
        <v>297</v>
      </c>
      <c r="Y621" s="90" t="s">
        <v>297</v>
      </c>
      <c r="Z621" s="107" t="s">
        <v>298</v>
      </c>
      <c r="AA621" s="107" t="s">
        <v>272</v>
      </c>
      <c r="AB621" s="107" t="s">
        <v>272</v>
      </c>
      <c r="AC621" s="107" t="s">
        <v>299</v>
      </c>
      <c r="AD621" s="111" t="s">
        <v>620</v>
      </c>
      <c r="AE621" s="107" t="s">
        <v>272</v>
      </c>
    </row>
    <row r="622" spans="1:31" s="105" customFormat="1" ht="68.45" customHeight="1">
      <c r="A622" s="115"/>
      <c r="B622" s="115"/>
      <c r="C622" s="115"/>
      <c r="D622" s="115"/>
      <c r="E622" s="86" t="s">
        <v>208</v>
      </c>
      <c r="F622" s="107" t="s">
        <v>152</v>
      </c>
      <c r="G622" s="107" t="s">
        <v>381</v>
      </c>
      <c r="H622" s="107" t="s">
        <v>382</v>
      </c>
      <c r="I622" s="107" t="s">
        <v>560</v>
      </c>
      <c r="J622" s="107" t="s">
        <v>213</v>
      </c>
      <c r="K622" s="107" t="s">
        <v>221</v>
      </c>
      <c r="L622" s="107" t="s">
        <v>222</v>
      </c>
      <c r="M622" s="107">
        <v>2</v>
      </c>
      <c r="N622" s="107">
        <v>3</v>
      </c>
      <c r="O622" s="107">
        <f t="shared" si="174"/>
        <v>6</v>
      </c>
      <c r="P622" s="89" t="str">
        <f t="shared" si="175"/>
        <v>Medio</v>
      </c>
      <c r="Q622" s="92">
        <v>60</v>
      </c>
      <c r="R622" s="89">
        <f t="shared" si="176"/>
        <v>360</v>
      </c>
      <c r="S622" s="89" t="str">
        <f t="shared" si="177"/>
        <v>II</v>
      </c>
      <c r="T622" s="89" t="str">
        <f t="shared" si="178"/>
        <v>No Aceptable o Aceptable con controles</v>
      </c>
      <c r="U622" s="104"/>
      <c r="V622" s="104"/>
      <c r="W622" s="104"/>
      <c r="X622" s="98" t="s">
        <v>561</v>
      </c>
      <c r="Y622" s="98" t="s">
        <v>561</v>
      </c>
      <c r="Z622" s="107" t="s">
        <v>224</v>
      </c>
      <c r="AA622" s="107" t="s">
        <v>216</v>
      </c>
      <c r="AB622" s="107" t="s">
        <v>216</v>
      </c>
      <c r="AC622" s="107" t="s">
        <v>216</v>
      </c>
      <c r="AD622" s="107" t="s">
        <v>225</v>
      </c>
      <c r="AE622" s="107" t="s">
        <v>216</v>
      </c>
    </row>
    <row r="623" spans="1:31" s="105" customFormat="1" ht="68.45" customHeight="1">
      <c r="A623" s="115"/>
      <c r="B623" s="115"/>
      <c r="C623" s="115"/>
      <c r="D623" s="115"/>
      <c r="E623" s="86" t="s">
        <v>208</v>
      </c>
      <c r="F623" s="107" t="s">
        <v>152</v>
      </c>
      <c r="G623" s="107" t="s">
        <v>384</v>
      </c>
      <c r="H623" s="107" t="s">
        <v>385</v>
      </c>
      <c r="I623" s="107" t="s">
        <v>562</v>
      </c>
      <c r="J623" s="107" t="s">
        <v>213</v>
      </c>
      <c r="K623" s="107" t="s">
        <v>221</v>
      </c>
      <c r="L623" s="107" t="s">
        <v>222</v>
      </c>
      <c r="M623" s="107">
        <v>2</v>
      </c>
      <c r="N623" s="107">
        <v>3</v>
      </c>
      <c r="O623" s="107">
        <f t="shared" si="174"/>
        <v>6</v>
      </c>
      <c r="P623" s="89" t="str">
        <f t="shared" si="175"/>
        <v>Medio</v>
      </c>
      <c r="Q623" s="92">
        <v>60</v>
      </c>
      <c r="R623" s="89">
        <f t="shared" si="176"/>
        <v>360</v>
      </c>
      <c r="S623" s="89" t="str">
        <f t="shared" si="177"/>
        <v>II</v>
      </c>
      <c r="T623" s="89" t="str">
        <f t="shared" si="178"/>
        <v>No Aceptable o Aceptable con controles</v>
      </c>
      <c r="U623" s="104"/>
      <c r="V623" s="104"/>
      <c r="W623" s="104"/>
      <c r="X623" s="98" t="s">
        <v>563</v>
      </c>
      <c r="Y623" s="98" t="s">
        <v>563</v>
      </c>
      <c r="Z623" s="107" t="s">
        <v>224</v>
      </c>
      <c r="AA623" s="107" t="s">
        <v>216</v>
      </c>
      <c r="AB623" s="107" t="s">
        <v>216</v>
      </c>
      <c r="AC623" s="107" t="s">
        <v>216</v>
      </c>
      <c r="AD623" s="107" t="s">
        <v>225</v>
      </c>
      <c r="AE623" s="107" t="s">
        <v>216</v>
      </c>
    </row>
    <row r="624" spans="1:31" s="105" customFormat="1" ht="68.45" customHeight="1">
      <c r="A624" s="115"/>
      <c r="B624" s="115"/>
      <c r="C624" s="115"/>
      <c r="D624" s="115"/>
      <c r="E624" s="86" t="s">
        <v>497</v>
      </c>
      <c r="F624" s="107" t="s">
        <v>564</v>
      </c>
      <c r="G624" s="107" t="s">
        <v>565</v>
      </c>
      <c r="H624" s="107" t="s">
        <v>566</v>
      </c>
      <c r="I624" s="107" t="s">
        <v>567</v>
      </c>
      <c r="J624" s="107" t="s">
        <v>489</v>
      </c>
      <c r="K624" s="107" t="s">
        <v>568</v>
      </c>
      <c r="L624" s="107" t="s">
        <v>569</v>
      </c>
      <c r="M624" s="107">
        <v>2</v>
      </c>
      <c r="N624" s="107">
        <v>1</v>
      </c>
      <c r="O624" s="107">
        <f t="shared" si="174"/>
        <v>2</v>
      </c>
      <c r="P624" s="89" t="str">
        <f t="shared" si="175"/>
        <v>Bajo</v>
      </c>
      <c r="Q624" s="92">
        <v>10</v>
      </c>
      <c r="R624" s="89">
        <f t="shared" si="176"/>
        <v>20</v>
      </c>
      <c r="S624" s="89" t="str">
        <f t="shared" si="177"/>
        <v>IV</v>
      </c>
      <c r="T624" s="89" t="str">
        <f t="shared" si="178"/>
        <v>Aceptable</v>
      </c>
      <c r="U624" s="104"/>
      <c r="V624" s="104"/>
      <c r="W624" s="104"/>
      <c r="X624" s="90" t="s">
        <v>297</v>
      </c>
      <c r="Y624" s="90" t="s">
        <v>297</v>
      </c>
      <c r="Z624" s="107" t="s">
        <v>570</v>
      </c>
      <c r="AA624" s="107" t="s">
        <v>272</v>
      </c>
      <c r="AB624" s="107" t="s">
        <v>272</v>
      </c>
      <c r="AC624" s="107" t="s">
        <v>571</v>
      </c>
      <c r="AD624" s="107" t="s">
        <v>572</v>
      </c>
      <c r="AE624" s="107" t="s">
        <v>272</v>
      </c>
    </row>
    <row r="625" spans="1:31" s="105" customFormat="1" ht="68.45" customHeight="1">
      <c r="A625" s="115"/>
      <c r="B625" s="115"/>
      <c r="C625" s="116"/>
      <c r="D625" s="116"/>
      <c r="E625" s="86" t="s">
        <v>497</v>
      </c>
      <c r="F625" s="107" t="s">
        <v>564</v>
      </c>
      <c r="G625" s="107" t="s">
        <v>584</v>
      </c>
      <c r="H625" s="107" t="s">
        <v>574</v>
      </c>
      <c r="I625" s="107" t="s">
        <v>567</v>
      </c>
      <c r="J625" s="107" t="s">
        <v>489</v>
      </c>
      <c r="K625" s="107" t="s">
        <v>568</v>
      </c>
      <c r="L625" s="107" t="s">
        <v>569</v>
      </c>
      <c r="M625" s="107">
        <v>2</v>
      </c>
      <c r="N625" s="107">
        <v>1</v>
      </c>
      <c r="O625" s="107">
        <f t="shared" si="174"/>
        <v>2</v>
      </c>
      <c r="P625" s="89" t="str">
        <f t="shared" si="175"/>
        <v>Bajo</v>
      </c>
      <c r="Q625" s="92">
        <v>10</v>
      </c>
      <c r="R625" s="89">
        <f t="shared" si="176"/>
        <v>20</v>
      </c>
      <c r="S625" s="89" t="str">
        <f t="shared" si="177"/>
        <v>IV</v>
      </c>
      <c r="T625" s="89" t="str">
        <f t="shared" si="178"/>
        <v>Aceptable</v>
      </c>
      <c r="U625" s="104"/>
      <c r="V625" s="104"/>
      <c r="W625" s="104">
        <f t="shared" si="189"/>
        <v>0</v>
      </c>
      <c r="X625" s="90" t="s">
        <v>297</v>
      </c>
      <c r="Y625" s="90" t="s">
        <v>297</v>
      </c>
      <c r="Z625" s="107" t="s">
        <v>570</v>
      </c>
      <c r="AA625" s="107" t="s">
        <v>272</v>
      </c>
      <c r="AB625" s="107" t="s">
        <v>272</v>
      </c>
      <c r="AC625" s="107" t="s">
        <v>585</v>
      </c>
      <c r="AD625" s="107" t="s">
        <v>586</v>
      </c>
      <c r="AE625" s="107" t="s">
        <v>272</v>
      </c>
    </row>
    <row r="626" spans="1:31" s="105" customFormat="1" ht="68.45" customHeight="1">
      <c r="A626" s="115"/>
      <c r="B626" s="115"/>
      <c r="C626" s="114" t="s">
        <v>588</v>
      </c>
      <c r="D626" s="114" t="s">
        <v>546</v>
      </c>
      <c r="E626" s="86" t="s">
        <v>208</v>
      </c>
      <c r="F626" s="107" t="s">
        <v>209</v>
      </c>
      <c r="G626" s="107" t="s">
        <v>156</v>
      </c>
      <c r="H626" s="107" t="s">
        <v>547</v>
      </c>
      <c r="I626" s="107" t="s">
        <v>375</v>
      </c>
      <c r="J626" s="107" t="s">
        <v>548</v>
      </c>
      <c r="K626" s="107" t="s">
        <v>268</v>
      </c>
      <c r="L626" s="107" t="s">
        <v>377</v>
      </c>
      <c r="M626" s="108">
        <v>0</v>
      </c>
      <c r="N626" s="108">
        <v>3</v>
      </c>
      <c r="O626" s="108" t="str">
        <f t="shared" ref="O626" si="190">IF(OR(M626="",N626=""),"",IF((M626*N626=0),"N/A",M626*N626))</f>
        <v>N/A</v>
      </c>
      <c r="P626" s="89" t="str">
        <f t="shared" ref="P626" si="191">IF(O626="","",IF(ISTEXT(O626),"N/A",IF(OR(O626=2,O626=4),"Bajo",IF(OR(O626=6,O626=8),"Medio",IF(OR(O626=10,O626=12,O626=18,O626=20),"Alto",IF(OR(O626=24,O626=30,O626=40),"Muy Alto","Error"))))))</f>
        <v>N/A</v>
      </c>
      <c r="Q626" s="88">
        <v>60</v>
      </c>
      <c r="R626" s="89" t="str">
        <f t="shared" ref="R626" si="192">IF(OR(Q626="",O626=""),"",IF(ISTEXT(O626),"N/A",O626*Q626))</f>
        <v>N/A</v>
      </c>
      <c r="S626" s="89" t="str">
        <f t="shared" ref="S626" si="193">IF(R626="","",IF(ISTEXT(R626),"IV",IF(R626=20,"IV",IF(AND(R626&gt;=40,R626&lt;=120),"III",IF(AND(R626&gt;=150,R626&lt;=500),"II",IF(AND(R626&gt;=600,R626&lt;=4000),"I","Error"))))))</f>
        <v>IV</v>
      </c>
      <c r="T626" s="89" t="str">
        <f t="shared" si="178"/>
        <v>Aceptable</v>
      </c>
      <c r="U626" s="104"/>
      <c r="V626" s="104"/>
      <c r="W626" s="104">
        <f>U626+V626</f>
        <v>0</v>
      </c>
      <c r="X626" s="93" t="s">
        <v>378</v>
      </c>
      <c r="Y626" s="93" t="s">
        <v>378</v>
      </c>
      <c r="Z626" s="107" t="s">
        <v>215</v>
      </c>
      <c r="AA626" s="107" t="s">
        <v>216</v>
      </c>
      <c r="AB626" s="107" t="s">
        <v>216</v>
      </c>
      <c r="AC626" s="107" t="s">
        <v>216</v>
      </c>
      <c r="AD626" s="111" t="s">
        <v>618</v>
      </c>
      <c r="AE626" s="107" t="s">
        <v>217</v>
      </c>
    </row>
    <row r="627" spans="1:31" s="105" customFormat="1" ht="68.45" customHeight="1">
      <c r="A627" s="115"/>
      <c r="B627" s="115"/>
      <c r="C627" s="115"/>
      <c r="D627" s="115"/>
      <c r="E627" s="86" t="s">
        <v>497</v>
      </c>
      <c r="F627" s="107" t="s">
        <v>274</v>
      </c>
      <c r="G627" s="107" t="s">
        <v>300</v>
      </c>
      <c r="H627" s="107" t="s">
        <v>549</v>
      </c>
      <c r="I627" s="107" t="s">
        <v>550</v>
      </c>
      <c r="J627" s="107" t="s">
        <v>489</v>
      </c>
      <c r="K627" s="107" t="s">
        <v>268</v>
      </c>
      <c r="L627" s="107" t="s">
        <v>489</v>
      </c>
      <c r="M627" s="107">
        <v>2</v>
      </c>
      <c r="N627" s="107">
        <v>1</v>
      </c>
      <c r="O627" s="107">
        <f t="shared" si="174"/>
        <v>2</v>
      </c>
      <c r="P627" s="89" t="str">
        <f t="shared" si="175"/>
        <v>Bajo</v>
      </c>
      <c r="Q627" s="92">
        <v>10</v>
      </c>
      <c r="R627" s="89">
        <f t="shared" si="176"/>
        <v>20</v>
      </c>
      <c r="S627" s="89" t="str">
        <f t="shared" si="177"/>
        <v>IV</v>
      </c>
      <c r="T627" s="89" t="str">
        <f t="shared" si="178"/>
        <v>Aceptable</v>
      </c>
      <c r="U627" s="104"/>
      <c r="V627" s="104"/>
      <c r="W627" s="104">
        <f t="shared" ref="W627:W633" si="194">U627+V627</f>
        <v>0</v>
      </c>
      <c r="X627" s="90" t="s">
        <v>580</v>
      </c>
      <c r="Y627" s="90" t="s">
        <v>580</v>
      </c>
      <c r="Z627" s="107" t="s">
        <v>304</v>
      </c>
      <c r="AA627" s="107" t="s">
        <v>272</v>
      </c>
      <c r="AB627" s="107" t="s">
        <v>272</v>
      </c>
      <c r="AC627" s="107" t="s">
        <v>589</v>
      </c>
      <c r="AD627" s="107" t="s">
        <v>590</v>
      </c>
      <c r="AE627" s="107" t="s">
        <v>217</v>
      </c>
    </row>
    <row r="628" spans="1:31" s="105" customFormat="1" ht="68.45" customHeight="1">
      <c r="A628" s="115"/>
      <c r="B628" s="115"/>
      <c r="C628" s="115"/>
      <c r="D628" s="115"/>
      <c r="E628" s="86" t="s">
        <v>497</v>
      </c>
      <c r="F628" s="107" t="s">
        <v>274</v>
      </c>
      <c r="G628" s="107" t="s">
        <v>275</v>
      </c>
      <c r="H628" s="107" t="s">
        <v>555</v>
      </c>
      <c r="I628" s="107" t="s">
        <v>277</v>
      </c>
      <c r="J628" s="107" t="s">
        <v>213</v>
      </c>
      <c r="K628" s="107" t="s">
        <v>213</v>
      </c>
      <c r="L628" s="107" t="s">
        <v>213</v>
      </c>
      <c r="M628" s="107">
        <v>2</v>
      </c>
      <c r="N628" s="107">
        <v>1</v>
      </c>
      <c r="O628" s="107">
        <f t="shared" si="174"/>
        <v>2</v>
      </c>
      <c r="P628" s="89" t="str">
        <f t="shared" si="175"/>
        <v>Bajo</v>
      </c>
      <c r="Q628" s="92">
        <v>10</v>
      </c>
      <c r="R628" s="89">
        <f t="shared" si="176"/>
        <v>20</v>
      </c>
      <c r="S628" s="89" t="str">
        <f t="shared" si="177"/>
        <v>IV</v>
      </c>
      <c r="T628" s="89" t="str">
        <f t="shared" si="178"/>
        <v>Aceptable</v>
      </c>
      <c r="U628" s="104"/>
      <c r="V628" s="104"/>
      <c r="W628" s="104">
        <f t="shared" si="194"/>
        <v>0</v>
      </c>
      <c r="X628" s="90" t="s">
        <v>583</v>
      </c>
      <c r="Y628" s="90" t="s">
        <v>583</v>
      </c>
      <c r="Z628" s="94" t="s">
        <v>280</v>
      </c>
      <c r="AA628" s="107" t="s">
        <v>272</v>
      </c>
      <c r="AB628" s="107" t="s">
        <v>272</v>
      </c>
      <c r="AC628" s="107" t="s">
        <v>216</v>
      </c>
      <c r="AD628" s="111" t="s">
        <v>629</v>
      </c>
      <c r="AE628" s="107" t="s">
        <v>272</v>
      </c>
    </row>
    <row r="629" spans="1:31" s="105" customFormat="1" ht="68.45" customHeight="1">
      <c r="A629" s="115"/>
      <c r="B629" s="115"/>
      <c r="C629" s="115"/>
      <c r="D629" s="115"/>
      <c r="E629" s="86" t="s">
        <v>497</v>
      </c>
      <c r="F629" s="107" t="s">
        <v>274</v>
      </c>
      <c r="G629" s="107" t="s">
        <v>291</v>
      </c>
      <c r="H629" s="107" t="s">
        <v>557</v>
      </c>
      <c r="I629" s="107" t="s">
        <v>558</v>
      </c>
      <c r="J629" s="107" t="s">
        <v>294</v>
      </c>
      <c r="K629" s="107" t="s">
        <v>295</v>
      </c>
      <c r="L629" s="107" t="s">
        <v>296</v>
      </c>
      <c r="M629" s="107">
        <v>2</v>
      </c>
      <c r="N629" s="107">
        <v>1</v>
      </c>
      <c r="O629" s="107">
        <f t="shared" si="174"/>
        <v>2</v>
      </c>
      <c r="P629" s="89" t="str">
        <f t="shared" si="175"/>
        <v>Bajo</v>
      </c>
      <c r="Q629" s="92">
        <v>10</v>
      </c>
      <c r="R629" s="89">
        <f t="shared" si="176"/>
        <v>20</v>
      </c>
      <c r="S629" s="89" t="str">
        <f t="shared" si="177"/>
        <v>IV</v>
      </c>
      <c r="T629" s="89" t="str">
        <f t="shared" si="178"/>
        <v>Aceptable</v>
      </c>
      <c r="U629" s="104"/>
      <c r="V629" s="104"/>
      <c r="W629" s="104">
        <f t="shared" si="194"/>
        <v>0</v>
      </c>
      <c r="X629" s="90" t="s">
        <v>297</v>
      </c>
      <c r="Y629" s="90" t="s">
        <v>297</v>
      </c>
      <c r="Z629" s="107" t="s">
        <v>298</v>
      </c>
      <c r="AA629" s="107" t="s">
        <v>272</v>
      </c>
      <c r="AB629" s="107" t="s">
        <v>272</v>
      </c>
      <c r="AC629" s="107" t="s">
        <v>299</v>
      </c>
      <c r="AD629" s="111" t="s">
        <v>620</v>
      </c>
      <c r="AE629" s="107" t="s">
        <v>272</v>
      </c>
    </row>
    <row r="630" spans="1:31" s="105" customFormat="1" ht="68.45" customHeight="1">
      <c r="A630" s="115"/>
      <c r="B630" s="115"/>
      <c r="C630" s="115"/>
      <c r="D630" s="115"/>
      <c r="E630" s="86" t="s">
        <v>208</v>
      </c>
      <c r="F630" s="107" t="s">
        <v>152</v>
      </c>
      <c r="G630" s="107" t="s">
        <v>381</v>
      </c>
      <c r="H630" s="107" t="s">
        <v>382</v>
      </c>
      <c r="I630" s="107" t="s">
        <v>560</v>
      </c>
      <c r="J630" s="107" t="s">
        <v>213</v>
      </c>
      <c r="K630" s="107" t="s">
        <v>221</v>
      </c>
      <c r="L630" s="107" t="s">
        <v>222</v>
      </c>
      <c r="M630" s="107">
        <v>2</v>
      </c>
      <c r="N630" s="107">
        <v>3</v>
      </c>
      <c r="O630" s="107">
        <f t="shared" si="174"/>
        <v>6</v>
      </c>
      <c r="P630" s="89" t="str">
        <f t="shared" si="175"/>
        <v>Medio</v>
      </c>
      <c r="Q630" s="92">
        <v>60</v>
      </c>
      <c r="R630" s="89">
        <f t="shared" si="176"/>
        <v>360</v>
      </c>
      <c r="S630" s="89" t="str">
        <f t="shared" si="177"/>
        <v>II</v>
      </c>
      <c r="T630" s="89" t="str">
        <f t="shared" si="178"/>
        <v>No Aceptable o Aceptable con controles</v>
      </c>
      <c r="U630" s="104"/>
      <c r="V630" s="104"/>
      <c r="W630" s="104"/>
      <c r="X630" s="98" t="s">
        <v>561</v>
      </c>
      <c r="Y630" s="98" t="s">
        <v>561</v>
      </c>
      <c r="Z630" s="107" t="s">
        <v>224</v>
      </c>
      <c r="AA630" s="107" t="s">
        <v>216</v>
      </c>
      <c r="AB630" s="107" t="s">
        <v>216</v>
      </c>
      <c r="AC630" s="107" t="s">
        <v>216</v>
      </c>
      <c r="AD630" s="107" t="s">
        <v>225</v>
      </c>
      <c r="AE630" s="107" t="s">
        <v>216</v>
      </c>
    </row>
    <row r="631" spans="1:31" s="105" customFormat="1" ht="68.45" customHeight="1">
      <c r="A631" s="115"/>
      <c r="B631" s="115"/>
      <c r="C631" s="115"/>
      <c r="D631" s="115"/>
      <c r="E631" s="86" t="s">
        <v>208</v>
      </c>
      <c r="F631" s="107" t="s">
        <v>152</v>
      </c>
      <c r="G631" s="107" t="s">
        <v>384</v>
      </c>
      <c r="H631" s="107" t="s">
        <v>385</v>
      </c>
      <c r="I631" s="107" t="s">
        <v>562</v>
      </c>
      <c r="J631" s="107" t="s">
        <v>213</v>
      </c>
      <c r="K631" s="107" t="s">
        <v>221</v>
      </c>
      <c r="L631" s="107" t="s">
        <v>222</v>
      </c>
      <c r="M631" s="107">
        <v>2</v>
      </c>
      <c r="N631" s="107">
        <v>3</v>
      </c>
      <c r="O631" s="107">
        <f t="shared" si="174"/>
        <v>6</v>
      </c>
      <c r="P631" s="89" t="str">
        <f t="shared" si="175"/>
        <v>Medio</v>
      </c>
      <c r="Q631" s="92">
        <v>60</v>
      </c>
      <c r="R631" s="89">
        <f t="shared" si="176"/>
        <v>360</v>
      </c>
      <c r="S631" s="89" t="str">
        <f t="shared" si="177"/>
        <v>II</v>
      </c>
      <c r="T631" s="89" t="str">
        <f t="shared" si="178"/>
        <v>No Aceptable o Aceptable con controles</v>
      </c>
      <c r="U631" s="104"/>
      <c r="V631" s="104"/>
      <c r="W631" s="104"/>
      <c r="X631" s="98" t="s">
        <v>563</v>
      </c>
      <c r="Y631" s="98" t="s">
        <v>563</v>
      </c>
      <c r="Z631" s="107" t="s">
        <v>224</v>
      </c>
      <c r="AA631" s="107" t="s">
        <v>216</v>
      </c>
      <c r="AB631" s="107" t="s">
        <v>216</v>
      </c>
      <c r="AC631" s="107" t="s">
        <v>216</v>
      </c>
      <c r="AD631" s="107" t="s">
        <v>225</v>
      </c>
      <c r="AE631" s="107" t="s">
        <v>216</v>
      </c>
    </row>
    <row r="632" spans="1:31" s="105" customFormat="1" ht="68.45" customHeight="1">
      <c r="A632" s="115"/>
      <c r="B632" s="115"/>
      <c r="C632" s="115"/>
      <c r="D632" s="115"/>
      <c r="E632" s="86" t="s">
        <v>497</v>
      </c>
      <c r="F632" s="107" t="s">
        <v>564</v>
      </c>
      <c r="G632" s="107" t="s">
        <v>565</v>
      </c>
      <c r="H632" s="107" t="s">
        <v>566</v>
      </c>
      <c r="I632" s="107" t="s">
        <v>567</v>
      </c>
      <c r="J632" s="107" t="s">
        <v>489</v>
      </c>
      <c r="K632" s="107" t="s">
        <v>568</v>
      </c>
      <c r="L632" s="107" t="s">
        <v>569</v>
      </c>
      <c r="M632" s="107">
        <v>2</v>
      </c>
      <c r="N632" s="107">
        <v>1</v>
      </c>
      <c r="O632" s="107">
        <f t="shared" si="174"/>
        <v>2</v>
      </c>
      <c r="P632" s="89" t="str">
        <f t="shared" si="175"/>
        <v>Bajo</v>
      </c>
      <c r="Q632" s="92">
        <v>10</v>
      </c>
      <c r="R632" s="89">
        <f t="shared" si="176"/>
        <v>20</v>
      </c>
      <c r="S632" s="89" t="str">
        <f t="shared" si="177"/>
        <v>IV</v>
      </c>
      <c r="T632" s="89" t="str">
        <f t="shared" si="178"/>
        <v>Aceptable</v>
      </c>
      <c r="U632" s="104"/>
      <c r="V632" s="104"/>
      <c r="W632" s="104"/>
      <c r="X632" s="90" t="s">
        <v>297</v>
      </c>
      <c r="Y632" s="90" t="s">
        <v>297</v>
      </c>
      <c r="Z632" s="107" t="s">
        <v>570</v>
      </c>
      <c r="AA632" s="107" t="s">
        <v>272</v>
      </c>
      <c r="AB632" s="107" t="s">
        <v>272</v>
      </c>
      <c r="AC632" s="107" t="s">
        <v>571</v>
      </c>
      <c r="AD632" s="107" t="s">
        <v>572</v>
      </c>
      <c r="AE632" s="107" t="s">
        <v>272</v>
      </c>
    </row>
    <row r="633" spans="1:31" s="105" customFormat="1" ht="68.45" customHeight="1">
      <c r="A633" s="116"/>
      <c r="B633" s="116"/>
      <c r="C633" s="116"/>
      <c r="D633" s="116"/>
      <c r="E633" s="86" t="s">
        <v>497</v>
      </c>
      <c r="F633" s="107" t="s">
        <v>564</v>
      </c>
      <c r="G633" s="107" t="s">
        <v>565</v>
      </c>
      <c r="H633" s="107" t="s">
        <v>574</v>
      </c>
      <c r="I633" s="107" t="s">
        <v>567</v>
      </c>
      <c r="J633" s="107" t="s">
        <v>489</v>
      </c>
      <c r="K633" s="107" t="s">
        <v>568</v>
      </c>
      <c r="L633" s="107" t="s">
        <v>569</v>
      </c>
      <c r="M633" s="107">
        <v>2</v>
      </c>
      <c r="N633" s="107">
        <v>1</v>
      </c>
      <c r="O633" s="107">
        <f t="shared" si="174"/>
        <v>2</v>
      </c>
      <c r="P633" s="89" t="str">
        <f t="shared" si="175"/>
        <v>Bajo</v>
      </c>
      <c r="Q633" s="92">
        <v>10</v>
      </c>
      <c r="R633" s="89">
        <f t="shared" si="176"/>
        <v>20</v>
      </c>
      <c r="S633" s="89" t="str">
        <f t="shared" si="177"/>
        <v>IV</v>
      </c>
      <c r="T633" s="89" t="str">
        <f t="shared" si="178"/>
        <v>Aceptable</v>
      </c>
      <c r="U633" s="104"/>
      <c r="V633" s="104"/>
      <c r="W633" s="104">
        <f t="shared" si="194"/>
        <v>0</v>
      </c>
      <c r="X633" s="90" t="s">
        <v>297</v>
      </c>
      <c r="Y633" s="90" t="s">
        <v>297</v>
      </c>
      <c r="Z633" s="107" t="s">
        <v>570</v>
      </c>
      <c r="AA633" s="107" t="s">
        <v>272</v>
      </c>
      <c r="AB633" s="107" t="s">
        <v>272</v>
      </c>
      <c r="AC633" s="107" t="s">
        <v>591</v>
      </c>
      <c r="AD633" s="107" t="s">
        <v>592</v>
      </c>
      <c r="AE633" s="107" t="s">
        <v>272</v>
      </c>
    </row>
    <row r="634" spans="1:31" s="105" customFormat="1" ht="68.45" customHeight="1">
      <c r="A634" s="114" t="s">
        <v>543</v>
      </c>
      <c r="B634" s="113" t="s">
        <v>593</v>
      </c>
      <c r="C634" s="113" t="s">
        <v>593</v>
      </c>
      <c r="D634" s="113" t="s">
        <v>593</v>
      </c>
      <c r="E634" s="86" t="s">
        <v>208</v>
      </c>
      <c r="F634" s="107" t="s">
        <v>152</v>
      </c>
      <c r="G634" s="107" t="s">
        <v>218</v>
      </c>
      <c r="H634" s="107" t="s">
        <v>219</v>
      </c>
      <c r="I634" s="107" t="s">
        <v>220</v>
      </c>
      <c r="J634" s="107" t="s">
        <v>213</v>
      </c>
      <c r="K634" s="107" t="s">
        <v>221</v>
      </c>
      <c r="L634" s="107" t="s">
        <v>222</v>
      </c>
      <c r="M634" s="107">
        <v>2</v>
      </c>
      <c r="N634" s="107">
        <v>3</v>
      </c>
      <c r="O634" s="107">
        <f t="shared" si="174"/>
        <v>6</v>
      </c>
      <c r="P634" s="89" t="str">
        <f t="shared" si="175"/>
        <v>Medio</v>
      </c>
      <c r="Q634" s="92">
        <v>10</v>
      </c>
      <c r="R634" s="89">
        <f t="shared" si="176"/>
        <v>60</v>
      </c>
      <c r="S634" s="89" t="str">
        <f t="shared" si="177"/>
        <v>III</v>
      </c>
      <c r="T634" s="88" t="s">
        <v>142</v>
      </c>
      <c r="U634" s="114"/>
      <c r="V634" s="114"/>
      <c r="W634" s="114">
        <f>U636+V636</f>
        <v>0</v>
      </c>
      <c r="X634" s="98" t="s">
        <v>518</v>
      </c>
      <c r="Y634" s="98" t="s">
        <v>518</v>
      </c>
      <c r="Z634" s="107" t="s">
        <v>224</v>
      </c>
      <c r="AA634" s="107" t="s">
        <v>216</v>
      </c>
      <c r="AB634" s="107" t="s">
        <v>216</v>
      </c>
      <c r="AC634" s="107" t="s">
        <v>216</v>
      </c>
      <c r="AD634" s="107" t="s">
        <v>225</v>
      </c>
      <c r="AE634" s="107" t="s">
        <v>216</v>
      </c>
    </row>
    <row r="635" spans="1:31" s="105" customFormat="1" ht="68.45" customHeight="1">
      <c r="A635" s="115"/>
      <c r="B635" s="113"/>
      <c r="C635" s="113"/>
      <c r="D635" s="113"/>
      <c r="E635" s="86" t="s">
        <v>208</v>
      </c>
      <c r="F635" s="107" t="s">
        <v>152</v>
      </c>
      <c r="G635" s="107" t="s">
        <v>226</v>
      </c>
      <c r="H635" s="107" t="s">
        <v>227</v>
      </c>
      <c r="I635" s="107" t="s">
        <v>228</v>
      </c>
      <c r="J635" s="107" t="s">
        <v>213</v>
      </c>
      <c r="K635" s="107" t="s">
        <v>221</v>
      </c>
      <c r="L635" s="107" t="s">
        <v>222</v>
      </c>
      <c r="M635" s="107">
        <v>2</v>
      </c>
      <c r="N635" s="107">
        <v>3</v>
      </c>
      <c r="O635" s="107">
        <f t="shared" si="174"/>
        <v>6</v>
      </c>
      <c r="P635" s="89" t="str">
        <f t="shared" si="175"/>
        <v>Medio</v>
      </c>
      <c r="Q635" s="92">
        <v>10</v>
      </c>
      <c r="R635" s="89">
        <f t="shared" si="176"/>
        <v>60</v>
      </c>
      <c r="S635" s="89" t="str">
        <f t="shared" si="177"/>
        <v>III</v>
      </c>
      <c r="T635" s="88" t="s">
        <v>142</v>
      </c>
      <c r="U635" s="115"/>
      <c r="V635" s="115"/>
      <c r="W635" s="115"/>
      <c r="X635" s="98" t="s">
        <v>594</v>
      </c>
      <c r="Y635" s="98" t="s">
        <v>594</v>
      </c>
      <c r="Z635" s="107" t="s">
        <v>224</v>
      </c>
      <c r="AA635" s="107" t="s">
        <v>216</v>
      </c>
      <c r="AB635" s="107" t="s">
        <v>216</v>
      </c>
      <c r="AC635" s="107" t="s">
        <v>216</v>
      </c>
      <c r="AD635" s="107" t="s">
        <v>225</v>
      </c>
      <c r="AE635" s="107" t="s">
        <v>216</v>
      </c>
    </row>
    <row r="636" spans="1:31" s="105" customFormat="1" ht="68.45" customHeight="1">
      <c r="A636" s="115"/>
      <c r="B636" s="113"/>
      <c r="C636" s="113"/>
      <c r="D636" s="113"/>
      <c r="E636" s="86" t="s">
        <v>208</v>
      </c>
      <c r="F636" s="107" t="s">
        <v>152</v>
      </c>
      <c r="G636" s="107" t="s">
        <v>381</v>
      </c>
      <c r="H636" s="107" t="s">
        <v>382</v>
      </c>
      <c r="I636" s="107" t="s">
        <v>560</v>
      </c>
      <c r="J636" s="107" t="s">
        <v>213</v>
      </c>
      <c r="K636" s="107" t="s">
        <v>221</v>
      </c>
      <c r="L636" s="107" t="s">
        <v>222</v>
      </c>
      <c r="M636" s="107">
        <v>2</v>
      </c>
      <c r="N636" s="107">
        <v>3</v>
      </c>
      <c r="O636" s="107">
        <f t="shared" si="174"/>
        <v>6</v>
      </c>
      <c r="P636" s="89" t="str">
        <f t="shared" si="175"/>
        <v>Medio</v>
      </c>
      <c r="Q636" s="92">
        <v>10</v>
      </c>
      <c r="R636" s="89">
        <f t="shared" si="176"/>
        <v>60</v>
      </c>
      <c r="S636" s="89" t="str">
        <f t="shared" si="177"/>
        <v>III</v>
      </c>
      <c r="T636" s="88" t="s">
        <v>142</v>
      </c>
      <c r="U636" s="115"/>
      <c r="V636" s="115"/>
      <c r="W636" s="115"/>
      <c r="X636" s="98" t="s">
        <v>561</v>
      </c>
      <c r="Y636" s="98" t="s">
        <v>561</v>
      </c>
      <c r="Z636" s="107" t="s">
        <v>224</v>
      </c>
      <c r="AA636" s="107" t="s">
        <v>216</v>
      </c>
      <c r="AB636" s="107" t="s">
        <v>216</v>
      </c>
      <c r="AC636" s="107" t="s">
        <v>216</v>
      </c>
      <c r="AD636" s="107" t="s">
        <v>225</v>
      </c>
      <c r="AE636" s="107" t="s">
        <v>216</v>
      </c>
    </row>
    <row r="637" spans="1:31" s="105" customFormat="1" ht="68.45" customHeight="1">
      <c r="A637" s="115"/>
      <c r="B637" s="113"/>
      <c r="C637" s="113"/>
      <c r="D637" s="113"/>
      <c r="E637" s="86" t="s">
        <v>208</v>
      </c>
      <c r="F637" s="107" t="s">
        <v>152</v>
      </c>
      <c r="G637" s="107" t="s">
        <v>384</v>
      </c>
      <c r="H637" s="107" t="s">
        <v>385</v>
      </c>
      <c r="I637" s="107" t="s">
        <v>562</v>
      </c>
      <c r="J637" s="107" t="s">
        <v>213</v>
      </c>
      <c r="K637" s="107" t="s">
        <v>221</v>
      </c>
      <c r="L637" s="107" t="s">
        <v>222</v>
      </c>
      <c r="M637" s="107">
        <v>2</v>
      </c>
      <c r="N637" s="107">
        <v>3</v>
      </c>
      <c r="O637" s="107">
        <f t="shared" si="174"/>
        <v>6</v>
      </c>
      <c r="P637" s="89" t="str">
        <f t="shared" si="175"/>
        <v>Medio</v>
      </c>
      <c r="Q637" s="92">
        <v>10</v>
      </c>
      <c r="R637" s="89">
        <f t="shared" si="176"/>
        <v>60</v>
      </c>
      <c r="S637" s="89" t="str">
        <f t="shared" si="177"/>
        <v>III</v>
      </c>
      <c r="T637" s="88" t="s">
        <v>142</v>
      </c>
      <c r="U637" s="115"/>
      <c r="V637" s="115"/>
      <c r="W637" s="115"/>
      <c r="X637" s="98" t="s">
        <v>563</v>
      </c>
      <c r="Y637" s="98" t="s">
        <v>563</v>
      </c>
      <c r="Z637" s="107" t="s">
        <v>224</v>
      </c>
      <c r="AA637" s="107" t="s">
        <v>216</v>
      </c>
      <c r="AB637" s="107" t="s">
        <v>216</v>
      </c>
      <c r="AC637" s="107" t="s">
        <v>216</v>
      </c>
      <c r="AD637" s="107" t="s">
        <v>225</v>
      </c>
      <c r="AE637" s="107" t="s">
        <v>216</v>
      </c>
    </row>
    <row r="638" spans="1:31" s="105" customFormat="1" ht="68.45" customHeight="1">
      <c r="A638" s="115"/>
      <c r="B638" s="113"/>
      <c r="C638" s="113"/>
      <c r="D638" s="113"/>
      <c r="E638" s="86" t="s">
        <v>208</v>
      </c>
      <c r="F638" s="107" t="s">
        <v>209</v>
      </c>
      <c r="G638" s="107" t="s">
        <v>373</v>
      </c>
      <c r="H638" s="107" t="s">
        <v>374</v>
      </c>
      <c r="I638" s="107" t="s">
        <v>375</v>
      </c>
      <c r="J638" s="107" t="s">
        <v>213</v>
      </c>
      <c r="K638" s="107" t="s">
        <v>268</v>
      </c>
      <c r="L638" s="107" t="s">
        <v>377</v>
      </c>
      <c r="M638" s="108">
        <v>0</v>
      </c>
      <c r="N638" s="108">
        <v>3</v>
      </c>
      <c r="O638" s="108" t="str">
        <f t="shared" ref="O638" si="195">IF(OR(M638="",N638=""),"",IF((M638*N638=0),"N/A",M638*N638))</f>
        <v>N/A</v>
      </c>
      <c r="P638" s="89" t="str">
        <f t="shared" ref="P638" si="196">IF(O638="","",IF(ISTEXT(O638),"N/A",IF(OR(O638=2,O638=4),"Bajo",IF(OR(O638=6,O638=8),"Medio",IF(OR(O638=10,O638=12,O638=18,O638=20),"Alto",IF(OR(O638=24,O638=30,O638=40),"Muy Alto","Error"))))))</f>
        <v>N/A</v>
      </c>
      <c r="Q638" s="88">
        <v>60</v>
      </c>
      <c r="R638" s="89" t="str">
        <f t="shared" ref="R638" si="197">IF(OR(Q638="",O638=""),"",IF(ISTEXT(O638),"N/A",O638*Q638))</f>
        <v>N/A</v>
      </c>
      <c r="S638" s="89" t="str">
        <f t="shared" ref="S638" si="198">IF(R638="","",IF(ISTEXT(R638),"IV",IF(R638=20,"IV",IF(AND(R638&gt;=40,R638&lt;=120),"III",IF(AND(R638&gt;=150,R638&lt;=500),"II",IF(AND(R638&gt;=600,R638&lt;=4000),"I","Error"))))))</f>
        <v>IV</v>
      </c>
      <c r="T638" s="89" t="str">
        <f>IF(S638="","",IF(OR(S638="IV",S638="III"),"Aceptable",IF(S638="II","No Aceptable o Aceptable con controles",IF(S638="I","No Aceptable","Error"))))</f>
        <v>Aceptable</v>
      </c>
      <c r="U638" s="115"/>
      <c r="V638" s="115"/>
      <c r="W638" s="115"/>
      <c r="X638" s="93" t="s">
        <v>378</v>
      </c>
      <c r="Y638" s="93" t="s">
        <v>378</v>
      </c>
      <c r="Z638" s="107" t="s">
        <v>215</v>
      </c>
      <c r="AA638" s="107" t="s">
        <v>216</v>
      </c>
      <c r="AB638" s="107" t="s">
        <v>216</v>
      </c>
      <c r="AC638" s="107" t="s">
        <v>216</v>
      </c>
      <c r="AD638" s="111" t="s">
        <v>618</v>
      </c>
      <c r="AE638" s="107" t="s">
        <v>217</v>
      </c>
    </row>
    <row r="639" spans="1:31" s="105" customFormat="1" ht="68.45" customHeight="1">
      <c r="A639" s="115"/>
      <c r="B639" s="113"/>
      <c r="C639" s="113"/>
      <c r="D639" s="113"/>
      <c r="E639" s="86" t="s">
        <v>208</v>
      </c>
      <c r="F639" s="107" t="s">
        <v>209</v>
      </c>
      <c r="G639" s="107" t="s">
        <v>210</v>
      </c>
      <c r="H639" s="107" t="s">
        <v>211</v>
      </c>
      <c r="I639" s="107" t="s">
        <v>212</v>
      </c>
      <c r="J639" s="107" t="s">
        <v>213</v>
      </c>
      <c r="K639" s="107" t="s">
        <v>213</v>
      </c>
      <c r="L639" s="107" t="s">
        <v>213</v>
      </c>
      <c r="M639" s="107">
        <v>2</v>
      </c>
      <c r="N639" s="107">
        <v>1</v>
      </c>
      <c r="O639" s="107">
        <f t="shared" si="174"/>
        <v>2</v>
      </c>
      <c r="P639" s="89" t="str">
        <f t="shared" si="175"/>
        <v>Bajo</v>
      </c>
      <c r="Q639" s="88">
        <v>20</v>
      </c>
      <c r="R639" s="89">
        <f t="shared" si="176"/>
        <v>40</v>
      </c>
      <c r="S639" s="89" t="str">
        <f t="shared" si="177"/>
        <v>III</v>
      </c>
      <c r="T639" s="88" t="s">
        <v>142</v>
      </c>
      <c r="U639" s="115"/>
      <c r="V639" s="115"/>
      <c r="W639" s="115"/>
      <c r="X639" s="90" t="s">
        <v>214</v>
      </c>
      <c r="Y639" s="90" t="s">
        <v>214</v>
      </c>
      <c r="Z639" s="107" t="s">
        <v>215</v>
      </c>
      <c r="AA639" s="107" t="s">
        <v>216</v>
      </c>
      <c r="AB639" s="107" t="s">
        <v>216</v>
      </c>
      <c r="AC639" s="107" t="s">
        <v>216</v>
      </c>
      <c r="AD639" s="111" t="s">
        <v>618</v>
      </c>
      <c r="AE639" s="107" t="s">
        <v>217</v>
      </c>
    </row>
    <row r="640" spans="1:31" s="105" customFormat="1" ht="68.45" customHeight="1">
      <c r="A640" s="115"/>
      <c r="B640" s="113"/>
      <c r="C640" s="113"/>
      <c r="D640" s="113"/>
      <c r="E640" s="86" t="s">
        <v>208</v>
      </c>
      <c r="F640" s="107" t="s">
        <v>247</v>
      </c>
      <c r="G640" s="107" t="s">
        <v>248</v>
      </c>
      <c r="H640" s="107" t="s">
        <v>477</v>
      </c>
      <c r="I640" s="107" t="s">
        <v>478</v>
      </c>
      <c r="J640" s="107" t="s">
        <v>213</v>
      </c>
      <c r="K640" s="107" t="s">
        <v>252</v>
      </c>
      <c r="L640" s="107" t="s">
        <v>233</v>
      </c>
      <c r="M640" s="107">
        <v>2</v>
      </c>
      <c r="N640" s="107">
        <v>1</v>
      </c>
      <c r="O640" s="107">
        <f t="shared" si="174"/>
        <v>2</v>
      </c>
      <c r="P640" s="89" t="str">
        <f t="shared" si="175"/>
        <v>Bajo</v>
      </c>
      <c r="Q640" s="87">
        <v>10</v>
      </c>
      <c r="R640" s="89">
        <f t="shared" si="176"/>
        <v>20</v>
      </c>
      <c r="S640" s="89" t="str">
        <f t="shared" si="177"/>
        <v>IV</v>
      </c>
      <c r="T640" s="89" t="str">
        <f>IF(S640="","",IF(OR(S640="IV",S640="III"),"Aceptable",IF(S640="II","No Aceptable o Aceptable con controles",IF(S640="I","No Aceptable","Error"))))</f>
        <v>Aceptable</v>
      </c>
      <c r="U640" s="115"/>
      <c r="V640" s="115"/>
      <c r="W640" s="115"/>
      <c r="X640" s="90" t="s">
        <v>253</v>
      </c>
      <c r="Y640" s="90" t="s">
        <v>253</v>
      </c>
      <c r="Z640" s="107" t="s">
        <v>254</v>
      </c>
      <c r="AA640" s="107" t="s">
        <v>216</v>
      </c>
      <c r="AB640" s="107" t="s">
        <v>216</v>
      </c>
      <c r="AC640" s="107" t="s">
        <v>255</v>
      </c>
      <c r="AD640" s="107" t="s">
        <v>417</v>
      </c>
      <c r="AE640" s="107" t="s">
        <v>216</v>
      </c>
    </row>
    <row r="641" spans="1:31" s="105" customFormat="1" ht="68.45" customHeight="1">
      <c r="A641" s="115"/>
      <c r="B641" s="113"/>
      <c r="C641" s="113"/>
      <c r="D641" s="113"/>
      <c r="E641" s="86" t="s">
        <v>208</v>
      </c>
      <c r="F641" s="107" t="s">
        <v>247</v>
      </c>
      <c r="G641" s="107" t="s">
        <v>257</v>
      </c>
      <c r="H641" s="107" t="s">
        <v>595</v>
      </c>
      <c r="I641" s="107" t="s">
        <v>509</v>
      </c>
      <c r="J641" s="107" t="s">
        <v>213</v>
      </c>
      <c r="K641" s="107" t="s">
        <v>252</v>
      </c>
      <c r="L641" s="107" t="s">
        <v>233</v>
      </c>
      <c r="M641" s="107">
        <v>2</v>
      </c>
      <c r="N641" s="107">
        <v>1</v>
      </c>
      <c r="O641" s="107">
        <f t="shared" si="174"/>
        <v>2</v>
      </c>
      <c r="P641" s="89" t="str">
        <f t="shared" si="175"/>
        <v>Bajo</v>
      </c>
      <c r="Q641" s="87">
        <v>10</v>
      </c>
      <c r="R641" s="89">
        <f t="shared" si="176"/>
        <v>20</v>
      </c>
      <c r="S641" s="89" t="str">
        <f t="shared" si="177"/>
        <v>IV</v>
      </c>
      <c r="T641" s="89" t="str">
        <f>IF(S641="","",IF(OR(S641="IV",S641="III"),"Aceptable",IF(S641="II","No Aceptable o Aceptable con controles",IF(S641="I","No Aceptable","Error"))))</f>
        <v>Aceptable</v>
      </c>
      <c r="U641" s="115"/>
      <c r="V641" s="115"/>
      <c r="W641" s="115"/>
      <c r="X641" s="90" t="s">
        <v>253</v>
      </c>
      <c r="Y641" s="90" t="s">
        <v>253</v>
      </c>
      <c r="Z641" s="107" t="s">
        <v>254</v>
      </c>
      <c r="AA641" s="107" t="s">
        <v>216</v>
      </c>
      <c r="AB641" s="107" t="s">
        <v>216</v>
      </c>
      <c r="AC641" s="107" t="s">
        <v>255</v>
      </c>
      <c r="AD641" s="111" t="s">
        <v>262</v>
      </c>
      <c r="AE641" s="107" t="s">
        <v>216</v>
      </c>
    </row>
    <row r="642" spans="1:31" s="105" customFormat="1" ht="68.45" customHeight="1">
      <c r="A642" s="115"/>
      <c r="B642" s="113"/>
      <c r="C642" s="113"/>
      <c r="D642" s="113"/>
      <c r="E642" s="86" t="s">
        <v>208</v>
      </c>
      <c r="F642" s="107" t="s">
        <v>274</v>
      </c>
      <c r="G642" s="107" t="s">
        <v>291</v>
      </c>
      <c r="H642" s="107" t="s">
        <v>292</v>
      </c>
      <c r="I642" s="107" t="s">
        <v>293</v>
      </c>
      <c r="J642" s="107" t="s">
        <v>294</v>
      </c>
      <c r="K642" s="107" t="s">
        <v>295</v>
      </c>
      <c r="L642" s="107" t="s">
        <v>296</v>
      </c>
      <c r="M642" s="107">
        <v>6</v>
      </c>
      <c r="N642" s="107">
        <v>3</v>
      </c>
      <c r="O642" s="107">
        <f t="shared" si="174"/>
        <v>18</v>
      </c>
      <c r="P642" s="89" t="str">
        <f t="shared" si="175"/>
        <v>Alto</v>
      </c>
      <c r="Q642" s="87">
        <v>25</v>
      </c>
      <c r="R642" s="89">
        <f t="shared" si="176"/>
        <v>450</v>
      </c>
      <c r="S642" s="89" t="str">
        <f t="shared" si="177"/>
        <v>II</v>
      </c>
      <c r="T642" s="89" t="str">
        <f>IF(S642="","",IF(OR(S642="IV",S642="III"),"Aceptable",IF(S642="II","No Aceptable o Aceptable con controles",IF(S642="I","No Aceptable","Error"))))</f>
        <v>No Aceptable o Aceptable con controles</v>
      </c>
      <c r="U642" s="115"/>
      <c r="V642" s="115"/>
      <c r="W642" s="115"/>
      <c r="X642" s="90" t="s">
        <v>297</v>
      </c>
      <c r="Y642" s="90" t="s">
        <v>297</v>
      </c>
      <c r="Z642" s="107" t="s">
        <v>298</v>
      </c>
      <c r="AA642" s="107" t="s">
        <v>216</v>
      </c>
      <c r="AB642" s="107" t="s">
        <v>272</v>
      </c>
      <c r="AC642" s="107" t="s">
        <v>299</v>
      </c>
      <c r="AD642" s="111" t="s">
        <v>620</v>
      </c>
      <c r="AE642" s="107" t="s">
        <v>216</v>
      </c>
    </row>
    <row r="643" spans="1:31" s="105" customFormat="1" ht="68.45" customHeight="1">
      <c r="A643" s="115"/>
      <c r="B643" s="113"/>
      <c r="C643" s="113"/>
      <c r="D643" s="113"/>
      <c r="E643" s="86" t="s">
        <v>208</v>
      </c>
      <c r="F643" s="107" t="s">
        <v>274</v>
      </c>
      <c r="G643" s="107" t="s">
        <v>275</v>
      </c>
      <c r="H643" s="107" t="s">
        <v>276</v>
      </c>
      <c r="I643" s="107" t="s">
        <v>277</v>
      </c>
      <c r="J643" s="107" t="s">
        <v>213</v>
      </c>
      <c r="K643" s="107" t="s">
        <v>213</v>
      </c>
      <c r="L643" s="107" t="s">
        <v>278</v>
      </c>
      <c r="M643" s="107">
        <v>2</v>
      </c>
      <c r="N643" s="107">
        <v>3</v>
      </c>
      <c r="O643" s="107">
        <f t="shared" si="174"/>
        <v>6</v>
      </c>
      <c r="P643" s="89" t="str">
        <f t="shared" si="175"/>
        <v>Medio</v>
      </c>
      <c r="Q643" s="87">
        <v>10</v>
      </c>
      <c r="R643" s="89">
        <f t="shared" si="176"/>
        <v>60</v>
      </c>
      <c r="S643" s="89" t="str">
        <f t="shared" si="177"/>
        <v>III</v>
      </c>
      <c r="T643" s="88" t="s">
        <v>142</v>
      </c>
      <c r="U643" s="115"/>
      <c r="V643" s="115"/>
      <c r="W643" s="115"/>
      <c r="X643" s="93" t="s">
        <v>279</v>
      </c>
      <c r="Y643" s="93" t="s">
        <v>279</v>
      </c>
      <c r="Z643" s="94" t="s">
        <v>280</v>
      </c>
      <c r="AA643" s="95" t="s">
        <v>281</v>
      </c>
      <c r="AB643" s="95" t="s">
        <v>281</v>
      </c>
      <c r="AC643" s="107" t="s">
        <v>216</v>
      </c>
      <c r="AD643" s="111" t="s">
        <v>629</v>
      </c>
      <c r="AE643" s="95" t="s">
        <v>216</v>
      </c>
    </row>
    <row r="644" spans="1:31" s="105" customFormat="1" ht="68.45" customHeight="1">
      <c r="A644" s="115"/>
      <c r="B644" s="113"/>
      <c r="C644" s="113"/>
      <c r="D644" s="113"/>
      <c r="E644" s="86" t="s">
        <v>208</v>
      </c>
      <c r="F644" s="107" t="s">
        <v>274</v>
      </c>
      <c r="G644" s="107" t="s">
        <v>282</v>
      </c>
      <c r="H644" s="107" t="s">
        <v>450</v>
      </c>
      <c r="I644" s="107" t="s">
        <v>451</v>
      </c>
      <c r="J644" s="107" t="s">
        <v>284</v>
      </c>
      <c r="K644" s="107" t="s">
        <v>285</v>
      </c>
      <c r="L644" s="107" t="s">
        <v>286</v>
      </c>
      <c r="M644" s="107">
        <v>2</v>
      </c>
      <c r="N644" s="107">
        <v>4</v>
      </c>
      <c r="O644" s="107">
        <f t="shared" si="174"/>
        <v>8</v>
      </c>
      <c r="P644" s="89" t="str">
        <f t="shared" si="175"/>
        <v>Medio</v>
      </c>
      <c r="Q644" s="92">
        <v>60</v>
      </c>
      <c r="R644" s="89">
        <f t="shared" si="176"/>
        <v>480</v>
      </c>
      <c r="S644" s="89" t="str">
        <f t="shared" si="177"/>
        <v>II</v>
      </c>
      <c r="T644" s="89" t="str">
        <f t="shared" ref="T644:T649" si="199">IF(S644="","",IF(OR(S644="IV",S644="III"),"Aceptable",IF(S644="II","No Aceptable o Aceptable con controles",IF(S644="I","No Aceptable","Error"))))</f>
        <v>No Aceptable o Aceptable con controles</v>
      </c>
      <c r="U644" s="115"/>
      <c r="V644" s="115"/>
      <c r="W644" s="115"/>
      <c r="X644" s="93" t="s">
        <v>452</v>
      </c>
      <c r="Y644" s="93" t="s">
        <v>452</v>
      </c>
      <c r="Z644" s="107" t="s">
        <v>288</v>
      </c>
      <c r="AA644" s="94" t="s">
        <v>272</v>
      </c>
      <c r="AB644" s="107" t="s">
        <v>216</v>
      </c>
      <c r="AC644" s="107" t="s">
        <v>453</v>
      </c>
      <c r="AD644" s="107" t="s">
        <v>454</v>
      </c>
      <c r="AE644" s="95" t="s">
        <v>216</v>
      </c>
    </row>
    <row r="645" spans="1:31" s="105" customFormat="1" ht="68.45" customHeight="1">
      <c r="A645" s="115"/>
      <c r="B645" s="113"/>
      <c r="C645" s="113"/>
      <c r="D645" s="113"/>
      <c r="E645" s="86" t="s">
        <v>497</v>
      </c>
      <c r="F645" s="107" t="s">
        <v>274</v>
      </c>
      <c r="G645" s="107" t="s">
        <v>300</v>
      </c>
      <c r="H645" s="107" t="s">
        <v>549</v>
      </c>
      <c r="I645" s="107" t="s">
        <v>550</v>
      </c>
      <c r="J645" s="107" t="s">
        <v>489</v>
      </c>
      <c r="K645" s="107" t="s">
        <v>268</v>
      </c>
      <c r="L645" s="107" t="s">
        <v>489</v>
      </c>
      <c r="M645" s="107">
        <v>2</v>
      </c>
      <c r="N645" s="107">
        <v>1</v>
      </c>
      <c r="O645" s="107">
        <f t="shared" si="174"/>
        <v>2</v>
      </c>
      <c r="P645" s="89" t="str">
        <f t="shared" si="175"/>
        <v>Bajo</v>
      </c>
      <c r="Q645" s="92">
        <v>10</v>
      </c>
      <c r="R645" s="89">
        <f t="shared" si="176"/>
        <v>20</v>
      </c>
      <c r="S645" s="89" t="str">
        <f t="shared" si="177"/>
        <v>IV</v>
      </c>
      <c r="T645" s="89" t="str">
        <f t="shared" si="199"/>
        <v>Aceptable</v>
      </c>
      <c r="U645" s="115"/>
      <c r="V645" s="115"/>
      <c r="W645" s="115"/>
      <c r="X645" s="90" t="s">
        <v>580</v>
      </c>
      <c r="Y645" s="90" t="s">
        <v>580</v>
      </c>
      <c r="Z645" s="107" t="s">
        <v>304</v>
      </c>
      <c r="AA645" s="107" t="s">
        <v>272</v>
      </c>
      <c r="AB645" s="107" t="s">
        <v>272</v>
      </c>
      <c r="AC645" s="107" t="s">
        <v>589</v>
      </c>
      <c r="AD645" s="107" t="s">
        <v>590</v>
      </c>
      <c r="AE645" s="107" t="s">
        <v>217</v>
      </c>
    </row>
    <row r="646" spans="1:31" s="105" customFormat="1" ht="68.45" customHeight="1">
      <c r="A646" s="115"/>
      <c r="B646" s="113"/>
      <c r="C646" s="113"/>
      <c r="D646" s="113"/>
      <c r="E646" s="86" t="s">
        <v>497</v>
      </c>
      <c r="F646" s="107" t="s">
        <v>274</v>
      </c>
      <c r="G646" s="107" t="s">
        <v>466</v>
      </c>
      <c r="H646" s="107" t="s">
        <v>596</v>
      </c>
      <c r="I646" s="107" t="s">
        <v>499</v>
      </c>
      <c r="J646" s="107" t="s">
        <v>500</v>
      </c>
      <c r="K646" s="107" t="s">
        <v>501</v>
      </c>
      <c r="L646" s="107" t="s">
        <v>267</v>
      </c>
      <c r="M646" s="107">
        <v>2</v>
      </c>
      <c r="N646" s="107">
        <v>1</v>
      </c>
      <c r="O646" s="107">
        <f t="shared" si="174"/>
        <v>2</v>
      </c>
      <c r="P646" s="89" t="str">
        <f t="shared" si="175"/>
        <v>Bajo</v>
      </c>
      <c r="Q646" s="92">
        <v>10</v>
      </c>
      <c r="R646" s="89">
        <f t="shared" si="176"/>
        <v>20</v>
      </c>
      <c r="S646" s="89" t="str">
        <f t="shared" si="177"/>
        <v>IV</v>
      </c>
      <c r="T646" s="89" t="str">
        <f t="shared" si="199"/>
        <v>Aceptable</v>
      </c>
      <c r="U646" s="115"/>
      <c r="V646" s="115"/>
      <c r="W646" s="115"/>
      <c r="X646" s="90" t="s">
        <v>470</v>
      </c>
      <c r="Y646" s="90" t="s">
        <v>470</v>
      </c>
      <c r="Z646" s="107" t="s">
        <v>471</v>
      </c>
      <c r="AA646" s="107" t="s">
        <v>272</v>
      </c>
      <c r="AB646" s="107" t="s">
        <v>597</v>
      </c>
      <c r="AC646" s="107" t="s">
        <v>598</v>
      </c>
      <c r="AD646" s="107" t="s">
        <v>599</v>
      </c>
      <c r="AE646" s="95" t="s">
        <v>216</v>
      </c>
    </row>
    <row r="647" spans="1:31" s="105" customFormat="1" ht="68.45" customHeight="1">
      <c r="A647" s="115"/>
      <c r="B647" s="113"/>
      <c r="C647" s="113"/>
      <c r="D647" s="113"/>
      <c r="E647" s="86" t="s">
        <v>497</v>
      </c>
      <c r="F647" s="107" t="s">
        <v>564</v>
      </c>
      <c r="G647" s="107" t="s">
        <v>584</v>
      </c>
      <c r="H647" s="107" t="s">
        <v>574</v>
      </c>
      <c r="I647" s="107" t="s">
        <v>567</v>
      </c>
      <c r="J647" s="107" t="s">
        <v>489</v>
      </c>
      <c r="K647" s="107" t="s">
        <v>568</v>
      </c>
      <c r="L647" s="107" t="s">
        <v>569</v>
      </c>
      <c r="M647" s="107">
        <v>2</v>
      </c>
      <c r="N647" s="107">
        <v>1</v>
      </c>
      <c r="O647" s="107">
        <f t="shared" si="174"/>
        <v>2</v>
      </c>
      <c r="P647" s="89" t="str">
        <f t="shared" si="175"/>
        <v>Bajo</v>
      </c>
      <c r="Q647" s="92">
        <v>10</v>
      </c>
      <c r="R647" s="89">
        <f t="shared" si="176"/>
        <v>20</v>
      </c>
      <c r="S647" s="89" t="str">
        <f t="shared" si="177"/>
        <v>IV</v>
      </c>
      <c r="T647" s="89" t="str">
        <f t="shared" si="199"/>
        <v>Aceptable</v>
      </c>
      <c r="U647" s="115"/>
      <c r="V647" s="115"/>
      <c r="W647" s="115"/>
      <c r="X647" s="90" t="s">
        <v>297</v>
      </c>
      <c r="Y647" s="90" t="s">
        <v>297</v>
      </c>
      <c r="Z647" s="107" t="s">
        <v>570</v>
      </c>
      <c r="AA647" s="107" t="s">
        <v>272</v>
      </c>
      <c r="AB647" s="107" t="s">
        <v>272</v>
      </c>
      <c r="AC647" s="107" t="s">
        <v>571</v>
      </c>
      <c r="AD647" s="107" t="s">
        <v>572</v>
      </c>
      <c r="AE647" s="107" t="s">
        <v>272</v>
      </c>
    </row>
    <row r="648" spans="1:31" s="105" customFormat="1" ht="68.45" customHeight="1">
      <c r="A648" s="115"/>
      <c r="B648" s="113"/>
      <c r="C648" s="113"/>
      <c r="D648" s="113"/>
      <c r="E648" s="86" t="s">
        <v>497</v>
      </c>
      <c r="F648" s="107" t="s">
        <v>564</v>
      </c>
      <c r="G648" s="107" t="s">
        <v>584</v>
      </c>
      <c r="H648" s="107" t="s">
        <v>566</v>
      </c>
      <c r="I648" s="107" t="s">
        <v>567</v>
      </c>
      <c r="J648" s="107" t="s">
        <v>489</v>
      </c>
      <c r="K648" s="107" t="s">
        <v>568</v>
      </c>
      <c r="L648" s="107" t="s">
        <v>569</v>
      </c>
      <c r="M648" s="107">
        <v>2</v>
      </c>
      <c r="N648" s="107">
        <v>1</v>
      </c>
      <c r="O648" s="107">
        <f t="shared" si="174"/>
        <v>2</v>
      </c>
      <c r="P648" s="89" t="str">
        <f t="shared" si="175"/>
        <v>Bajo</v>
      </c>
      <c r="Q648" s="92">
        <v>10</v>
      </c>
      <c r="R648" s="89">
        <f t="shared" si="176"/>
        <v>20</v>
      </c>
      <c r="S648" s="89" t="str">
        <f t="shared" si="177"/>
        <v>IV</v>
      </c>
      <c r="T648" s="89" t="str">
        <f t="shared" si="199"/>
        <v>Aceptable</v>
      </c>
      <c r="U648" s="115"/>
      <c r="V648" s="115"/>
      <c r="W648" s="115"/>
      <c r="X648" s="90" t="s">
        <v>297</v>
      </c>
      <c r="Y648" s="90" t="s">
        <v>297</v>
      </c>
      <c r="Z648" s="107" t="s">
        <v>570</v>
      </c>
      <c r="AA648" s="107" t="s">
        <v>272</v>
      </c>
      <c r="AB648" s="107" t="s">
        <v>272</v>
      </c>
      <c r="AC648" s="107" t="s">
        <v>571</v>
      </c>
      <c r="AD648" s="107" t="s">
        <v>572</v>
      </c>
      <c r="AE648" s="107" t="s">
        <v>272</v>
      </c>
    </row>
    <row r="649" spans="1:31" s="105" customFormat="1" ht="68.45" customHeight="1">
      <c r="A649" s="116"/>
      <c r="B649" s="113"/>
      <c r="C649" s="113"/>
      <c r="D649" s="113"/>
      <c r="E649" s="86" t="s">
        <v>263</v>
      </c>
      <c r="F649" s="107" t="s">
        <v>151</v>
      </c>
      <c r="G649" s="107" t="s">
        <v>264</v>
      </c>
      <c r="H649" s="107" t="s">
        <v>265</v>
      </c>
      <c r="I649" s="107" t="s">
        <v>266</v>
      </c>
      <c r="J649" s="107" t="s">
        <v>267</v>
      </c>
      <c r="K649" s="107" t="s">
        <v>267</v>
      </c>
      <c r="L649" s="107" t="s">
        <v>269</v>
      </c>
      <c r="M649" s="107">
        <v>2</v>
      </c>
      <c r="N649" s="107">
        <v>1</v>
      </c>
      <c r="O649" s="107">
        <f t="shared" si="174"/>
        <v>2</v>
      </c>
      <c r="P649" s="89" t="str">
        <f t="shared" si="175"/>
        <v>Bajo</v>
      </c>
      <c r="Q649" s="92">
        <v>10</v>
      </c>
      <c r="R649" s="89">
        <f t="shared" si="176"/>
        <v>20</v>
      </c>
      <c r="S649" s="89" t="str">
        <f t="shared" ref="S649:S674" si="200">IF(R649="","",IF(ISTEXT(R649),"IV",IF(R649=20,"IV",IF(AND(R649&gt;=40,R649&lt;=120),"III",IF(AND(R649&gt;=150,R649&lt;=500),"II",IF(AND(R649&gt;=600,R649&lt;=4000),"I","Error"))))))</f>
        <v>IV</v>
      </c>
      <c r="T649" s="89" t="str">
        <f t="shared" si="199"/>
        <v>Aceptable</v>
      </c>
      <c r="U649" s="116"/>
      <c r="V649" s="116"/>
      <c r="W649" s="116"/>
      <c r="X649" s="107" t="s">
        <v>270</v>
      </c>
      <c r="Y649" s="107" t="s">
        <v>270</v>
      </c>
      <c r="Z649" s="107" t="s">
        <v>271</v>
      </c>
      <c r="AA649" s="107" t="s">
        <v>272</v>
      </c>
      <c r="AB649" s="107" t="s">
        <v>272</v>
      </c>
      <c r="AC649" s="107" t="s">
        <v>272</v>
      </c>
      <c r="AD649" s="107" t="s">
        <v>273</v>
      </c>
      <c r="AE649" s="107" t="s">
        <v>217</v>
      </c>
    </row>
    <row r="650" spans="1:31" s="105" customFormat="1" ht="68.45" customHeight="1">
      <c r="A650" s="113" t="s">
        <v>543</v>
      </c>
      <c r="B650" s="113" t="s">
        <v>635</v>
      </c>
      <c r="C650" s="113" t="s">
        <v>636</v>
      </c>
      <c r="D650" s="114" t="s">
        <v>637</v>
      </c>
      <c r="E650" s="86" t="s">
        <v>208</v>
      </c>
      <c r="F650" s="107" t="s">
        <v>152</v>
      </c>
      <c r="G650" s="107" t="s">
        <v>218</v>
      </c>
      <c r="H650" s="107" t="s">
        <v>219</v>
      </c>
      <c r="I650" s="107" t="s">
        <v>220</v>
      </c>
      <c r="J650" s="107" t="s">
        <v>213</v>
      </c>
      <c r="K650" s="107" t="s">
        <v>221</v>
      </c>
      <c r="L650" s="107" t="s">
        <v>222</v>
      </c>
      <c r="M650" s="107">
        <v>2</v>
      </c>
      <c r="N650" s="107">
        <v>3</v>
      </c>
      <c r="O650" s="107">
        <f t="shared" si="174"/>
        <v>6</v>
      </c>
      <c r="P650" s="89" t="str">
        <f t="shared" si="175"/>
        <v>Medio</v>
      </c>
      <c r="Q650" s="92">
        <v>10</v>
      </c>
      <c r="R650" s="89">
        <f t="shared" si="176"/>
        <v>60</v>
      </c>
      <c r="S650" s="89" t="str">
        <f t="shared" si="200"/>
        <v>III</v>
      </c>
      <c r="T650" s="88" t="s">
        <v>142</v>
      </c>
      <c r="U650" s="114"/>
      <c r="V650" s="114"/>
      <c r="W650" s="107"/>
      <c r="X650" s="98" t="s">
        <v>518</v>
      </c>
      <c r="Y650" s="98" t="s">
        <v>518</v>
      </c>
      <c r="Z650" s="107" t="s">
        <v>224</v>
      </c>
      <c r="AA650" s="107" t="s">
        <v>216</v>
      </c>
      <c r="AB650" s="107" t="s">
        <v>216</v>
      </c>
      <c r="AC650" s="107" t="s">
        <v>216</v>
      </c>
      <c r="AD650" s="107" t="s">
        <v>225</v>
      </c>
      <c r="AE650" s="107" t="s">
        <v>216</v>
      </c>
    </row>
    <row r="651" spans="1:31" s="105" customFormat="1" ht="68.45" customHeight="1">
      <c r="A651" s="113"/>
      <c r="B651" s="113"/>
      <c r="C651" s="113"/>
      <c r="D651" s="115"/>
      <c r="E651" s="86" t="s">
        <v>208</v>
      </c>
      <c r="F651" s="107" t="s">
        <v>152</v>
      </c>
      <c r="G651" s="107" t="s">
        <v>226</v>
      </c>
      <c r="H651" s="107" t="s">
        <v>227</v>
      </c>
      <c r="I651" s="107" t="s">
        <v>228</v>
      </c>
      <c r="J651" s="107" t="s">
        <v>213</v>
      </c>
      <c r="K651" s="107" t="s">
        <v>221</v>
      </c>
      <c r="L651" s="107" t="s">
        <v>222</v>
      </c>
      <c r="M651" s="107">
        <v>2</v>
      </c>
      <c r="N651" s="107">
        <v>3</v>
      </c>
      <c r="O651" s="107">
        <f t="shared" si="174"/>
        <v>6</v>
      </c>
      <c r="P651" s="89" t="str">
        <f t="shared" si="175"/>
        <v>Medio</v>
      </c>
      <c r="Q651" s="92">
        <v>10</v>
      </c>
      <c r="R651" s="89">
        <f t="shared" si="176"/>
        <v>60</v>
      </c>
      <c r="S651" s="89" t="str">
        <f t="shared" si="200"/>
        <v>III</v>
      </c>
      <c r="T651" s="88" t="s">
        <v>142</v>
      </c>
      <c r="U651" s="115"/>
      <c r="V651" s="115"/>
      <c r="W651" s="107"/>
      <c r="X651" s="98" t="s">
        <v>594</v>
      </c>
      <c r="Y651" s="98" t="s">
        <v>594</v>
      </c>
      <c r="Z651" s="107" t="s">
        <v>224</v>
      </c>
      <c r="AA651" s="107" t="s">
        <v>216</v>
      </c>
      <c r="AB651" s="107" t="s">
        <v>216</v>
      </c>
      <c r="AC651" s="107" t="s">
        <v>216</v>
      </c>
      <c r="AD651" s="107" t="s">
        <v>225</v>
      </c>
      <c r="AE651" s="107" t="s">
        <v>216</v>
      </c>
    </row>
    <row r="652" spans="1:31" s="105" customFormat="1" ht="68.45" customHeight="1">
      <c r="A652" s="113"/>
      <c r="B652" s="113"/>
      <c r="C652" s="113"/>
      <c r="D652" s="115"/>
      <c r="E652" s="86" t="s">
        <v>208</v>
      </c>
      <c r="F652" s="107" t="s">
        <v>152</v>
      </c>
      <c r="G652" s="107" t="s">
        <v>381</v>
      </c>
      <c r="H652" s="107" t="s">
        <v>382</v>
      </c>
      <c r="I652" s="107" t="s">
        <v>560</v>
      </c>
      <c r="J652" s="107" t="s">
        <v>213</v>
      </c>
      <c r="K652" s="107" t="s">
        <v>221</v>
      </c>
      <c r="L652" s="107" t="s">
        <v>222</v>
      </c>
      <c r="M652" s="107">
        <v>2</v>
      </c>
      <c r="N652" s="107">
        <v>3</v>
      </c>
      <c r="O652" s="107">
        <f t="shared" si="174"/>
        <v>6</v>
      </c>
      <c r="P652" s="89" t="str">
        <f t="shared" si="175"/>
        <v>Medio</v>
      </c>
      <c r="Q652" s="92">
        <v>10</v>
      </c>
      <c r="R652" s="89">
        <f t="shared" si="176"/>
        <v>60</v>
      </c>
      <c r="S652" s="89" t="str">
        <f t="shared" si="200"/>
        <v>III</v>
      </c>
      <c r="T652" s="88" t="s">
        <v>142</v>
      </c>
      <c r="U652" s="115"/>
      <c r="V652" s="115"/>
      <c r="W652" s="107">
        <f>U652+V652</f>
        <v>0</v>
      </c>
      <c r="X652" s="98" t="s">
        <v>561</v>
      </c>
      <c r="Y652" s="98" t="s">
        <v>561</v>
      </c>
      <c r="Z652" s="107" t="s">
        <v>224</v>
      </c>
      <c r="AA652" s="107" t="s">
        <v>216</v>
      </c>
      <c r="AB652" s="107" t="s">
        <v>216</v>
      </c>
      <c r="AC652" s="107" t="s">
        <v>216</v>
      </c>
      <c r="AD652" s="107" t="s">
        <v>225</v>
      </c>
      <c r="AE652" s="107" t="s">
        <v>216</v>
      </c>
    </row>
    <row r="653" spans="1:31" s="105" customFormat="1" ht="68.45" customHeight="1">
      <c r="A653" s="113"/>
      <c r="B653" s="113"/>
      <c r="C653" s="113"/>
      <c r="D653" s="115"/>
      <c r="E653" s="86" t="s">
        <v>208</v>
      </c>
      <c r="F653" s="107" t="s">
        <v>152</v>
      </c>
      <c r="G653" s="107" t="s">
        <v>384</v>
      </c>
      <c r="H653" s="107" t="s">
        <v>385</v>
      </c>
      <c r="I653" s="107" t="s">
        <v>562</v>
      </c>
      <c r="J653" s="107" t="s">
        <v>213</v>
      </c>
      <c r="K653" s="107" t="s">
        <v>221</v>
      </c>
      <c r="L653" s="107" t="s">
        <v>222</v>
      </c>
      <c r="M653" s="107">
        <v>2</v>
      </c>
      <c r="N653" s="107">
        <v>3</v>
      </c>
      <c r="O653" s="107">
        <f t="shared" si="174"/>
        <v>6</v>
      </c>
      <c r="P653" s="89" t="str">
        <f t="shared" si="175"/>
        <v>Medio</v>
      </c>
      <c r="Q653" s="92">
        <v>10</v>
      </c>
      <c r="R653" s="89">
        <f t="shared" si="176"/>
        <v>60</v>
      </c>
      <c r="S653" s="89" t="str">
        <f t="shared" si="200"/>
        <v>III</v>
      </c>
      <c r="T653" s="88" t="s">
        <v>142</v>
      </c>
      <c r="U653" s="115"/>
      <c r="V653" s="115"/>
      <c r="W653" s="107">
        <f>U653+V653</f>
        <v>0</v>
      </c>
      <c r="X653" s="98" t="s">
        <v>563</v>
      </c>
      <c r="Y653" s="98" t="s">
        <v>563</v>
      </c>
      <c r="Z653" s="107" t="s">
        <v>224</v>
      </c>
      <c r="AA653" s="107" t="s">
        <v>216</v>
      </c>
      <c r="AB653" s="107" t="s">
        <v>216</v>
      </c>
      <c r="AC653" s="107" t="s">
        <v>216</v>
      </c>
      <c r="AD653" s="107" t="s">
        <v>225</v>
      </c>
      <c r="AE653" s="107" t="s">
        <v>216</v>
      </c>
    </row>
    <row r="654" spans="1:31" s="105" customFormat="1" ht="68.45" customHeight="1">
      <c r="A654" s="113"/>
      <c r="B654" s="113"/>
      <c r="C654" s="113"/>
      <c r="D654" s="115"/>
      <c r="E654" s="86" t="s">
        <v>208</v>
      </c>
      <c r="F654" s="107" t="s">
        <v>209</v>
      </c>
      <c r="G654" s="107" t="s">
        <v>156</v>
      </c>
      <c r="H654" s="107" t="s">
        <v>547</v>
      </c>
      <c r="I654" s="107" t="s">
        <v>375</v>
      </c>
      <c r="J654" s="107" t="s">
        <v>548</v>
      </c>
      <c r="K654" s="107" t="s">
        <v>268</v>
      </c>
      <c r="L654" s="107" t="s">
        <v>377</v>
      </c>
      <c r="M654" s="107">
        <v>0</v>
      </c>
      <c r="N654" s="107">
        <v>3</v>
      </c>
      <c r="O654" s="107" t="str">
        <f t="shared" si="174"/>
        <v>N/A</v>
      </c>
      <c r="P654" s="89" t="str">
        <f t="shared" si="175"/>
        <v>N/A</v>
      </c>
      <c r="Q654" s="88">
        <v>60</v>
      </c>
      <c r="R654" s="89" t="str">
        <f t="shared" si="176"/>
        <v>N/A</v>
      </c>
      <c r="S654" s="89" t="str">
        <f t="shared" si="200"/>
        <v>IV</v>
      </c>
      <c r="T654" s="89" t="str">
        <f>IF(S654="","",IF(OR(S654="IV",S654="III"),"Aceptable",IF(S654="II","No Aceptable o Aceptable con controles",IF(S654="I","No Aceptable","Error"))))</f>
        <v>Aceptable</v>
      </c>
      <c r="U654" s="115"/>
      <c r="V654" s="115"/>
      <c r="W654" s="107"/>
      <c r="X654" s="93" t="s">
        <v>378</v>
      </c>
      <c r="Y654" s="93" t="s">
        <v>378</v>
      </c>
      <c r="Z654" s="107" t="s">
        <v>215</v>
      </c>
      <c r="AA654" s="107" t="s">
        <v>216</v>
      </c>
      <c r="AB654" s="107" t="s">
        <v>216</v>
      </c>
      <c r="AC654" s="107" t="s">
        <v>216</v>
      </c>
      <c r="AD654" s="111" t="s">
        <v>618</v>
      </c>
      <c r="AE654" s="107" t="s">
        <v>217</v>
      </c>
    </row>
    <row r="655" spans="1:31" s="105" customFormat="1" ht="68.45" customHeight="1">
      <c r="A655" s="113"/>
      <c r="B655" s="113"/>
      <c r="C655" s="113"/>
      <c r="D655" s="115"/>
      <c r="E655" s="86" t="s">
        <v>208</v>
      </c>
      <c r="F655" s="107" t="s">
        <v>209</v>
      </c>
      <c r="G655" s="107" t="s">
        <v>600</v>
      </c>
      <c r="H655" s="107" t="s">
        <v>374</v>
      </c>
      <c r="I655" s="107" t="s">
        <v>375</v>
      </c>
      <c r="J655" s="107" t="s">
        <v>213</v>
      </c>
      <c r="K655" s="107" t="s">
        <v>268</v>
      </c>
      <c r="L655" s="107" t="s">
        <v>377</v>
      </c>
      <c r="M655" s="107">
        <v>0</v>
      </c>
      <c r="N655" s="107">
        <v>3</v>
      </c>
      <c r="O655" s="107" t="str">
        <f t="shared" si="174"/>
        <v>N/A</v>
      </c>
      <c r="P655" s="89" t="str">
        <f t="shared" si="175"/>
        <v>N/A</v>
      </c>
      <c r="Q655" s="88">
        <v>60</v>
      </c>
      <c r="R655" s="89" t="str">
        <f t="shared" si="176"/>
        <v>N/A</v>
      </c>
      <c r="S655" s="89" t="str">
        <f t="shared" si="200"/>
        <v>IV</v>
      </c>
      <c r="T655" s="89" t="str">
        <f>IF(S655="","",IF(OR(S655="IV",S655="III"),"Aceptable",IF(S655="II","No Aceptable o Aceptable con controles",IF(S655="I","No Aceptable","Error"))))</f>
        <v>Aceptable</v>
      </c>
      <c r="U655" s="115"/>
      <c r="V655" s="115"/>
      <c r="W655" s="107"/>
      <c r="X655" s="93" t="s">
        <v>378</v>
      </c>
      <c r="Y655" s="93" t="s">
        <v>378</v>
      </c>
      <c r="Z655" s="107" t="s">
        <v>215</v>
      </c>
      <c r="AA655" s="107" t="s">
        <v>216</v>
      </c>
      <c r="AB655" s="107" t="s">
        <v>216</v>
      </c>
      <c r="AC655" s="107" t="s">
        <v>216</v>
      </c>
      <c r="AD655" s="111" t="s">
        <v>618</v>
      </c>
      <c r="AE655" s="107" t="s">
        <v>217</v>
      </c>
    </row>
    <row r="656" spans="1:31" s="105" customFormat="1" ht="68.45" customHeight="1">
      <c r="A656" s="113"/>
      <c r="B656" s="113"/>
      <c r="C656" s="113"/>
      <c r="D656" s="115"/>
      <c r="E656" s="86" t="s">
        <v>208</v>
      </c>
      <c r="F656" s="107" t="s">
        <v>209</v>
      </c>
      <c r="G656" s="107" t="s">
        <v>210</v>
      </c>
      <c r="H656" s="107" t="s">
        <v>211</v>
      </c>
      <c r="I656" s="107" t="s">
        <v>212</v>
      </c>
      <c r="J656" s="107" t="s">
        <v>213</v>
      </c>
      <c r="K656" s="107" t="s">
        <v>213</v>
      </c>
      <c r="L656" s="107" t="s">
        <v>213</v>
      </c>
      <c r="M656" s="107">
        <v>2</v>
      </c>
      <c r="N656" s="107">
        <v>1</v>
      </c>
      <c r="O656" s="107">
        <f t="shared" si="174"/>
        <v>2</v>
      </c>
      <c r="P656" s="89" t="str">
        <f t="shared" si="175"/>
        <v>Bajo</v>
      </c>
      <c r="Q656" s="88">
        <v>20</v>
      </c>
      <c r="R656" s="89">
        <f t="shared" si="176"/>
        <v>40</v>
      </c>
      <c r="S656" s="89" t="str">
        <f t="shared" si="200"/>
        <v>III</v>
      </c>
      <c r="T656" s="88" t="s">
        <v>142</v>
      </c>
      <c r="U656" s="115"/>
      <c r="V656" s="115"/>
      <c r="W656" s="107"/>
      <c r="X656" s="90" t="s">
        <v>214</v>
      </c>
      <c r="Y656" s="90" t="s">
        <v>214</v>
      </c>
      <c r="Z656" s="107" t="s">
        <v>215</v>
      </c>
      <c r="AA656" s="107" t="s">
        <v>216</v>
      </c>
      <c r="AB656" s="107" t="s">
        <v>216</v>
      </c>
      <c r="AC656" s="107" t="s">
        <v>216</v>
      </c>
      <c r="AD656" s="111" t="s">
        <v>618</v>
      </c>
      <c r="AE656" s="107" t="s">
        <v>217</v>
      </c>
    </row>
    <row r="657" spans="1:31" s="105" customFormat="1" ht="68.45" customHeight="1">
      <c r="A657" s="113"/>
      <c r="B657" s="113"/>
      <c r="C657" s="113"/>
      <c r="D657" s="115"/>
      <c r="E657" s="86" t="s">
        <v>208</v>
      </c>
      <c r="F657" s="107" t="s">
        <v>247</v>
      </c>
      <c r="G657" s="107" t="s">
        <v>248</v>
      </c>
      <c r="H657" s="107" t="s">
        <v>477</v>
      </c>
      <c r="I657" s="107" t="s">
        <v>478</v>
      </c>
      <c r="J657" s="107" t="s">
        <v>213</v>
      </c>
      <c r="K657" s="107" t="s">
        <v>252</v>
      </c>
      <c r="L657" s="107" t="s">
        <v>233</v>
      </c>
      <c r="M657" s="107">
        <v>2</v>
      </c>
      <c r="N657" s="107">
        <v>1</v>
      </c>
      <c r="O657" s="107">
        <f t="shared" si="174"/>
        <v>2</v>
      </c>
      <c r="P657" s="89" t="str">
        <f t="shared" si="175"/>
        <v>Bajo</v>
      </c>
      <c r="Q657" s="87">
        <v>10</v>
      </c>
      <c r="R657" s="89">
        <f t="shared" si="176"/>
        <v>20</v>
      </c>
      <c r="S657" s="89" t="str">
        <f t="shared" si="200"/>
        <v>IV</v>
      </c>
      <c r="T657" s="89" t="str">
        <f t="shared" ref="T657:T670" si="201">IF(S657="","",IF(OR(S657="IV",S657="III"),"Aceptable",IF(S657="II","No Aceptable o Aceptable con controles",IF(S657="I","No Aceptable","Error"))))</f>
        <v>Aceptable</v>
      </c>
      <c r="U657" s="115"/>
      <c r="V657" s="115"/>
      <c r="W657" s="107"/>
      <c r="X657" s="90" t="s">
        <v>253</v>
      </c>
      <c r="Y657" s="90" t="s">
        <v>253</v>
      </c>
      <c r="Z657" s="107" t="s">
        <v>254</v>
      </c>
      <c r="AA657" s="107" t="s">
        <v>216</v>
      </c>
      <c r="AB657" s="107" t="s">
        <v>216</v>
      </c>
      <c r="AC657" s="107" t="s">
        <v>255</v>
      </c>
      <c r="AD657" s="107" t="s">
        <v>417</v>
      </c>
      <c r="AE657" s="107" t="s">
        <v>216</v>
      </c>
    </row>
    <row r="658" spans="1:31" s="105" customFormat="1" ht="68.45" customHeight="1">
      <c r="A658" s="113"/>
      <c r="B658" s="113"/>
      <c r="C658" s="113"/>
      <c r="D658" s="115"/>
      <c r="E658" s="86" t="s">
        <v>208</v>
      </c>
      <c r="F658" s="107" t="s">
        <v>247</v>
      </c>
      <c r="G658" s="107" t="s">
        <v>257</v>
      </c>
      <c r="H658" s="107" t="s">
        <v>595</v>
      </c>
      <c r="I658" s="107" t="s">
        <v>509</v>
      </c>
      <c r="J658" s="107" t="s">
        <v>213</v>
      </c>
      <c r="K658" s="107" t="s">
        <v>252</v>
      </c>
      <c r="L658" s="107" t="s">
        <v>233</v>
      </c>
      <c r="M658" s="107">
        <v>2</v>
      </c>
      <c r="N658" s="107">
        <v>1</v>
      </c>
      <c r="O658" s="107">
        <f t="shared" si="174"/>
        <v>2</v>
      </c>
      <c r="P658" s="89" t="str">
        <f t="shared" si="175"/>
        <v>Bajo</v>
      </c>
      <c r="Q658" s="87">
        <v>10</v>
      </c>
      <c r="R658" s="89">
        <f t="shared" si="176"/>
        <v>20</v>
      </c>
      <c r="S658" s="89" t="str">
        <f t="shared" si="200"/>
        <v>IV</v>
      </c>
      <c r="T658" s="89" t="str">
        <f t="shared" si="201"/>
        <v>Aceptable</v>
      </c>
      <c r="U658" s="115"/>
      <c r="V658" s="115"/>
      <c r="W658" s="107"/>
      <c r="X658" s="90" t="s">
        <v>253</v>
      </c>
      <c r="Y658" s="90" t="s">
        <v>253</v>
      </c>
      <c r="Z658" s="107" t="s">
        <v>254</v>
      </c>
      <c r="AA658" s="107" t="s">
        <v>216</v>
      </c>
      <c r="AB658" s="107" t="s">
        <v>216</v>
      </c>
      <c r="AC658" s="107" t="s">
        <v>255</v>
      </c>
      <c r="AD658" s="111" t="s">
        <v>262</v>
      </c>
      <c r="AE658" s="107" t="s">
        <v>216</v>
      </c>
    </row>
    <row r="659" spans="1:31" s="105" customFormat="1" ht="68.45" customHeight="1">
      <c r="A659" s="113"/>
      <c r="B659" s="113"/>
      <c r="C659" s="113"/>
      <c r="D659" s="115"/>
      <c r="E659" s="86" t="s">
        <v>208</v>
      </c>
      <c r="F659" s="107" t="s">
        <v>247</v>
      </c>
      <c r="G659" s="107" t="s">
        <v>486</v>
      </c>
      <c r="H659" s="107" t="s">
        <v>487</v>
      </c>
      <c r="I659" s="107" t="s">
        <v>488</v>
      </c>
      <c r="J659" s="107" t="s">
        <v>489</v>
      </c>
      <c r="K659" s="107" t="s">
        <v>252</v>
      </c>
      <c r="L659" s="107" t="s">
        <v>233</v>
      </c>
      <c r="M659" s="107">
        <v>2</v>
      </c>
      <c r="N659" s="107">
        <v>1</v>
      </c>
      <c r="O659" s="107">
        <f t="shared" si="174"/>
        <v>2</v>
      </c>
      <c r="P659" s="89" t="str">
        <f t="shared" si="175"/>
        <v>Bajo</v>
      </c>
      <c r="Q659" s="92">
        <v>10</v>
      </c>
      <c r="R659" s="89">
        <f t="shared" si="176"/>
        <v>20</v>
      </c>
      <c r="S659" s="89" t="str">
        <f t="shared" si="200"/>
        <v>IV</v>
      </c>
      <c r="T659" s="89" t="str">
        <f t="shared" si="201"/>
        <v>Aceptable</v>
      </c>
      <c r="U659" s="115"/>
      <c r="V659" s="115"/>
      <c r="W659" s="107"/>
      <c r="X659" s="90" t="s">
        <v>253</v>
      </c>
      <c r="Y659" s="90" t="s">
        <v>253</v>
      </c>
      <c r="Z659" s="107" t="s">
        <v>254</v>
      </c>
      <c r="AA659" s="107" t="s">
        <v>216</v>
      </c>
      <c r="AB659" s="107" t="s">
        <v>216</v>
      </c>
      <c r="AC659" s="107" t="s">
        <v>490</v>
      </c>
      <c r="AD659" s="107" t="s">
        <v>491</v>
      </c>
      <c r="AE659" s="107" t="s">
        <v>216</v>
      </c>
    </row>
    <row r="660" spans="1:31" s="105" customFormat="1" ht="68.45" customHeight="1">
      <c r="A660" s="113"/>
      <c r="B660" s="113"/>
      <c r="C660" s="113"/>
      <c r="D660" s="115"/>
      <c r="E660" s="86" t="s">
        <v>208</v>
      </c>
      <c r="F660" s="107" t="s">
        <v>274</v>
      </c>
      <c r="G660" s="107" t="s">
        <v>282</v>
      </c>
      <c r="H660" s="107" t="s">
        <v>450</v>
      </c>
      <c r="I660" s="107" t="s">
        <v>451</v>
      </c>
      <c r="J660" s="107" t="s">
        <v>284</v>
      </c>
      <c r="K660" s="107" t="s">
        <v>285</v>
      </c>
      <c r="L660" s="107" t="s">
        <v>286</v>
      </c>
      <c r="M660" s="107">
        <v>2</v>
      </c>
      <c r="N660" s="107">
        <v>3</v>
      </c>
      <c r="O660" s="107">
        <f t="shared" si="174"/>
        <v>6</v>
      </c>
      <c r="P660" s="89" t="str">
        <f t="shared" si="175"/>
        <v>Medio</v>
      </c>
      <c r="Q660" s="92">
        <v>60</v>
      </c>
      <c r="R660" s="89">
        <f t="shared" si="176"/>
        <v>360</v>
      </c>
      <c r="S660" s="89" t="str">
        <f t="shared" si="200"/>
        <v>II</v>
      </c>
      <c r="T660" s="89" t="str">
        <f t="shared" si="201"/>
        <v>No Aceptable o Aceptable con controles</v>
      </c>
      <c r="U660" s="115"/>
      <c r="V660" s="115"/>
      <c r="W660" s="107"/>
      <c r="X660" s="93" t="s">
        <v>452</v>
      </c>
      <c r="Y660" s="93" t="s">
        <v>452</v>
      </c>
      <c r="Z660" s="107" t="s">
        <v>288</v>
      </c>
      <c r="AA660" s="94" t="s">
        <v>272</v>
      </c>
      <c r="AB660" s="107" t="s">
        <v>216</v>
      </c>
      <c r="AC660" s="107" t="s">
        <v>453</v>
      </c>
      <c r="AD660" s="107" t="s">
        <v>454</v>
      </c>
      <c r="AE660" s="95" t="s">
        <v>216</v>
      </c>
    </row>
    <row r="661" spans="1:31" s="105" customFormat="1" ht="68.45" customHeight="1">
      <c r="A661" s="113"/>
      <c r="B661" s="113"/>
      <c r="C661" s="113"/>
      <c r="D661" s="115"/>
      <c r="E661" s="86" t="s">
        <v>208</v>
      </c>
      <c r="F661" s="107" t="s">
        <v>274</v>
      </c>
      <c r="G661" s="107" t="s">
        <v>291</v>
      </c>
      <c r="H661" s="107" t="s">
        <v>292</v>
      </c>
      <c r="I661" s="107" t="s">
        <v>293</v>
      </c>
      <c r="J661" s="107" t="s">
        <v>294</v>
      </c>
      <c r="K661" s="107" t="s">
        <v>295</v>
      </c>
      <c r="L661" s="107" t="s">
        <v>296</v>
      </c>
      <c r="M661" s="107">
        <v>2</v>
      </c>
      <c r="N661" s="107">
        <v>3</v>
      </c>
      <c r="O661" s="107">
        <f t="shared" ref="O661:O672" si="202">IF(OR(M661="",N661=""),"",IF((M661*N661=0),"N/A",M661*N661))</f>
        <v>6</v>
      </c>
      <c r="P661" s="89" t="str">
        <f t="shared" ref="P661:P674" si="203">IF(O661="","",IF(ISTEXT(O661),"N/A",IF(OR(O661=2,O661=4),"Bajo",IF(OR(O661=6,O661=8),"Medio",IF(OR(O661=10,O661=12,O661=18,O661=20),"Alto",IF(OR(O661=24,O661=30,O661=40),"Muy Alto","Error"))))))</f>
        <v>Medio</v>
      </c>
      <c r="Q661" s="92">
        <v>25</v>
      </c>
      <c r="R661" s="89">
        <f t="shared" si="176"/>
        <v>150</v>
      </c>
      <c r="S661" s="89" t="str">
        <f t="shared" si="200"/>
        <v>II</v>
      </c>
      <c r="T661" s="89" t="str">
        <f t="shared" si="201"/>
        <v>No Aceptable o Aceptable con controles</v>
      </c>
      <c r="U661" s="115"/>
      <c r="V661" s="115"/>
      <c r="W661" s="107"/>
      <c r="X661" s="90" t="s">
        <v>297</v>
      </c>
      <c r="Y661" s="90" t="s">
        <v>297</v>
      </c>
      <c r="Z661" s="107" t="s">
        <v>298</v>
      </c>
      <c r="AA661" s="107" t="s">
        <v>216</v>
      </c>
      <c r="AB661" s="107" t="s">
        <v>272</v>
      </c>
      <c r="AC661" s="107" t="s">
        <v>299</v>
      </c>
      <c r="AD661" s="111" t="s">
        <v>620</v>
      </c>
      <c r="AE661" s="107" t="s">
        <v>272</v>
      </c>
    </row>
    <row r="662" spans="1:31" s="105" customFormat="1" ht="68.45" customHeight="1">
      <c r="A662" s="113"/>
      <c r="B662" s="113"/>
      <c r="C662" s="113"/>
      <c r="D662" s="115"/>
      <c r="E662" s="86" t="s">
        <v>208</v>
      </c>
      <c r="F662" s="107" t="s">
        <v>274</v>
      </c>
      <c r="G662" s="107" t="s">
        <v>275</v>
      </c>
      <c r="H662" s="107" t="s">
        <v>276</v>
      </c>
      <c r="I662" s="107" t="s">
        <v>277</v>
      </c>
      <c r="J662" s="107" t="s">
        <v>213</v>
      </c>
      <c r="K662" s="107" t="s">
        <v>213</v>
      </c>
      <c r="L662" s="107" t="s">
        <v>278</v>
      </c>
      <c r="M662" s="107">
        <v>2</v>
      </c>
      <c r="N662" s="107">
        <v>3</v>
      </c>
      <c r="O662" s="107">
        <f t="shared" si="202"/>
        <v>6</v>
      </c>
      <c r="P662" s="89" t="str">
        <f t="shared" si="203"/>
        <v>Medio</v>
      </c>
      <c r="Q662" s="92">
        <v>60</v>
      </c>
      <c r="R662" s="89">
        <f t="shared" si="176"/>
        <v>360</v>
      </c>
      <c r="S662" s="89" t="str">
        <f t="shared" si="200"/>
        <v>II</v>
      </c>
      <c r="T662" s="89" t="str">
        <f t="shared" si="201"/>
        <v>No Aceptable o Aceptable con controles</v>
      </c>
      <c r="U662" s="115"/>
      <c r="V662" s="115"/>
      <c r="W662" s="107"/>
      <c r="X662" s="93" t="s">
        <v>279</v>
      </c>
      <c r="Y662" s="93" t="s">
        <v>279</v>
      </c>
      <c r="Z662" s="94" t="s">
        <v>280</v>
      </c>
      <c r="AA662" s="95" t="s">
        <v>281</v>
      </c>
      <c r="AB662" s="95" t="s">
        <v>281</v>
      </c>
      <c r="AC662" s="107" t="s">
        <v>216</v>
      </c>
      <c r="AD662" s="111" t="s">
        <v>629</v>
      </c>
      <c r="AE662" s="95" t="s">
        <v>216</v>
      </c>
    </row>
    <row r="663" spans="1:31" s="105" customFormat="1" ht="68.45" customHeight="1">
      <c r="A663" s="113"/>
      <c r="B663" s="113"/>
      <c r="C663" s="113"/>
      <c r="D663" s="115"/>
      <c r="E663" s="86" t="s">
        <v>497</v>
      </c>
      <c r="F663" s="107" t="s">
        <v>274</v>
      </c>
      <c r="G663" s="107" t="s">
        <v>300</v>
      </c>
      <c r="H663" s="107" t="s">
        <v>549</v>
      </c>
      <c r="I663" s="107" t="s">
        <v>550</v>
      </c>
      <c r="J663" s="107" t="s">
        <v>489</v>
      </c>
      <c r="K663" s="107" t="s">
        <v>268</v>
      </c>
      <c r="L663" s="107" t="s">
        <v>489</v>
      </c>
      <c r="M663" s="107">
        <v>2</v>
      </c>
      <c r="N663" s="107">
        <v>1</v>
      </c>
      <c r="O663" s="107">
        <f t="shared" si="202"/>
        <v>2</v>
      </c>
      <c r="P663" s="89" t="str">
        <f t="shared" si="203"/>
        <v>Bajo</v>
      </c>
      <c r="Q663" s="92">
        <v>10</v>
      </c>
      <c r="R663" s="89">
        <f t="shared" si="176"/>
        <v>20</v>
      </c>
      <c r="S663" s="89" t="str">
        <f t="shared" si="200"/>
        <v>IV</v>
      </c>
      <c r="T663" s="89" t="str">
        <f t="shared" si="201"/>
        <v>Aceptable</v>
      </c>
      <c r="U663" s="115"/>
      <c r="V663" s="115"/>
      <c r="W663" s="107"/>
      <c r="X663" s="90" t="s">
        <v>580</v>
      </c>
      <c r="Y663" s="90" t="s">
        <v>580</v>
      </c>
      <c r="Z663" s="107" t="s">
        <v>304</v>
      </c>
      <c r="AA663" s="107" t="s">
        <v>272</v>
      </c>
      <c r="AB663" s="107" t="s">
        <v>272</v>
      </c>
      <c r="AC663" s="107" t="s">
        <v>601</v>
      </c>
      <c r="AD663" s="107" t="s">
        <v>590</v>
      </c>
      <c r="AE663" s="107" t="s">
        <v>217</v>
      </c>
    </row>
    <row r="664" spans="1:31" s="105" customFormat="1" ht="68.45" customHeight="1">
      <c r="A664" s="113"/>
      <c r="B664" s="113"/>
      <c r="C664" s="113"/>
      <c r="D664" s="115"/>
      <c r="E664" s="86" t="s">
        <v>476</v>
      </c>
      <c r="F664" s="107" t="s">
        <v>274</v>
      </c>
      <c r="G664" s="107" t="s">
        <v>300</v>
      </c>
      <c r="H664" s="107" t="s">
        <v>492</v>
      </c>
      <c r="I664" s="107" t="s">
        <v>493</v>
      </c>
      <c r="J664" s="107" t="s">
        <v>489</v>
      </c>
      <c r="K664" s="107" t="s">
        <v>494</v>
      </c>
      <c r="L664" s="107" t="s">
        <v>489</v>
      </c>
      <c r="M664" s="107">
        <v>6</v>
      </c>
      <c r="N664" s="107">
        <v>3</v>
      </c>
      <c r="O664" s="107">
        <f t="shared" si="202"/>
        <v>18</v>
      </c>
      <c r="P664" s="89" t="str">
        <f t="shared" si="203"/>
        <v>Alto</v>
      </c>
      <c r="Q664" s="92">
        <v>25</v>
      </c>
      <c r="R664" s="89">
        <f t="shared" si="176"/>
        <v>450</v>
      </c>
      <c r="S664" s="89" t="str">
        <f t="shared" si="200"/>
        <v>II</v>
      </c>
      <c r="T664" s="89" t="str">
        <f t="shared" si="201"/>
        <v>No Aceptable o Aceptable con controles</v>
      </c>
      <c r="U664" s="115"/>
      <c r="V664" s="115"/>
      <c r="W664" s="107"/>
      <c r="X664" s="90" t="s">
        <v>303</v>
      </c>
      <c r="Y664" s="90" t="s">
        <v>303</v>
      </c>
      <c r="Z664" s="107" t="s">
        <v>304</v>
      </c>
      <c r="AA664" s="107" t="s">
        <v>216</v>
      </c>
      <c r="AB664" s="107" t="s">
        <v>216</v>
      </c>
      <c r="AC664" s="102" t="s">
        <v>495</v>
      </c>
      <c r="AD664" s="102" t="s">
        <v>626</v>
      </c>
      <c r="AE664" s="102" t="s">
        <v>272</v>
      </c>
    </row>
    <row r="665" spans="1:31" s="105" customFormat="1" ht="68.45" customHeight="1">
      <c r="A665" s="113"/>
      <c r="B665" s="113"/>
      <c r="C665" s="113"/>
      <c r="D665" s="115"/>
      <c r="E665" s="86" t="s">
        <v>497</v>
      </c>
      <c r="F665" s="107" t="s">
        <v>274</v>
      </c>
      <c r="G665" s="107" t="s">
        <v>466</v>
      </c>
      <c r="H665" s="107" t="s">
        <v>498</v>
      </c>
      <c r="I665" s="107" t="s">
        <v>499</v>
      </c>
      <c r="J665" s="107" t="s">
        <v>500</v>
      </c>
      <c r="K665" s="107" t="s">
        <v>501</v>
      </c>
      <c r="L665" s="107" t="s">
        <v>267</v>
      </c>
      <c r="M665" s="107">
        <v>2</v>
      </c>
      <c r="N665" s="107">
        <v>1</v>
      </c>
      <c r="O665" s="107">
        <f t="shared" si="202"/>
        <v>2</v>
      </c>
      <c r="P665" s="89" t="str">
        <f t="shared" si="203"/>
        <v>Bajo</v>
      </c>
      <c r="Q665" s="92">
        <v>10</v>
      </c>
      <c r="R665" s="89">
        <f t="shared" si="176"/>
        <v>20</v>
      </c>
      <c r="S665" s="89" t="str">
        <f t="shared" si="200"/>
        <v>IV</v>
      </c>
      <c r="T665" s="89" t="str">
        <f t="shared" si="201"/>
        <v>Aceptable</v>
      </c>
      <c r="U665" s="115"/>
      <c r="V665" s="115"/>
      <c r="W665" s="107"/>
      <c r="X665" s="90" t="s">
        <v>470</v>
      </c>
      <c r="Y665" s="90" t="s">
        <v>470</v>
      </c>
      <c r="Z665" s="107" t="s">
        <v>471</v>
      </c>
      <c r="AA665" s="107" t="s">
        <v>272</v>
      </c>
      <c r="AB665" s="107" t="s">
        <v>502</v>
      </c>
      <c r="AC665" s="107" t="s">
        <v>503</v>
      </c>
      <c r="AD665" s="107" t="s">
        <v>504</v>
      </c>
      <c r="AE665" s="95" t="s">
        <v>216</v>
      </c>
    </row>
    <row r="666" spans="1:31" s="105" customFormat="1" ht="68.45" customHeight="1">
      <c r="A666" s="113"/>
      <c r="B666" s="113"/>
      <c r="C666" s="113"/>
      <c r="D666" s="115"/>
      <c r="E666" s="86" t="s">
        <v>497</v>
      </c>
      <c r="F666" s="107" t="s">
        <v>274</v>
      </c>
      <c r="G666" s="107" t="s">
        <v>602</v>
      </c>
      <c r="H666" s="107" t="s">
        <v>603</v>
      </c>
      <c r="I666" s="107" t="s">
        <v>604</v>
      </c>
      <c r="J666" s="107" t="s">
        <v>501</v>
      </c>
      <c r="K666" s="107" t="s">
        <v>501</v>
      </c>
      <c r="L666" s="107" t="s">
        <v>605</v>
      </c>
      <c r="M666" s="107">
        <v>6</v>
      </c>
      <c r="N666" s="107">
        <v>1</v>
      </c>
      <c r="O666" s="107">
        <f t="shared" si="202"/>
        <v>6</v>
      </c>
      <c r="P666" s="89" t="str">
        <f t="shared" si="203"/>
        <v>Medio</v>
      </c>
      <c r="Q666" s="92">
        <v>60</v>
      </c>
      <c r="R666" s="89">
        <f t="shared" si="176"/>
        <v>360</v>
      </c>
      <c r="S666" s="89" t="str">
        <f t="shared" si="200"/>
        <v>II</v>
      </c>
      <c r="T666" s="89" t="str">
        <f t="shared" si="201"/>
        <v>No Aceptable o Aceptable con controles</v>
      </c>
      <c r="U666" s="115"/>
      <c r="V666" s="115"/>
      <c r="W666" s="107"/>
      <c r="X666" s="90" t="s">
        <v>556</v>
      </c>
      <c r="Y666" s="90" t="s">
        <v>556</v>
      </c>
      <c r="Z666" s="107" t="s">
        <v>606</v>
      </c>
      <c r="AA666" s="107" t="s">
        <v>272</v>
      </c>
      <c r="AB666" s="107" t="s">
        <v>272</v>
      </c>
      <c r="AC666" s="107" t="s">
        <v>607</v>
      </c>
      <c r="AD666" s="107" t="s">
        <v>608</v>
      </c>
      <c r="AE666" s="107" t="s">
        <v>217</v>
      </c>
    </row>
    <row r="667" spans="1:31" s="105" customFormat="1" ht="68.45" customHeight="1">
      <c r="A667" s="113"/>
      <c r="B667" s="113"/>
      <c r="C667" s="113"/>
      <c r="D667" s="115"/>
      <c r="E667" s="86" t="s">
        <v>497</v>
      </c>
      <c r="F667" s="107" t="s">
        <v>564</v>
      </c>
      <c r="G667" s="107" t="s">
        <v>565</v>
      </c>
      <c r="H667" s="107" t="s">
        <v>574</v>
      </c>
      <c r="I667" s="107" t="s">
        <v>567</v>
      </c>
      <c r="J667" s="107" t="s">
        <v>489</v>
      </c>
      <c r="K667" s="107" t="s">
        <v>568</v>
      </c>
      <c r="L667" s="107" t="s">
        <v>569</v>
      </c>
      <c r="M667" s="107">
        <v>2</v>
      </c>
      <c r="N667" s="107">
        <v>1</v>
      </c>
      <c r="O667" s="107">
        <f t="shared" si="202"/>
        <v>2</v>
      </c>
      <c r="P667" s="89" t="str">
        <f t="shared" si="203"/>
        <v>Bajo</v>
      </c>
      <c r="Q667" s="92">
        <v>10</v>
      </c>
      <c r="R667" s="89">
        <f t="shared" si="176"/>
        <v>20</v>
      </c>
      <c r="S667" s="89" t="str">
        <f t="shared" si="200"/>
        <v>IV</v>
      </c>
      <c r="T667" s="89" t="str">
        <f t="shared" si="201"/>
        <v>Aceptable</v>
      </c>
      <c r="U667" s="115"/>
      <c r="V667" s="115"/>
      <c r="W667" s="107"/>
      <c r="X667" s="90" t="s">
        <v>297</v>
      </c>
      <c r="Y667" s="90" t="s">
        <v>297</v>
      </c>
      <c r="Z667" s="107" t="s">
        <v>570</v>
      </c>
      <c r="AA667" s="107" t="s">
        <v>272</v>
      </c>
      <c r="AB667" s="107" t="s">
        <v>272</v>
      </c>
      <c r="AC667" s="107" t="s">
        <v>571</v>
      </c>
      <c r="AD667" s="107" t="s">
        <v>572</v>
      </c>
      <c r="AE667" s="107" t="s">
        <v>272</v>
      </c>
    </row>
    <row r="668" spans="1:31" s="105" customFormat="1" ht="68.45" customHeight="1">
      <c r="A668" s="113"/>
      <c r="B668" s="113"/>
      <c r="C668" s="113"/>
      <c r="D668" s="115"/>
      <c r="E668" s="86" t="s">
        <v>497</v>
      </c>
      <c r="F668" s="107" t="s">
        <v>564</v>
      </c>
      <c r="G668" s="107" t="s">
        <v>565</v>
      </c>
      <c r="H668" s="107" t="s">
        <v>566</v>
      </c>
      <c r="I668" s="107" t="s">
        <v>567</v>
      </c>
      <c r="J668" s="107" t="s">
        <v>489</v>
      </c>
      <c r="K668" s="107" t="s">
        <v>568</v>
      </c>
      <c r="L668" s="107" t="s">
        <v>569</v>
      </c>
      <c r="M668" s="107">
        <v>2</v>
      </c>
      <c r="N668" s="107">
        <v>1</v>
      </c>
      <c r="O668" s="107">
        <f t="shared" si="202"/>
        <v>2</v>
      </c>
      <c r="P668" s="89" t="str">
        <f t="shared" si="203"/>
        <v>Bajo</v>
      </c>
      <c r="Q668" s="92">
        <v>10</v>
      </c>
      <c r="R668" s="89">
        <f t="shared" si="176"/>
        <v>20</v>
      </c>
      <c r="S668" s="89" t="str">
        <f t="shared" si="200"/>
        <v>IV</v>
      </c>
      <c r="T668" s="89" t="str">
        <f t="shared" si="201"/>
        <v>Aceptable</v>
      </c>
      <c r="U668" s="115"/>
      <c r="V668" s="115"/>
      <c r="W668" s="107"/>
      <c r="X668" s="90" t="s">
        <v>297</v>
      </c>
      <c r="Y668" s="90" t="s">
        <v>297</v>
      </c>
      <c r="Z668" s="107" t="s">
        <v>570</v>
      </c>
      <c r="AA668" s="107" t="s">
        <v>272</v>
      </c>
      <c r="AB668" s="107" t="s">
        <v>272</v>
      </c>
      <c r="AC668" s="107" t="s">
        <v>571</v>
      </c>
      <c r="AD668" s="107" t="s">
        <v>572</v>
      </c>
      <c r="AE668" s="107" t="s">
        <v>272</v>
      </c>
    </row>
    <row r="669" spans="1:31" s="105" customFormat="1" ht="68.45" customHeight="1">
      <c r="A669" s="113"/>
      <c r="B669" s="113"/>
      <c r="C669" s="113"/>
      <c r="D669" s="115"/>
      <c r="E669" s="86" t="s">
        <v>263</v>
      </c>
      <c r="F669" s="107" t="s">
        <v>151</v>
      </c>
      <c r="G669" s="107" t="s">
        <v>264</v>
      </c>
      <c r="H669" s="107" t="s">
        <v>265</v>
      </c>
      <c r="I669" s="107" t="s">
        <v>266</v>
      </c>
      <c r="J669" s="107" t="s">
        <v>267</v>
      </c>
      <c r="K669" s="107" t="s">
        <v>268</v>
      </c>
      <c r="L669" s="107" t="s">
        <v>269</v>
      </c>
      <c r="M669" s="107">
        <v>2</v>
      </c>
      <c r="N669" s="107">
        <v>1</v>
      </c>
      <c r="O669" s="107">
        <f t="shared" si="202"/>
        <v>2</v>
      </c>
      <c r="P669" s="89" t="str">
        <f t="shared" si="203"/>
        <v>Bajo</v>
      </c>
      <c r="Q669" s="92">
        <v>10</v>
      </c>
      <c r="R669" s="89">
        <f t="shared" si="176"/>
        <v>20</v>
      </c>
      <c r="S669" s="89" t="str">
        <f t="shared" si="200"/>
        <v>IV</v>
      </c>
      <c r="T669" s="89" t="str">
        <f t="shared" si="201"/>
        <v>Aceptable</v>
      </c>
      <c r="U669" s="115"/>
      <c r="V669" s="115"/>
      <c r="W669" s="107"/>
      <c r="X669" s="107" t="s">
        <v>270</v>
      </c>
      <c r="Y669" s="107" t="s">
        <v>270</v>
      </c>
      <c r="Z669" s="107" t="s">
        <v>271</v>
      </c>
      <c r="AA669" s="107" t="s">
        <v>272</v>
      </c>
      <c r="AB669" s="107" t="s">
        <v>272</v>
      </c>
      <c r="AC669" s="107" t="s">
        <v>272</v>
      </c>
      <c r="AD669" s="107" t="s">
        <v>273</v>
      </c>
      <c r="AE669" s="107" t="s">
        <v>217</v>
      </c>
    </row>
    <row r="670" spans="1:31" s="105" customFormat="1" ht="68.45" customHeight="1">
      <c r="A670" s="113"/>
      <c r="B670" s="113"/>
      <c r="C670" s="113"/>
      <c r="D670" s="115"/>
      <c r="E670" s="86" t="s">
        <v>208</v>
      </c>
      <c r="F670" s="107" t="s">
        <v>151</v>
      </c>
      <c r="G670" s="107" t="s">
        <v>172</v>
      </c>
      <c r="H670" s="107" t="s">
        <v>539</v>
      </c>
      <c r="I670" s="107" t="s">
        <v>540</v>
      </c>
      <c r="J670" s="107" t="s">
        <v>213</v>
      </c>
      <c r="K670" s="107" t="s">
        <v>268</v>
      </c>
      <c r="L670" s="107" t="s">
        <v>541</v>
      </c>
      <c r="M670" s="107">
        <v>2</v>
      </c>
      <c r="N670" s="107">
        <v>1</v>
      </c>
      <c r="O670" s="107">
        <f t="shared" si="202"/>
        <v>2</v>
      </c>
      <c r="P670" s="89" t="str">
        <f t="shared" si="203"/>
        <v>Bajo</v>
      </c>
      <c r="Q670" s="92">
        <v>10</v>
      </c>
      <c r="R670" s="89">
        <f t="shared" si="176"/>
        <v>20</v>
      </c>
      <c r="S670" s="89" t="str">
        <f t="shared" si="200"/>
        <v>IV</v>
      </c>
      <c r="T670" s="89" t="str">
        <f t="shared" si="201"/>
        <v>Aceptable</v>
      </c>
      <c r="U670" s="115"/>
      <c r="V670" s="115"/>
      <c r="W670" s="107"/>
      <c r="X670" s="90" t="s">
        <v>537</v>
      </c>
      <c r="Y670" s="90" t="s">
        <v>537</v>
      </c>
      <c r="Z670" s="107" t="s">
        <v>271</v>
      </c>
      <c r="AA670" s="107" t="s">
        <v>272</v>
      </c>
      <c r="AB670" s="107" t="s">
        <v>272</v>
      </c>
      <c r="AC670" s="94" t="s">
        <v>272</v>
      </c>
      <c r="AD670" s="107" t="s">
        <v>609</v>
      </c>
      <c r="AE670" s="107" t="s">
        <v>542</v>
      </c>
    </row>
    <row r="671" spans="1:31" s="105" customFormat="1" ht="68.45" customHeight="1">
      <c r="A671" s="113"/>
      <c r="B671" s="113"/>
      <c r="C671" s="113"/>
      <c r="D671" s="115"/>
      <c r="E671" s="86" t="s">
        <v>208</v>
      </c>
      <c r="F671" s="107" t="s">
        <v>150</v>
      </c>
      <c r="G671" s="107" t="s">
        <v>229</v>
      </c>
      <c r="H671" s="107" t="s">
        <v>379</v>
      </c>
      <c r="I671" s="107" t="s">
        <v>231</v>
      </c>
      <c r="J671" s="107" t="s">
        <v>213</v>
      </c>
      <c r="K671" s="107" t="s">
        <v>232</v>
      </c>
      <c r="L671" s="107" t="s">
        <v>233</v>
      </c>
      <c r="M671" s="92">
        <v>0</v>
      </c>
      <c r="N671" s="92">
        <v>2</v>
      </c>
      <c r="O671" s="89" t="str">
        <f t="shared" si="202"/>
        <v>N/A</v>
      </c>
      <c r="P671" s="89" t="str">
        <f t="shared" si="203"/>
        <v>N/A</v>
      </c>
      <c r="Q671" s="92">
        <v>25</v>
      </c>
      <c r="R671" s="89" t="str">
        <f t="shared" si="176"/>
        <v>N/A</v>
      </c>
      <c r="S671" s="89" t="str">
        <f t="shared" si="200"/>
        <v>IV</v>
      </c>
      <c r="T671" s="88" t="s">
        <v>142</v>
      </c>
      <c r="U671" s="115"/>
      <c r="V671" s="115"/>
      <c r="W671" s="107"/>
      <c r="X671" s="90" t="s">
        <v>234</v>
      </c>
      <c r="Y671" s="90" t="s">
        <v>234</v>
      </c>
      <c r="Z671" s="107" t="s">
        <v>235</v>
      </c>
      <c r="AA671" s="107" t="s">
        <v>216</v>
      </c>
      <c r="AB671" s="107" t="s">
        <v>216</v>
      </c>
      <c r="AC671" s="107" t="s">
        <v>236</v>
      </c>
      <c r="AD671" s="111" t="s">
        <v>622</v>
      </c>
      <c r="AE671" s="107" t="s">
        <v>216</v>
      </c>
    </row>
    <row r="672" spans="1:31" s="105" customFormat="1" ht="68.45" customHeight="1">
      <c r="A672" s="113"/>
      <c r="B672" s="113"/>
      <c r="C672" s="113"/>
      <c r="D672" s="115"/>
      <c r="E672" s="86" t="s">
        <v>208</v>
      </c>
      <c r="F672" s="107" t="s">
        <v>150</v>
      </c>
      <c r="G672" s="107" t="s">
        <v>237</v>
      </c>
      <c r="H672" s="107" t="s">
        <v>242</v>
      </c>
      <c r="I672" s="107" t="s">
        <v>243</v>
      </c>
      <c r="J672" s="107" t="s">
        <v>213</v>
      </c>
      <c r="K672" s="107" t="s">
        <v>232</v>
      </c>
      <c r="L672" s="107" t="s">
        <v>213</v>
      </c>
      <c r="M672" s="107">
        <v>2</v>
      </c>
      <c r="N672" s="107">
        <v>1</v>
      </c>
      <c r="O672" s="107">
        <f t="shared" si="202"/>
        <v>2</v>
      </c>
      <c r="P672" s="89" t="str">
        <f t="shared" si="203"/>
        <v>Bajo</v>
      </c>
      <c r="Q672" s="87">
        <v>10</v>
      </c>
      <c r="R672" s="88">
        <f t="shared" si="176"/>
        <v>20</v>
      </c>
      <c r="S672" s="89" t="str">
        <f t="shared" si="200"/>
        <v>IV</v>
      </c>
      <c r="T672" s="88" t="str">
        <f>IF(S672="","",IF(OR(S672="IV",S672="III"),"Aceptable",IF(S672="II","No Aceptable o Aceptable con controles",IF(S672="I","No Aceptable","Error"))))</f>
        <v>Aceptable</v>
      </c>
      <c r="U672" s="115"/>
      <c r="V672" s="115"/>
      <c r="W672" s="107"/>
      <c r="X672" s="90" t="s">
        <v>244</v>
      </c>
      <c r="Y672" s="90" t="s">
        <v>244</v>
      </c>
      <c r="Z672" s="107" t="s">
        <v>245</v>
      </c>
      <c r="AA672" s="107" t="s">
        <v>216</v>
      </c>
      <c r="AB672" s="107" t="s">
        <v>246</v>
      </c>
      <c r="AC672" s="107" t="s">
        <v>216</v>
      </c>
      <c r="AD672" s="111" t="s">
        <v>624</v>
      </c>
      <c r="AE672" s="107" t="s">
        <v>216</v>
      </c>
    </row>
    <row r="673" spans="1:31" s="105" customFormat="1" ht="68.45" customHeight="1">
      <c r="A673" s="113"/>
      <c r="B673" s="113"/>
      <c r="C673" s="113"/>
      <c r="D673" s="115"/>
      <c r="E673" s="86" t="s">
        <v>497</v>
      </c>
      <c r="F673" s="107" t="s">
        <v>150</v>
      </c>
      <c r="G673" s="107" t="s">
        <v>610</v>
      </c>
      <c r="H673" s="107" t="s">
        <v>611</v>
      </c>
      <c r="I673" s="107" t="s">
        <v>612</v>
      </c>
      <c r="J673" s="107" t="s">
        <v>489</v>
      </c>
      <c r="K673" s="107" t="s">
        <v>489</v>
      </c>
      <c r="L673" s="107" t="s">
        <v>489</v>
      </c>
      <c r="M673" s="107">
        <v>2</v>
      </c>
      <c r="N673" s="107">
        <v>3</v>
      </c>
      <c r="O673" s="107">
        <f>+M673*N673</f>
        <v>6</v>
      </c>
      <c r="P673" s="89" t="str">
        <f t="shared" si="203"/>
        <v>Medio</v>
      </c>
      <c r="Q673" s="8">
        <v>10</v>
      </c>
      <c r="R673" s="8">
        <f>+O673*Q673</f>
        <v>60</v>
      </c>
      <c r="S673" s="89" t="str">
        <f t="shared" si="200"/>
        <v>III</v>
      </c>
      <c r="T673" s="88" t="s">
        <v>142</v>
      </c>
      <c r="U673" s="115"/>
      <c r="V673" s="115"/>
      <c r="W673" s="107"/>
      <c r="X673" s="7" t="s">
        <v>538</v>
      </c>
      <c r="Y673" s="7" t="s">
        <v>538</v>
      </c>
      <c r="Z673" s="107" t="s">
        <v>613</v>
      </c>
      <c r="AA673" s="107" t="s">
        <v>272</v>
      </c>
      <c r="AB673" s="107" t="s">
        <v>272</v>
      </c>
      <c r="AC673" s="107" t="s">
        <v>272</v>
      </c>
      <c r="AD673" s="7" t="s">
        <v>614</v>
      </c>
      <c r="AE673" s="107" t="s">
        <v>272</v>
      </c>
    </row>
    <row r="674" spans="1:31" s="105" customFormat="1" ht="68.45" customHeight="1">
      <c r="A674" s="113"/>
      <c r="B674" s="113"/>
      <c r="C674" s="113"/>
      <c r="D674" s="116"/>
      <c r="E674" s="86" t="s">
        <v>208</v>
      </c>
      <c r="F674" s="107" t="s">
        <v>150</v>
      </c>
      <c r="G674" s="107" t="s">
        <v>237</v>
      </c>
      <c r="H674" s="107" t="s">
        <v>238</v>
      </c>
      <c r="I674" s="107" t="s">
        <v>239</v>
      </c>
      <c r="J674" s="107" t="s">
        <v>240</v>
      </c>
      <c r="K674" s="107" t="s">
        <v>232</v>
      </c>
      <c r="L674" s="107" t="s">
        <v>233</v>
      </c>
      <c r="M674" s="107">
        <v>2</v>
      </c>
      <c r="N674" s="107">
        <v>1</v>
      </c>
      <c r="O674" s="107">
        <f>IF(OR(M674="",N674=""),"",IF((M674*N674=0),"N/A",M674*N674))</f>
        <v>2</v>
      </c>
      <c r="P674" s="89" t="str">
        <f t="shared" si="203"/>
        <v>Bajo</v>
      </c>
      <c r="Q674" s="92">
        <v>10</v>
      </c>
      <c r="R674" s="89">
        <f>IF(OR(Q674="",O674=""),"",IF(ISTEXT(O674),"N/A",O674*Q674))</f>
        <v>20</v>
      </c>
      <c r="S674" s="89" t="str">
        <f t="shared" si="200"/>
        <v>IV</v>
      </c>
      <c r="T674" s="88" t="str">
        <f>IF(S674="","",IF(OR(S674="IV",S674="III"),"Aceptable",IF(S674="II","No Aceptable o Aceptable con controles",IF(S674="I","No Aceptable","Error"))))</f>
        <v>Aceptable</v>
      </c>
      <c r="U674" s="116"/>
      <c r="V674" s="116"/>
      <c r="W674" s="107"/>
      <c r="X674" s="107" t="s">
        <v>234</v>
      </c>
      <c r="Y674" s="107" t="s">
        <v>234</v>
      </c>
      <c r="Z674" s="107" t="s">
        <v>241</v>
      </c>
      <c r="AA674" s="107" t="s">
        <v>216</v>
      </c>
      <c r="AB674" s="107" t="s">
        <v>216</v>
      </c>
      <c r="AC674" s="107" t="s">
        <v>236</v>
      </c>
      <c r="AD674" s="111" t="s">
        <v>623</v>
      </c>
      <c r="AE674" s="107" t="s">
        <v>216</v>
      </c>
    </row>
  </sheetData>
  <autoFilter ref="A8:AF674"/>
  <mergeCells count="446">
    <mergeCell ref="AD1:AE1"/>
    <mergeCell ref="A1:B1"/>
    <mergeCell ref="A2:AE2"/>
    <mergeCell ref="A3:AE3"/>
    <mergeCell ref="A6:A8"/>
    <mergeCell ref="B6:B8"/>
    <mergeCell ref="C6:C8"/>
    <mergeCell ref="D6:D8"/>
    <mergeCell ref="E6:E8"/>
    <mergeCell ref="F6:H6"/>
    <mergeCell ref="I6:I8"/>
    <mergeCell ref="J6:L6"/>
    <mergeCell ref="M7:M8"/>
    <mergeCell ref="AB7:AB8"/>
    <mergeCell ref="AC7:AC8"/>
    <mergeCell ref="AD7:AD8"/>
    <mergeCell ref="AE7:AE8"/>
    <mergeCell ref="G1:AC1"/>
    <mergeCell ref="A4:AE4"/>
    <mergeCell ref="A5:AE5"/>
    <mergeCell ref="T7:T8"/>
    <mergeCell ref="U7:X7"/>
    <mergeCell ref="Y7:Y8"/>
    <mergeCell ref="Z7:Z8"/>
    <mergeCell ref="AA7:AA8"/>
    <mergeCell ref="M6:S6"/>
    <mergeCell ref="U6:Z6"/>
    <mergeCell ref="AA6:AE6"/>
    <mergeCell ref="F7:F8"/>
    <mergeCell ref="N7:N8"/>
    <mergeCell ref="O7:O8"/>
    <mergeCell ref="P7:P8"/>
    <mergeCell ref="Q7:Q8"/>
    <mergeCell ref="G7:G8"/>
    <mergeCell ref="H7:H8"/>
    <mergeCell ref="J7:J8"/>
    <mergeCell ref="K7:K8"/>
    <mergeCell ref="L7:L8"/>
    <mergeCell ref="R7:R8"/>
    <mergeCell ref="S7:S8"/>
    <mergeCell ref="A23:A35"/>
    <mergeCell ref="B23:B35"/>
    <mergeCell ref="C23:C35"/>
    <mergeCell ref="D23:D35"/>
    <mergeCell ref="A9:A22"/>
    <mergeCell ref="B9:B22"/>
    <mergeCell ref="C9:C22"/>
    <mergeCell ref="D9:D22"/>
    <mergeCell ref="A49:A61"/>
    <mergeCell ref="B49:B61"/>
    <mergeCell ref="C49:C61"/>
    <mergeCell ref="D49:D61"/>
    <mergeCell ref="A36:A48"/>
    <mergeCell ref="B36:B48"/>
    <mergeCell ref="C36:C48"/>
    <mergeCell ref="D36:D48"/>
    <mergeCell ref="A75:A87"/>
    <mergeCell ref="B75:B87"/>
    <mergeCell ref="C75:C87"/>
    <mergeCell ref="D75:D87"/>
    <mergeCell ref="A62:A74"/>
    <mergeCell ref="B62:B74"/>
    <mergeCell ref="C62:C74"/>
    <mergeCell ref="D62:D74"/>
    <mergeCell ref="A101:A113"/>
    <mergeCell ref="B101:B113"/>
    <mergeCell ref="C101:C113"/>
    <mergeCell ref="D101:D113"/>
    <mergeCell ref="A88:A100"/>
    <mergeCell ref="B88:B100"/>
    <mergeCell ref="C88:C100"/>
    <mergeCell ref="D88:D100"/>
    <mergeCell ref="A127:A139"/>
    <mergeCell ref="B127:B139"/>
    <mergeCell ref="C127:C139"/>
    <mergeCell ref="D127:D139"/>
    <mergeCell ref="A114:A126"/>
    <mergeCell ref="B114:B126"/>
    <mergeCell ref="C114:C126"/>
    <mergeCell ref="D114:D126"/>
    <mergeCell ref="A153:A165"/>
    <mergeCell ref="B153:B165"/>
    <mergeCell ref="C153:C165"/>
    <mergeCell ref="D153:D165"/>
    <mergeCell ref="A140:A152"/>
    <mergeCell ref="B140:B152"/>
    <mergeCell ref="C140:C152"/>
    <mergeCell ref="D140:D152"/>
    <mergeCell ref="A179:A191"/>
    <mergeCell ref="B179:B191"/>
    <mergeCell ref="C179:C191"/>
    <mergeCell ref="D179:D191"/>
    <mergeCell ref="A166:A178"/>
    <mergeCell ref="B166:B178"/>
    <mergeCell ref="C166:C178"/>
    <mergeCell ref="D166:D178"/>
    <mergeCell ref="A192:A204"/>
    <mergeCell ref="B192:B204"/>
    <mergeCell ref="C192:C204"/>
    <mergeCell ref="D192:D204"/>
    <mergeCell ref="A218:A230"/>
    <mergeCell ref="B218:B230"/>
    <mergeCell ref="C218:C230"/>
    <mergeCell ref="D218:D230"/>
    <mergeCell ref="A205:A217"/>
    <mergeCell ref="B205:B217"/>
    <mergeCell ref="C205:C217"/>
    <mergeCell ref="D205:D217"/>
    <mergeCell ref="A244:A256"/>
    <mergeCell ref="B244:B256"/>
    <mergeCell ref="C244:C256"/>
    <mergeCell ref="D244:D256"/>
    <mergeCell ref="A231:A243"/>
    <mergeCell ref="B231:B243"/>
    <mergeCell ref="C231:C243"/>
    <mergeCell ref="D231:D243"/>
    <mergeCell ref="A270:A282"/>
    <mergeCell ref="B270:B282"/>
    <mergeCell ref="C270:C282"/>
    <mergeCell ref="D270:D282"/>
    <mergeCell ref="A257:A269"/>
    <mergeCell ref="B257:B269"/>
    <mergeCell ref="C257:C269"/>
    <mergeCell ref="D257:D269"/>
    <mergeCell ref="A296:A308"/>
    <mergeCell ref="B296:B308"/>
    <mergeCell ref="C296:C308"/>
    <mergeCell ref="D296:D308"/>
    <mergeCell ref="A283:A295"/>
    <mergeCell ref="B283:B295"/>
    <mergeCell ref="C283:C295"/>
    <mergeCell ref="D283:D295"/>
    <mergeCell ref="A309:A320"/>
    <mergeCell ref="B309:B320"/>
    <mergeCell ref="C309:C320"/>
    <mergeCell ref="D309:D320"/>
    <mergeCell ref="A321:A333"/>
    <mergeCell ref="B321:B333"/>
    <mergeCell ref="C321:C333"/>
    <mergeCell ref="D321:D333"/>
    <mergeCell ref="A347:A359"/>
    <mergeCell ref="B347:B359"/>
    <mergeCell ref="C347:C359"/>
    <mergeCell ref="D347:D359"/>
    <mergeCell ref="A334:A346"/>
    <mergeCell ref="B334:B346"/>
    <mergeCell ref="C334:C346"/>
    <mergeCell ref="D334:D346"/>
    <mergeCell ref="A373:A385"/>
    <mergeCell ref="B373:B385"/>
    <mergeCell ref="C373:C385"/>
    <mergeCell ref="D373:D385"/>
    <mergeCell ref="A360:A372"/>
    <mergeCell ref="B360:B372"/>
    <mergeCell ref="C360:C372"/>
    <mergeCell ref="D360:D372"/>
    <mergeCell ref="A399:A411"/>
    <mergeCell ref="B399:B411"/>
    <mergeCell ref="C399:C411"/>
    <mergeCell ref="D399:D411"/>
    <mergeCell ref="A386:A398"/>
    <mergeCell ref="B386:B398"/>
    <mergeCell ref="C386:C398"/>
    <mergeCell ref="D386:D398"/>
    <mergeCell ref="A425:A437"/>
    <mergeCell ref="B425:B437"/>
    <mergeCell ref="C425:C437"/>
    <mergeCell ref="D425:D437"/>
    <mergeCell ref="A412:A424"/>
    <mergeCell ref="B412:B424"/>
    <mergeCell ref="C412:C424"/>
    <mergeCell ref="D412:D424"/>
    <mergeCell ref="A451:A462"/>
    <mergeCell ref="B451:B462"/>
    <mergeCell ref="C451:C462"/>
    <mergeCell ref="D451:D462"/>
    <mergeCell ref="A438:A450"/>
    <mergeCell ref="B438:B450"/>
    <mergeCell ref="C438:C450"/>
    <mergeCell ref="D438:D450"/>
    <mergeCell ref="A471:A478"/>
    <mergeCell ref="B471:B478"/>
    <mergeCell ref="C471:C478"/>
    <mergeCell ref="D471:D478"/>
    <mergeCell ref="A463:A470"/>
    <mergeCell ref="B463:B470"/>
    <mergeCell ref="C463:C470"/>
    <mergeCell ref="D463:D470"/>
    <mergeCell ref="A492:A504"/>
    <mergeCell ref="B492:B504"/>
    <mergeCell ref="C492:C504"/>
    <mergeCell ref="D492:D504"/>
    <mergeCell ref="A479:A491"/>
    <mergeCell ref="B479:B491"/>
    <mergeCell ref="C479:C491"/>
    <mergeCell ref="D479:D491"/>
    <mergeCell ref="A518:A530"/>
    <mergeCell ref="B518:B530"/>
    <mergeCell ref="C518:C530"/>
    <mergeCell ref="D518:D530"/>
    <mergeCell ref="A505:A517"/>
    <mergeCell ref="B505:B517"/>
    <mergeCell ref="C505:C517"/>
    <mergeCell ref="D505:D517"/>
    <mergeCell ref="A531:A539"/>
    <mergeCell ref="B531:B539"/>
    <mergeCell ref="C531:C539"/>
    <mergeCell ref="D531:D539"/>
    <mergeCell ref="A551:A558"/>
    <mergeCell ref="B551:B558"/>
    <mergeCell ref="C551:C558"/>
    <mergeCell ref="D551:D558"/>
    <mergeCell ref="A540:A550"/>
    <mergeCell ref="B540:B550"/>
    <mergeCell ref="C540:C550"/>
    <mergeCell ref="D540:D550"/>
    <mergeCell ref="A559:A568"/>
    <mergeCell ref="B559:B568"/>
    <mergeCell ref="C559:C568"/>
    <mergeCell ref="D559:D568"/>
    <mergeCell ref="A569:A583"/>
    <mergeCell ref="B569:B583"/>
    <mergeCell ref="C569:C583"/>
    <mergeCell ref="D569:D583"/>
    <mergeCell ref="A584:A592"/>
    <mergeCell ref="B584:B592"/>
    <mergeCell ref="C584:C592"/>
    <mergeCell ref="D584:D592"/>
    <mergeCell ref="A593:A601"/>
    <mergeCell ref="B593:B601"/>
    <mergeCell ref="C593:C601"/>
    <mergeCell ref="D593:D601"/>
    <mergeCell ref="A602:A633"/>
    <mergeCell ref="B602:B633"/>
    <mergeCell ref="D602:D609"/>
    <mergeCell ref="D610:D617"/>
    <mergeCell ref="D618:D625"/>
    <mergeCell ref="D626:D633"/>
    <mergeCell ref="C602:C609"/>
    <mergeCell ref="C610:C617"/>
    <mergeCell ref="C618:C625"/>
    <mergeCell ref="C626:C633"/>
    <mergeCell ref="A650:A674"/>
    <mergeCell ref="B650:B674"/>
    <mergeCell ref="C650:C674"/>
    <mergeCell ref="D650:D674"/>
    <mergeCell ref="A634:A649"/>
    <mergeCell ref="B634:B649"/>
    <mergeCell ref="C634:C649"/>
    <mergeCell ref="D634:D649"/>
    <mergeCell ref="U9:U22"/>
    <mergeCell ref="U62:U74"/>
    <mergeCell ref="U114:U126"/>
    <mergeCell ref="U166:U178"/>
    <mergeCell ref="U205:U217"/>
    <mergeCell ref="U257:U269"/>
    <mergeCell ref="U334:U346"/>
    <mergeCell ref="U386:U398"/>
    <mergeCell ref="U438:U450"/>
    <mergeCell ref="U479:U491"/>
    <mergeCell ref="U531:U539"/>
    <mergeCell ref="U559:U568"/>
    <mergeCell ref="V9:V22"/>
    <mergeCell ref="W9:W22"/>
    <mergeCell ref="U23:U35"/>
    <mergeCell ref="V23:V35"/>
    <mergeCell ref="W23:W35"/>
    <mergeCell ref="U36:U48"/>
    <mergeCell ref="V36:V48"/>
    <mergeCell ref="W36:W48"/>
    <mergeCell ref="U49:U61"/>
    <mergeCell ref="V49:V61"/>
    <mergeCell ref="W49:W61"/>
    <mergeCell ref="V62:V74"/>
    <mergeCell ref="W62:W74"/>
    <mergeCell ref="U75:U87"/>
    <mergeCell ref="V75:V87"/>
    <mergeCell ref="W75:W87"/>
    <mergeCell ref="U88:U100"/>
    <mergeCell ref="V88:V100"/>
    <mergeCell ref="W88:W100"/>
    <mergeCell ref="U101:U113"/>
    <mergeCell ref="V101:V113"/>
    <mergeCell ref="W101:W113"/>
    <mergeCell ref="V114:V126"/>
    <mergeCell ref="W114:W126"/>
    <mergeCell ref="U127:U139"/>
    <mergeCell ref="V127:V139"/>
    <mergeCell ref="W127:W139"/>
    <mergeCell ref="U140:U152"/>
    <mergeCell ref="V140:V152"/>
    <mergeCell ref="W140:W152"/>
    <mergeCell ref="U153:U165"/>
    <mergeCell ref="V153:V165"/>
    <mergeCell ref="W153:W165"/>
    <mergeCell ref="V166:V178"/>
    <mergeCell ref="W166:W178"/>
    <mergeCell ref="U179:U191"/>
    <mergeCell ref="V179:V191"/>
    <mergeCell ref="W179:W191"/>
    <mergeCell ref="U192:U204"/>
    <mergeCell ref="V192:V204"/>
    <mergeCell ref="W192:W204"/>
    <mergeCell ref="V205:V217"/>
    <mergeCell ref="W205:W217"/>
    <mergeCell ref="U218:U230"/>
    <mergeCell ref="V218:V230"/>
    <mergeCell ref="W218:W230"/>
    <mergeCell ref="U231:U243"/>
    <mergeCell ref="V231:V243"/>
    <mergeCell ref="W231:W243"/>
    <mergeCell ref="U244:U256"/>
    <mergeCell ref="V244:V256"/>
    <mergeCell ref="W244:W256"/>
    <mergeCell ref="V257:V269"/>
    <mergeCell ref="W257:W269"/>
    <mergeCell ref="U270:U282"/>
    <mergeCell ref="V270:V282"/>
    <mergeCell ref="W270:W282"/>
    <mergeCell ref="U283:U295"/>
    <mergeCell ref="V283:V295"/>
    <mergeCell ref="W283:W295"/>
    <mergeCell ref="U296:U308"/>
    <mergeCell ref="V296:V308"/>
    <mergeCell ref="W296:W308"/>
    <mergeCell ref="U309:U320"/>
    <mergeCell ref="V309:V320"/>
    <mergeCell ref="W309:W320"/>
    <mergeCell ref="U321:U333"/>
    <mergeCell ref="V321:V333"/>
    <mergeCell ref="W321:W333"/>
    <mergeCell ref="V334:V346"/>
    <mergeCell ref="W334:W346"/>
    <mergeCell ref="U347:U359"/>
    <mergeCell ref="V347:V359"/>
    <mergeCell ref="W347:W359"/>
    <mergeCell ref="U360:U372"/>
    <mergeCell ref="V360:V372"/>
    <mergeCell ref="W360:W372"/>
    <mergeCell ref="U373:U385"/>
    <mergeCell ref="V373:V385"/>
    <mergeCell ref="W373:W385"/>
    <mergeCell ref="V386:V398"/>
    <mergeCell ref="W386:W398"/>
    <mergeCell ref="U399:U411"/>
    <mergeCell ref="V399:V411"/>
    <mergeCell ref="W399:W411"/>
    <mergeCell ref="U412:U424"/>
    <mergeCell ref="V412:V424"/>
    <mergeCell ref="W412:W424"/>
    <mergeCell ref="U425:U437"/>
    <mergeCell ref="V425:V437"/>
    <mergeCell ref="W425:W437"/>
    <mergeCell ref="V438:V450"/>
    <mergeCell ref="W438:W450"/>
    <mergeCell ref="U451:U462"/>
    <mergeCell ref="V451:V462"/>
    <mergeCell ref="W451:W462"/>
    <mergeCell ref="U463:U470"/>
    <mergeCell ref="V463:V470"/>
    <mergeCell ref="W463:W470"/>
    <mergeCell ref="U471:U478"/>
    <mergeCell ref="V471:V478"/>
    <mergeCell ref="W471:W478"/>
    <mergeCell ref="V479:V491"/>
    <mergeCell ref="W479:W491"/>
    <mergeCell ref="U492:U504"/>
    <mergeCell ref="V492:V504"/>
    <mergeCell ref="W492:W504"/>
    <mergeCell ref="U505:U517"/>
    <mergeCell ref="V505:V517"/>
    <mergeCell ref="W505:W517"/>
    <mergeCell ref="U518:U530"/>
    <mergeCell ref="V518:V530"/>
    <mergeCell ref="W518:W530"/>
    <mergeCell ref="V559:V568"/>
    <mergeCell ref="W559:W568"/>
    <mergeCell ref="V531:V539"/>
    <mergeCell ref="W531:W539"/>
    <mergeCell ref="U540:U547"/>
    <mergeCell ref="V540:V547"/>
    <mergeCell ref="W540:W547"/>
    <mergeCell ref="U551:U558"/>
    <mergeCell ref="V551:V558"/>
    <mergeCell ref="W551:W558"/>
    <mergeCell ref="U569:U583"/>
    <mergeCell ref="V569:V583"/>
    <mergeCell ref="W569:W583"/>
    <mergeCell ref="U593:U601"/>
    <mergeCell ref="V593:V601"/>
    <mergeCell ref="W593:W601"/>
    <mergeCell ref="U584:U592"/>
    <mergeCell ref="V584:V592"/>
    <mergeCell ref="W584:W592"/>
    <mergeCell ref="U634:U649"/>
    <mergeCell ref="V634:V649"/>
    <mergeCell ref="W634:W649"/>
    <mergeCell ref="U650:U674"/>
    <mergeCell ref="V650:V674"/>
    <mergeCell ref="X9:X22"/>
    <mergeCell ref="X23:X35"/>
    <mergeCell ref="X36:X48"/>
    <mergeCell ref="X49:X61"/>
    <mergeCell ref="X62:X74"/>
    <mergeCell ref="X75:X87"/>
    <mergeCell ref="X88:X100"/>
    <mergeCell ref="X101:X113"/>
    <mergeCell ref="X114:X126"/>
    <mergeCell ref="X127:X139"/>
    <mergeCell ref="X140:X152"/>
    <mergeCell ref="X153:X165"/>
    <mergeCell ref="X166:X178"/>
    <mergeCell ref="X179:X191"/>
    <mergeCell ref="X192:X204"/>
    <mergeCell ref="X205:X217"/>
    <mergeCell ref="X218:X230"/>
    <mergeCell ref="X231:X243"/>
    <mergeCell ref="X244:X256"/>
    <mergeCell ref="X257:X269"/>
    <mergeCell ref="X270:X282"/>
    <mergeCell ref="X283:X295"/>
    <mergeCell ref="X296:X308"/>
    <mergeCell ref="X309:X320"/>
    <mergeCell ref="X321:X333"/>
    <mergeCell ref="X334:X346"/>
    <mergeCell ref="X347:X359"/>
    <mergeCell ref="X360:X372"/>
    <mergeCell ref="X373:X385"/>
    <mergeCell ref="X386:X398"/>
    <mergeCell ref="X399:X411"/>
    <mergeCell ref="X412:X424"/>
    <mergeCell ref="X425:X437"/>
    <mergeCell ref="X438:X450"/>
    <mergeCell ref="X451:X462"/>
    <mergeCell ref="X463:X470"/>
    <mergeCell ref="X471:X478"/>
    <mergeCell ref="X479:X491"/>
    <mergeCell ref="X492:X504"/>
    <mergeCell ref="X505:X517"/>
    <mergeCell ref="X518:X530"/>
    <mergeCell ref="X584:X592"/>
    <mergeCell ref="X531:X539"/>
    <mergeCell ref="X540:X547"/>
    <mergeCell ref="X551:X558"/>
    <mergeCell ref="X559:X568"/>
    <mergeCell ref="X569:X583"/>
  </mergeCells>
  <phoneticPr fontId="9" type="noConversion"/>
  <conditionalFormatting sqref="T9 T532:T535 T537:T538 T451:T470 T11:T22 T576:T578 S540:T574 S580:T674">
    <cfRule type="containsText" dxfId="671" priority="863" stopIfTrue="1" operator="containsText" text="IV">
      <formula>NOT(ISERROR(SEARCH("IV",S9)))</formula>
    </cfRule>
    <cfRule type="containsText" dxfId="670" priority="864" stopIfTrue="1" operator="containsText" text="III">
      <formula>NOT(ISERROR(SEARCH("III",S9)))</formula>
    </cfRule>
    <cfRule type="containsText" dxfId="669" priority="865" stopIfTrue="1" operator="containsText" text="II">
      <formula>NOT(ISERROR(SEARCH("II",S9)))</formula>
    </cfRule>
    <cfRule type="containsText" dxfId="668" priority="866" stopIfTrue="1" operator="containsText" text="I">
      <formula>NOT(ISERROR(SEARCH("I",S9)))</formula>
    </cfRule>
  </conditionalFormatting>
  <conditionalFormatting sqref="T9 T451:T470 T11:T22 T576:T578 S531:T574 S580:T674">
    <cfRule type="containsText" dxfId="667" priority="859" operator="containsText" text="IV">
      <formula>NOT(ISERROR(SEARCH("IV",S9)))</formula>
    </cfRule>
    <cfRule type="containsText" dxfId="666" priority="860" operator="containsText" text="III">
      <formula>NOT(ISERROR(SEARCH("III",S9)))</formula>
    </cfRule>
    <cfRule type="containsText" dxfId="665" priority="861" operator="containsText" text="II">
      <formula>NOT(ISERROR(SEARCH("II",S9)))</formula>
    </cfRule>
    <cfRule type="containsText" dxfId="664" priority="862" operator="containsText" text="I">
      <formula>NOT(ISERROR(SEARCH("I",S9)))</formula>
    </cfRule>
  </conditionalFormatting>
  <conditionalFormatting sqref="T539">
    <cfRule type="containsText" dxfId="663" priority="855" stopIfTrue="1" operator="containsText" text="IV">
      <formula>NOT(ISERROR(SEARCH("IV",T539)))</formula>
    </cfRule>
    <cfRule type="containsText" dxfId="662" priority="856" stopIfTrue="1" operator="containsText" text="III">
      <formula>NOT(ISERROR(SEARCH("III",T539)))</formula>
    </cfRule>
    <cfRule type="containsText" dxfId="661" priority="857" stopIfTrue="1" operator="containsText" text="II">
      <formula>NOT(ISERROR(SEARCH("II",T539)))</formula>
    </cfRule>
    <cfRule type="containsText" dxfId="660" priority="858" stopIfTrue="1" operator="containsText" text="I">
      <formula>NOT(ISERROR(SEARCH("I",T539)))</formula>
    </cfRule>
  </conditionalFormatting>
  <conditionalFormatting sqref="T23:T35">
    <cfRule type="containsText" dxfId="659" priority="838" stopIfTrue="1" operator="containsText" text="IV">
      <formula>NOT(ISERROR(SEARCH("IV",T23)))</formula>
    </cfRule>
    <cfRule type="containsText" dxfId="658" priority="839" stopIfTrue="1" operator="containsText" text="III">
      <formula>NOT(ISERROR(SEARCH("III",T23)))</formula>
    </cfRule>
    <cfRule type="containsText" dxfId="657" priority="840" stopIfTrue="1" operator="containsText" text="II">
      <formula>NOT(ISERROR(SEARCH("II",T23)))</formula>
    </cfRule>
    <cfRule type="containsText" dxfId="656" priority="841" stopIfTrue="1" operator="containsText" text="I">
      <formula>NOT(ISERROR(SEARCH("I",T23)))</formula>
    </cfRule>
  </conditionalFormatting>
  <conditionalFormatting sqref="T23:T35">
    <cfRule type="containsText" dxfId="655" priority="834" operator="containsText" text="IV">
      <formula>NOT(ISERROR(SEARCH("IV",T23)))</formula>
    </cfRule>
    <cfRule type="containsText" dxfId="654" priority="835" operator="containsText" text="III">
      <formula>NOT(ISERROR(SEARCH("III",T23)))</formula>
    </cfRule>
    <cfRule type="containsText" dxfId="653" priority="836" operator="containsText" text="II">
      <formula>NOT(ISERROR(SEARCH("II",T23)))</formula>
    </cfRule>
    <cfRule type="containsText" dxfId="652" priority="837" operator="containsText" text="I">
      <formula>NOT(ISERROR(SEARCH("I",T23)))</formula>
    </cfRule>
  </conditionalFormatting>
  <conditionalFormatting sqref="T36:T48">
    <cfRule type="containsText" dxfId="651" priority="829" stopIfTrue="1" operator="containsText" text="IV">
      <formula>NOT(ISERROR(SEARCH("IV",T36)))</formula>
    </cfRule>
    <cfRule type="containsText" dxfId="650" priority="830" stopIfTrue="1" operator="containsText" text="III">
      <formula>NOT(ISERROR(SEARCH("III",T36)))</formula>
    </cfRule>
    <cfRule type="containsText" dxfId="649" priority="831" stopIfTrue="1" operator="containsText" text="II">
      <formula>NOT(ISERROR(SEARCH("II",T36)))</formula>
    </cfRule>
    <cfRule type="containsText" dxfId="648" priority="832" stopIfTrue="1" operator="containsText" text="I">
      <formula>NOT(ISERROR(SEARCH("I",T36)))</formula>
    </cfRule>
  </conditionalFormatting>
  <conditionalFormatting sqref="T36:T48">
    <cfRule type="containsText" dxfId="647" priority="825" operator="containsText" text="IV">
      <formula>NOT(ISERROR(SEARCH("IV",T36)))</formula>
    </cfRule>
    <cfRule type="containsText" dxfId="646" priority="826" operator="containsText" text="III">
      <formula>NOT(ISERROR(SEARCH("III",T36)))</formula>
    </cfRule>
    <cfRule type="containsText" dxfId="645" priority="827" operator="containsText" text="II">
      <formula>NOT(ISERROR(SEARCH("II",T36)))</formula>
    </cfRule>
    <cfRule type="containsText" dxfId="644" priority="828" operator="containsText" text="I">
      <formula>NOT(ISERROR(SEARCH("I",T36)))</formula>
    </cfRule>
  </conditionalFormatting>
  <conditionalFormatting sqref="T49:T61">
    <cfRule type="containsText" dxfId="643" priority="820" stopIfTrue="1" operator="containsText" text="IV">
      <formula>NOT(ISERROR(SEARCH("IV",T49)))</formula>
    </cfRule>
    <cfRule type="containsText" dxfId="642" priority="821" stopIfTrue="1" operator="containsText" text="III">
      <formula>NOT(ISERROR(SEARCH("III",T49)))</formula>
    </cfRule>
    <cfRule type="containsText" dxfId="641" priority="822" stopIfTrue="1" operator="containsText" text="II">
      <formula>NOT(ISERROR(SEARCH("II",T49)))</formula>
    </cfRule>
    <cfRule type="containsText" dxfId="640" priority="823" stopIfTrue="1" operator="containsText" text="I">
      <formula>NOT(ISERROR(SEARCH("I",T49)))</formula>
    </cfRule>
  </conditionalFormatting>
  <conditionalFormatting sqref="T49:T61">
    <cfRule type="containsText" dxfId="639" priority="816" operator="containsText" text="IV">
      <formula>NOT(ISERROR(SEARCH("IV",T49)))</formula>
    </cfRule>
    <cfRule type="containsText" dxfId="638" priority="817" operator="containsText" text="III">
      <formula>NOT(ISERROR(SEARCH("III",T49)))</formula>
    </cfRule>
    <cfRule type="containsText" dxfId="637" priority="818" operator="containsText" text="II">
      <formula>NOT(ISERROR(SEARCH("II",T49)))</formula>
    </cfRule>
    <cfRule type="containsText" dxfId="636" priority="819" operator="containsText" text="I">
      <formula>NOT(ISERROR(SEARCH("I",T49)))</formula>
    </cfRule>
  </conditionalFormatting>
  <conditionalFormatting sqref="T62:T74">
    <cfRule type="containsText" dxfId="635" priority="811" stopIfTrue="1" operator="containsText" text="IV">
      <formula>NOT(ISERROR(SEARCH("IV",T62)))</formula>
    </cfRule>
    <cfRule type="containsText" dxfId="634" priority="812" stopIfTrue="1" operator="containsText" text="III">
      <formula>NOT(ISERROR(SEARCH("III",T62)))</formula>
    </cfRule>
    <cfRule type="containsText" dxfId="633" priority="813" stopIfTrue="1" operator="containsText" text="II">
      <formula>NOT(ISERROR(SEARCH("II",T62)))</formula>
    </cfRule>
    <cfRule type="containsText" dxfId="632" priority="814" stopIfTrue="1" operator="containsText" text="I">
      <formula>NOT(ISERROR(SEARCH("I",T62)))</formula>
    </cfRule>
  </conditionalFormatting>
  <conditionalFormatting sqref="T62:T74">
    <cfRule type="containsText" dxfId="631" priority="807" operator="containsText" text="IV">
      <formula>NOT(ISERROR(SEARCH("IV",T62)))</formula>
    </cfRule>
    <cfRule type="containsText" dxfId="630" priority="808" operator="containsText" text="III">
      <formula>NOT(ISERROR(SEARCH("III",T62)))</formula>
    </cfRule>
    <cfRule type="containsText" dxfId="629" priority="809" operator="containsText" text="II">
      <formula>NOT(ISERROR(SEARCH("II",T62)))</formula>
    </cfRule>
    <cfRule type="containsText" dxfId="628" priority="810" operator="containsText" text="I">
      <formula>NOT(ISERROR(SEARCH("I",T62)))</formula>
    </cfRule>
  </conditionalFormatting>
  <conditionalFormatting sqref="T75:T87">
    <cfRule type="containsText" dxfId="627" priority="802" stopIfTrue="1" operator="containsText" text="IV">
      <formula>NOT(ISERROR(SEARCH("IV",T75)))</formula>
    </cfRule>
    <cfRule type="containsText" dxfId="626" priority="803" stopIfTrue="1" operator="containsText" text="III">
      <formula>NOT(ISERROR(SEARCH("III",T75)))</formula>
    </cfRule>
    <cfRule type="containsText" dxfId="625" priority="804" stopIfTrue="1" operator="containsText" text="II">
      <formula>NOT(ISERROR(SEARCH("II",T75)))</formula>
    </cfRule>
    <cfRule type="containsText" dxfId="624" priority="805" stopIfTrue="1" operator="containsText" text="I">
      <formula>NOT(ISERROR(SEARCH("I",T75)))</formula>
    </cfRule>
  </conditionalFormatting>
  <conditionalFormatting sqref="T75:T87">
    <cfRule type="containsText" dxfId="623" priority="798" operator="containsText" text="IV">
      <formula>NOT(ISERROR(SEARCH("IV",T75)))</formula>
    </cfRule>
    <cfRule type="containsText" dxfId="622" priority="799" operator="containsText" text="III">
      <formula>NOT(ISERROR(SEARCH("III",T75)))</formula>
    </cfRule>
    <cfRule type="containsText" dxfId="621" priority="800" operator="containsText" text="II">
      <formula>NOT(ISERROR(SEARCH("II",T75)))</formula>
    </cfRule>
    <cfRule type="containsText" dxfId="620" priority="801" operator="containsText" text="I">
      <formula>NOT(ISERROR(SEARCH("I",T75)))</formula>
    </cfRule>
  </conditionalFormatting>
  <conditionalFormatting sqref="T88:T100">
    <cfRule type="containsText" dxfId="619" priority="793" stopIfTrue="1" operator="containsText" text="IV">
      <formula>NOT(ISERROR(SEARCH("IV",T88)))</formula>
    </cfRule>
    <cfRule type="containsText" dxfId="618" priority="794" stopIfTrue="1" operator="containsText" text="III">
      <formula>NOT(ISERROR(SEARCH("III",T88)))</formula>
    </cfRule>
    <cfRule type="containsText" dxfId="617" priority="795" stopIfTrue="1" operator="containsText" text="II">
      <formula>NOT(ISERROR(SEARCH("II",T88)))</formula>
    </cfRule>
    <cfRule type="containsText" dxfId="616" priority="796" stopIfTrue="1" operator="containsText" text="I">
      <formula>NOT(ISERROR(SEARCH("I",T88)))</formula>
    </cfRule>
  </conditionalFormatting>
  <conditionalFormatting sqref="T88:T100">
    <cfRule type="containsText" dxfId="615" priority="789" operator="containsText" text="IV">
      <formula>NOT(ISERROR(SEARCH("IV",T88)))</formula>
    </cfRule>
    <cfRule type="containsText" dxfId="614" priority="790" operator="containsText" text="III">
      <formula>NOT(ISERROR(SEARCH("III",T88)))</formula>
    </cfRule>
    <cfRule type="containsText" dxfId="613" priority="791" operator="containsText" text="II">
      <formula>NOT(ISERROR(SEARCH("II",T88)))</formula>
    </cfRule>
    <cfRule type="containsText" dxfId="612" priority="792" operator="containsText" text="I">
      <formula>NOT(ISERROR(SEARCH("I",T88)))</formula>
    </cfRule>
  </conditionalFormatting>
  <conditionalFormatting sqref="T101:T113">
    <cfRule type="containsText" dxfId="611" priority="784" stopIfTrue="1" operator="containsText" text="IV">
      <formula>NOT(ISERROR(SEARCH("IV",T101)))</formula>
    </cfRule>
    <cfRule type="containsText" dxfId="610" priority="785" stopIfTrue="1" operator="containsText" text="III">
      <formula>NOT(ISERROR(SEARCH("III",T101)))</formula>
    </cfRule>
    <cfRule type="containsText" dxfId="609" priority="786" stopIfTrue="1" operator="containsText" text="II">
      <formula>NOT(ISERROR(SEARCH("II",T101)))</formula>
    </cfRule>
    <cfRule type="containsText" dxfId="608" priority="787" stopIfTrue="1" operator="containsText" text="I">
      <formula>NOT(ISERROR(SEARCH("I",T101)))</formula>
    </cfRule>
  </conditionalFormatting>
  <conditionalFormatting sqref="T101:T113">
    <cfRule type="containsText" dxfId="607" priority="780" operator="containsText" text="IV">
      <formula>NOT(ISERROR(SEARCH("IV",T101)))</formula>
    </cfRule>
    <cfRule type="containsText" dxfId="606" priority="781" operator="containsText" text="III">
      <formula>NOT(ISERROR(SEARCH("III",T101)))</formula>
    </cfRule>
    <cfRule type="containsText" dxfId="605" priority="782" operator="containsText" text="II">
      <formula>NOT(ISERROR(SEARCH("II",T101)))</formula>
    </cfRule>
    <cfRule type="containsText" dxfId="604" priority="783" operator="containsText" text="I">
      <formula>NOT(ISERROR(SEARCH("I",T101)))</formula>
    </cfRule>
  </conditionalFormatting>
  <conditionalFormatting sqref="T114:T126">
    <cfRule type="containsText" dxfId="603" priority="775" stopIfTrue="1" operator="containsText" text="IV">
      <formula>NOT(ISERROR(SEARCH("IV",T114)))</formula>
    </cfRule>
    <cfRule type="containsText" dxfId="602" priority="776" stopIfTrue="1" operator="containsText" text="III">
      <formula>NOT(ISERROR(SEARCH("III",T114)))</formula>
    </cfRule>
    <cfRule type="containsText" dxfId="601" priority="777" stopIfTrue="1" operator="containsText" text="II">
      <formula>NOT(ISERROR(SEARCH("II",T114)))</formula>
    </cfRule>
    <cfRule type="containsText" dxfId="600" priority="778" stopIfTrue="1" operator="containsText" text="I">
      <formula>NOT(ISERROR(SEARCH("I",T114)))</formula>
    </cfRule>
  </conditionalFormatting>
  <conditionalFormatting sqref="T114:T126">
    <cfRule type="containsText" dxfId="599" priority="771" operator="containsText" text="IV">
      <formula>NOT(ISERROR(SEARCH("IV",T114)))</formula>
    </cfRule>
    <cfRule type="containsText" dxfId="598" priority="772" operator="containsText" text="III">
      <formula>NOT(ISERROR(SEARCH("III",T114)))</formula>
    </cfRule>
    <cfRule type="containsText" dxfId="597" priority="773" operator="containsText" text="II">
      <formula>NOT(ISERROR(SEARCH("II",T114)))</formula>
    </cfRule>
    <cfRule type="containsText" dxfId="596" priority="774" operator="containsText" text="I">
      <formula>NOT(ISERROR(SEARCH("I",T114)))</formula>
    </cfRule>
  </conditionalFormatting>
  <conditionalFormatting sqref="T127:T139">
    <cfRule type="containsText" dxfId="595" priority="766" stopIfTrue="1" operator="containsText" text="IV">
      <formula>NOT(ISERROR(SEARCH("IV",T127)))</formula>
    </cfRule>
    <cfRule type="containsText" dxfId="594" priority="767" stopIfTrue="1" operator="containsText" text="III">
      <formula>NOT(ISERROR(SEARCH("III",T127)))</formula>
    </cfRule>
    <cfRule type="containsText" dxfId="593" priority="768" stopIfTrue="1" operator="containsText" text="II">
      <formula>NOT(ISERROR(SEARCH("II",T127)))</formula>
    </cfRule>
    <cfRule type="containsText" dxfId="592" priority="769" stopIfTrue="1" operator="containsText" text="I">
      <formula>NOT(ISERROR(SEARCH("I",T127)))</formula>
    </cfRule>
  </conditionalFormatting>
  <conditionalFormatting sqref="T127:T139">
    <cfRule type="containsText" dxfId="591" priority="762" operator="containsText" text="IV">
      <formula>NOT(ISERROR(SEARCH("IV",T127)))</formula>
    </cfRule>
    <cfRule type="containsText" dxfId="590" priority="763" operator="containsText" text="III">
      <formula>NOT(ISERROR(SEARCH("III",T127)))</formula>
    </cfRule>
    <cfRule type="containsText" dxfId="589" priority="764" operator="containsText" text="II">
      <formula>NOT(ISERROR(SEARCH("II",T127)))</formula>
    </cfRule>
    <cfRule type="containsText" dxfId="588" priority="765" operator="containsText" text="I">
      <formula>NOT(ISERROR(SEARCH("I",T127)))</formula>
    </cfRule>
  </conditionalFormatting>
  <conditionalFormatting sqref="T140:T152">
    <cfRule type="containsText" dxfId="587" priority="757" stopIfTrue="1" operator="containsText" text="IV">
      <formula>NOT(ISERROR(SEARCH("IV",T140)))</formula>
    </cfRule>
    <cfRule type="containsText" dxfId="586" priority="758" stopIfTrue="1" operator="containsText" text="III">
      <formula>NOT(ISERROR(SEARCH("III",T140)))</formula>
    </cfRule>
    <cfRule type="containsText" dxfId="585" priority="759" stopIfTrue="1" operator="containsText" text="II">
      <formula>NOT(ISERROR(SEARCH("II",T140)))</formula>
    </cfRule>
    <cfRule type="containsText" dxfId="584" priority="760" stopIfTrue="1" operator="containsText" text="I">
      <formula>NOT(ISERROR(SEARCH("I",T140)))</formula>
    </cfRule>
  </conditionalFormatting>
  <conditionalFormatting sqref="T140:T152">
    <cfRule type="containsText" dxfId="583" priority="753" operator="containsText" text="IV">
      <formula>NOT(ISERROR(SEARCH("IV",T140)))</formula>
    </cfRule>
    <cfRule type="containsText" dxfId="582" priority="754" operator="containsText" text="III">
      <formula>NOT(ISERROR(SEARCH("III",T140)))</formula>
    </cfRule>
    <cfRule type="containsText" dxfId="581" priority="755" operator="containsText" text="II">
      <formula>NOT(ISERROR(SEARCH("II",T140)))</formula>
    </cfRule>
    <cfRule type="containsText" dxfId="580" priority="756" operator="containsText" text="I">
      <formula>NOT(ISERROR(SEARCH("I",T140)))</formula>
    </cfRule>
  </conditionalFormatting>
  <conditionalFormatting sqref="T153:T165">
    <cfRule type="containsText" dxfId="579" priority="748" stopIfTrue="1" operator="containsText" text="IV">
      <formula>NOT(ISERROR(SEARCH("IV",T153)))</formula>
    </cfRule>
    <cfRule type="containsText" dxfId="578" priority="749" stopIfTrue="1" operator="containsText" text="III">
      <formula>NOT(ISERROR(SEARCH("III",T153)))</formula>
    </cfRule>
    <cfRule type="containsText" dxfId="577" priority="750" stopIfTrue="1" operator="containsText" text="II">
      <formula>NOT(ISERROR(SEARCH("II",T153)))</formula>
    </cfRule>
    <cfRule type="containsText" dxfId="576" priority="751" stopIfTrue="1" operator="containsText" text="I">
      <formula>NOT(ISERROR(SEARCH("I",T153)))</formula>
    </cfRule>
  </conditionalFormatting>
  <conditionalFormatting sqref="T153:T165">
    <cfRule type="containsText" dxfId="575" priority="744" operator="containsText" text="IV">
      <formula>NOT(ISERROR(SEARCH("IV",T153)))</formula>
    </cfRule>
    <cfRule type="containsText" dxfId="574" priority="745" operator="containsText" text="III">
      <formula>NOT(ISERROR(SEARCH("III",T153)))</formula>
    </cfRule>
    <cfRule type="containsText" dxfId="573" priority="746" operator="containsText" text="II">
      <formula>NOT(ISERROR(SEARCH("II",T153)))</formula>
    </cfRule>
    <cfRule type="containsText" dxfId="572" priority="747" operator="containsText" text="I">
      <formula>NOT(ISERROR(SEARCH("I",T153)))</formula>
    </cfRule>
  </conditionalFormatting>
  <conditionalFormatting sqref="T166:T178">
    <cfRule type="containsText" dxfId="571" priority="739" stopIfTrue="1" operator="containsText" text="IV">
      <formula>NOT(ISERROR(SEARCH("IV",T166)))</formula>
    </cfRule>
    <cfRule type="containsText" dxfId="570" priority="740" stopIfTrue="1" operator="containsText" text="III">
      <formula>NOT(ISERROR(SEARCH("III",T166)))</formula>
    </cfRule>
    <cfRule type="containsText" dxfId="569" priority="741" stopIfTrue="1" operator="containsText" text="II">
      <formula>NOT(ISERROR(SEARCH("II",T166)))</formula>
    </cfRule>
    <cfRule type="containsText" dxfId="568" priority="742" stopIfTrue="1" operator="containsText" text="I">
      <formula>NOT(ISERROR(SEARCH("I",T166)))</formula>
    </cfRule>
  </conditionalFormatting>
  <conditionalFormatting sqref="T166:T178">
    <cfRule type="containsText" dxfId="567" priority="735" operator="containsText" text="IV">
      <formula>NOT(ISERROR(SEARCH("IV",T166)))</formula>
    </cfRule>
    <cfRule type="containsText" dxfId="566" priority="736" operator="containsText" text="III">
      <formula>NOT(ISERROR(SEARCH("III",T166)))</formula>
    </cfRule>
    <cfRule type="containsText" dxfId="565" priority="737" operator="containsText" text="II">
      <formula>NOT(ISERROR(SEARCH("II",T166)))</formula>
    </cfRule>
    <cfRule type="containsText" dxfId="564" priority="738" operator="containsText" text="I">
      <formula>NOT(ISERROR(SEARCH("I",T166)))</formula>
    </cfRule>
  </conditionalFormatting>
  <conditionalFormatting sqref="T179:T191">
    <cfRule type="containsText" dxfId="563" priority="730" stopIfTrue="1" operator="containsText" text="IV">
      <formula>NOT(ISERROR(SEARCH("IV",T179)))</formula>
    </cfRule>
    <cfRule type="containsText" dxfId="562" priority="731" stopIfTrue="1" operator="containsText" text="III">
      <formula>NOT(ISERROR(SEARCH("III",T179)))</formula>
    </cfRule>
    <cfRule type="containsText" dxfId="561" priority="732" stopIfTrue="1" operator="containsText" text="II">
      <formula>NOT(ISERROR(SEARCH("II",T179)))</formula>
    </cfRule>
    <cfRule type="containsText" dxfId="560" priority="733" stopIfTrue="1" operator="containsText" text="I">
      <formula>NOT(ISERROR(SEARCH("I",T179)))</formula>
    </cfRule>
  </conditionalFormatting>
  <conditionalFormatting sqref="T179:T191">
    <cfRule type="containsText" dxfId="559" priority="726" operator="containsText" text="IV">
      <formula>NOT(ISERROR(SEARCH("IV",T179)))</formula>
    </cfRule>
    <cfRule type="containsText" dxfId="558" priority="727" operator="containsText" text="III">
      <formula>NOT(ISERROR(SEARCH("III",T179)))</formula>
    </cfRule>
    <cfRule type="containsText" dxfId="557" priority="728" operator="containsText" text="II">
      <formula>NOT(ISERROR(SEARCH("II",T179)))</formula>
    </cfRule>
    <cfRule type="containsText" dxfId="556" priority="729" operator="containsText" text="I">
      <formula>NOT(ISERROR(SEARCH("I",T179)))</formula>
    </cfRule>
  </conditionalFormatting>
  <conditionalFormatting sqref="T192:T204">
    <cfRule type="containsText" dxfId="555" priority="721" stopIfTrue="1" operator="containsText" text="IV">
      <formula>NOT(ISERROR(SEARCH("IV",T192)))</formula>
    </cfRule>
    <cfRule type="containsText" dxfId="554" priority="722" stopIfTrue="1" operator="containsText" text="III">
      <formula>NOT(ISERROR(SEARCH("III",T192)))</formula>
    </cfRule>
    <cfRule type="containsText" dxfId="553" priority="723" stopIfTrue="1" operator="containsText" text="II">
      <formula>NOT(ISERROR(SEARCH("II",T192)))</formula>
    </cfRule>
    <cfRule type="containsText" dxfId="552" priority="724" stopIfTrue="1" operator="containsText" text="I">
      <formula>NOT(ISERROR(SEARCH("I",T192)))</formula>
    </cfRule>
  </conditionalFormatting>
  <conditionalFormatting sqref="T192:T204">
    <cfRule type="containsText" dxfId="551" priority="717" operator="containsText" text="IV">
      <formula>NOT(ISERROR(SEARCH("IV",T192)))</formula>
    </cfRule>
    <cfRule type="containsText" dxfId="550" priority="718" operator="containsText" text="III">
      <formula>NOT(ISERROR(SEARCH("III",T192)))</formula>
    </cfRule>
    <cfRule type="containsText" dxfId="549" priority="719" operator="containsText" text="II">
      <formula>NOT(ISERROR(SEARCH("II",T192)))</formula>
    </cfRule>
    <cfRule type="containsText" dxfId="548" priority="720" operator="containsText" text="I">
      <formula>NOT(ISERROR(SEARCH("I",T192)))</formula>
    </cfRule>
  </conditionalFormatting>
  <conditionalFormatting sqref="T205:T217">
    <cfRule type="containsText" dxfId="547" priority="703" stopIfTrue="1" operator="containsText" text="IV">
      <formula>NOT(ISERROR(SEARCH("IV",T205)))</formula>
    </cfRule>
    <cfRule type="containsText" dxfId="546" priority="704" stopIfTrue="1" operator="containsText" text="III">
      <formula>NOT(ISERROR(SEARCH("III",T205)))</formula>
    </cfRule>
    <cfRule type="containsText" dxfId="545" priority="705" stopIfTrue="1" operator="containsText" text="II">
      <formula>NOT(ISERROR(SEARCH("II",T205)))</formula>
    </cfRule>
    <cfRule type="containsText" dxfId="544" priority="706" stopIfTrue="1" operator="containsText" text="I">
      <formula>NOT(ISERROR(SEARCH("I",T205)))</formula>
    </cfRule>
  </conditionalFormatting>
  <conditionalFormatting sqref="T205:T217">
    <cfRule type="containsText" dxfId="543" priority="699" operator="containsText" text="IV">
      <formula>NOT(ISERROR(SEARCH("IV",T205)))</formula>
    </cfRule>
    <cfRule type="containsText" dxfId="542" priority="700" operator="containsText" text="III">
      <formula>NOT(ISERROR(SEARCH("III",T205)))</formula>
    </cfRule>
    <cfRule type="containsText" dxfId="541" priority="701" operator="containsText" text="II">
      <formula>NOT(ISERROR(SEARCH("II",T205)))</formula>
    </cfRule>
    <cfRule type="containsText" dxfId="540" priority="702" operator="containsText" text="I">
      <formula>NOT(ISERROR(SEARCH("I",T205)))</formula>
    </cfRule>
  </conditionalFormatting>
  <conditionalFormatting sqref="T218:T230">
    <cfRule type="containsText" dxfId="539" priority="694" stopIfTrue="1" operator="containsText" text="IV">
      <formula>NOT(ISERROR(SEARCH("IV",T218)))</formula>
    </cfRule>
    <cfRule type="containsText" dxfId="538" priority="695" stopIfTrue="1" operator="containsText" text="III">
      <formula>NOT(ISERROR(SEARCH("III",T218)))</formula>
    </cfRule>
    <cfRule type="containsText" dxfId="537" priority="696" stopIfTrue="1" operator="containsText" text="II">
      <formula>NOT(ISERROR(SEARCH("II",T218)))</formula>
    </cfRule>
    <cfRule type="containsText" dxfId="536" priority="697" stopIfTrue="1" operator="containsText" text="I">
      <formula>NOT(ISERROR(SEARCH("I",T218)))</formula>
    </cfRule>
  </conditionalFormatting>
  <conditionalFormatting sqref="T218:T230">
    <cfRule type="containsText" dxfId="535" priority="690" operator="containsText" text="IV">
      <formula>NOT(ISERROR(SEARCH("IV",T218)))</formula>
    </cfRule>
    <cfRule type="containsText" dxfId="534" priority="691" operator="containsText" text="III">
      <formula>NOT(ISERROR(SEARCH("III",T218)))</formula>
    </cfRule>
    <cfRule type="containsText" dxfId="533" priority="692" operator="containsText" text="II">
      <formula>NOT(ISERROR(SEARCH("II",T218)))</formula>
    </cfRule>
    <cfRule type="containsText" dxfId="532" priority="693" operator="containsText" text="I">
      <formula>NOT(ISERROR(SEARCH("I",T218)))</formula>
    </cfRule>
  </conditionalFormatting>
  <conditionalFormatting sqref="T231:T243">
    <cfRule type="containsText" dxfId="531" priority="685" stopIfTrue="1" operator="containsText" text="IV">
      <formula>NOT(ISERROR(SEARCH("IV",T231)))</formula>
    </cfRule>
    <cfRule type="containsText" dxfId="530" priority="686" stopIfTrue="1" operator="containsText" text="III">
      <formula>NOT(ISERROR(SEARCH("III",T231)))</formula>
    </cfRule>
    <cfRule type="containsText" dxfId="529" priority="687" stopIfTrue="1" operator="containsText" text="II">
      <formula>NOT(ISERROR(SEARCH("II",T231)))</formula>
    </cfRule>
    <cfRule type="containsText" dxfId="528" priority="688" stopIfTrue="1" operator="containsText" text="I">
      <formula>NOT(ISERROR(SEARCH("I",T231)))</formula>
    </cfRule>
  </conditionalFormatting>
  <conditionalFormatting sqref="T231:T243">
    <cfRule type="containsText" dxfId="527" priority="681" operator="containsText" text="IV">
      <formula>NOT(ISERROR(SEARCH("IV",T231)))</formula>
    </cfRule>
    <cfRule type="containsText" dxfId="526" priority="682" operator="containsText" text="III">
      <formula>NOT(ISERROR(SEARCH("III",T231)))</formula>
    </cfRule>
    <cfRule type="containsText" dxfId="525" priority="683" operator="containsText" text="II">
      <formula>NOT(ISERROR(SEARCH("II",T231)))</formula>
    </cfRule>
    <cfRule type="containsText" dxfId="524" priority="684" operator="containsText" text="I">
      <formula>NOT(ISERROR(SEARCH("I",T231)))</formula>
    </cfRule>
  </conditionalFormatting>
  <conditionalFormatting sqref="T244:T256">
    <cfRule type="containsText" dxfId="523" priority="676" stopIfTrue="1" operator="containsText" text="IV">
      <formula>NOT(ISERROR(SEARCH("IV",T244)))</formula>
    </cfRule>
    <cfRule type="containsText" dxfId="522" priority="677" stopIfTrue="1" operator="containsText" text="III">
      <formula>NOT(ISERROR(SEARCH("III",T244)))</formula>
    </cfRule>
    <cfRule type="containsText" dxfId="521" priority="678" stopIfTrue="1" operator="containsText" text="II">
      <formula>NOT(ISERROR(SEARCH("II",T244)))</formula>
    </cfRule>
    <cfRule type="containsText" dxfId="520" priority="679" stopIfTrue="1" operator="containsText" text="I">
      <formula>NOT(ISERROR(SEARCH("I",T244)))</formula>
    </cfRule>
  </conditionalFormatting>
  <conditionalFormatting sqref="T244:T256">
    <cfRule type="containsText" dxfId="519" priority="672" operator="containsText" text="IV">
      <formula>NOT(ISERROR(SEARCH("IV",T244)))</formula>
    </cfRule>
    <cfRule type="containsText" dxfId="518" priority="673" operator="containsText" text="III">
      <formula>NOT(ISERROR(SEARCH("III",T244)))</formula>
    </cfRule>
    <cfRule type="containsText" dxfId="517" priority="674" operator="containsText" text="II">
      <formula>NOT(ISERROR(SEARCH("II",T244)))</formula>
    </cfRule>
    <cfRule type="containsText" dxfId="516" priority="675" operator="containsText" text="I">
      <formula>NOT(ISERROR(SEARCH("I",T244)))</formula>
    </cfRule>
  </conditionalFormatting>
  <conditionalFormatting sqref="T257:T269">
    <cfRule type="containsText" dxfId="515" priority="667" stopIfTrue="1" operator="containsText" text="IV">
      <formula>NOT(ISERROR(SEARCH("IV",T257)))</formula>
    </cfRule>
    <cfRule type="containsText" dxfId="514" priority="668" stopIfTrue="1" operator="containsText" text="III">
      <formula>NOT(ISERROR(SEARCH("III",T257)))</formula>
    </cfRule>
    <cfRule type="containsText" dxfId="513" priority="669" stopIfTrue="1" operator="containsText" text="II">
      <formula>NOT(ISERROR(SEARCH("II",T257)))</formula>
    </cfRule>
    <cfRule type="containsText" dxfId="512" priority="670" stopIfTrue="1" operator="containsText" text="I">
      <formula>NOT(ISERROR(SEARCH("I",T257)))</formula>
    </cfRule>
  </conditionalFormatting>
  <conditionalFormatting sqref="T257:T269">
    <cfRule type="containsText" dxfId="511" priority="663" operator="containsText" text="IV">
      <formula>NOT(ISERROR(SEARCH("IV",T257)))</formula>
    </cfRule>
    <cfRule type="containsText" dxfId="510" priority="664" operator="containsText" text="III">
      <formula>NOT(ISERROR(SEARCH("III",T257)))</formula>
    </cfRule>
    <cfRule type="containsText" dxfId="509" priority="665" operator="containsText" text="II">
      <formula>NOT(ISERROR(SEARCH("II",T257)))</formula>
    </cfRule>
    <cfRule type="containsText" dxfId="508" priority="666" operator="containsText" text="I">
      <formula>NOT(ISERROR(SEARCH("I",T257)))</formula>
    </cfRule>
  </conditionalFormatting>
  <conditionalFormatting sqref="T270:T282">
    <cfRule type="containsText" dxfId="507" priority="658" stopIfTrue="1" operator="containsText" text="IV">
      <formula>NOT(ISERROR(SEARCH("IV",T270)))</formula>
    </cfRule>
    <cfRule type="containsText" dxfId="506" priority="659" stopIfTrue="1" operator="containsText" text="III">
      <formula>NOT(ISERROR(SEARCH("III",T270)))</formula>
    </cfRule>
    <cfRule type="containsText" dxfId="505" priority="660" stopIfTrue="1" operator="containsText" text="II">
      <formula>NOT(ISERROR(SEARCH("II",T270)))</formula>
    </cfRule>
    <cfRule type="containsText" dxfId="504" priority="661" stopIfTrue="1" operator="containsText" text="I">
      <formula>NOT(ISERROR(SEARCH("I",T270)))</formula>
    </cfRule>
  </conditionalFormatting>
  <conditionalFormatting sqref="T270:T282">
    <cfRule type="containsText" dxfId="503" priority="654" operator="containsText" text="IV">
      <formula>NOT(ISERROR(SEARCH("IV",T270)))</formula>
    </cfRule>
    <cfRule type="containsText" dxfId="502" priority="655" operator="containsText" text="III">
      <formula>NOT(ISERROR(SEARCH("III",T270)))</formula>
    </cfRule>
    <cfRule type="containsText" dxfId="501" priority="656" operator="containsText" text="II">
      <formula>NOT(ISERROR(SEARCH("II",T270)))</formula>
    </cfRule>
    <cfRule type="containsText" dxfId="500" priority="657" operator="containsText" text="I">
      <formula>NOT(ISERROR(SEARCH("I",T270)))</formula>
    </cfRule>
  </conditionalFormatting>
  <conditionalFormatting sqref="T283:T295">
    <cfRule type="containsText" dxfId="499" priority="649" stopIfTrue="1" operator="containsText" text="IV">
      <formula>NOT(ISERROR(SEARCH("IV",T283)))</formula>
    </cfRule>
    <cfRule type="containsText" dxfId="498" priority="650" stopIfTrue="1" operator="containsText" text="III">
      <formula>NOT(ISERROR(SEARCH("III",T283)))</formula>
    </cfRule>
    <cfRule type="containsText" dxfId="497" priority="651" stopIfTrue="1" operator="containsText" text="II">
      <formula>NOT(ISERROR(SEARCH("II",T283)))</formula>
    </cfRule>
    <cfRule type="containsText" dxfId="496" priority="652" stopIfTrue="1" operator="containsText" text="I">
      <formula>NOT(ISERROR(SEARCH("I",T283)))</formula>
    </cfRule>
  </conditionalFormatting>
  <conditionalFormatting sqref="T283:T295">
    <cfRule type="containsText" dxfId="495" priority="645" operator="containsText" text="IV">
      <formula>NOT(ISERROR(SEARCH("IV",T283)))</formula>
    </cfRule>
    <cfRule type="containsText" dxfId="494" priority="646" operator="containsText" text="III">
      <formula>NOT(ISERROR(SEARCH("III",T283)))</formula>
    </cfRule>
    <cfRule type="containsText" dxfId="493" priority="647" operator="containsText" text="II">
      <formula>NOT(ISERROR(SEARCH("II",T283)))</formula>
    </cfRule>
    <cfRule type="containsText" dxfId="492" priority="648" operator="containsText" text="I">
      <formula>NOT(ISERROR(SEARCH("I",T283)))</formula>
    </cfRule>
  </conditionalFormatting>
  <conditionalFormatting sqref="T296:T308">
    <cfRule type="containsText" dxfId="491" priority="640" stopIfTrue="1" operator="containsText" text="IV">
      <formula>NOT(ISERROR(SEARCH("IV",T296)))</formula>
    </cfRule>
    <cfRule type="containsText" dxfId="490" priority="641" stopIfTrue="1" operator="containsText" text="III">
      <formula>NOT(ISERROR(SEARCH("III",T296)))</formula>
    </cfRule>
    <cfRule type="containsText" dxfId="489" priority="642" stopIfTrue="1" operator="containsText" text="II">
      <formula>NOT(ISERROR(SEARCH("II",T296)))</formula>
    </cfRule>
    <cfRule type="containsText" dxfId="488" priority="643" stopIfTrue="1" operator="containsText" text="I">
      <formula>NOT(ISERROR(SEARCH("I",T296)))</formula>
    </cfRule>
  </conditionalFormatting>
  <conditionalFormatting sqref="T296:T308">
    <cfRule type="containsText" dxfId="487" priority="636" operator="containsText" text="IV">
      <formula>NOT(ISERROR(SEARCH("IV",T296)))</formula>
    </cfRule>
    <cfRule type="containsText" dxfId="486" priority="637" operator="containsText" text="III">
      <formula>NOT(ISERROR(SEARCH("III",T296)))</formula>
    </cfRule>
    <cfRule type="containsText" dxfId="485" priority="638" operator="containsText" text="II">
      <formula>NOT(ISERROR(SEARCH("II",T296)))</formula>
    </cfRule>
    <cfRule type="containsText" dxfId="484" priority="639" operator="containsText" text="I">
      <formula>NOT(ISERROR(SEARCH("I",T296)))</formula>
    </cfRule>
  </conditionalFormatting>
  <conditionalFormatting sqref="T309:T320">
    <cfRule type="containsText" dxfId="483" priority="615" stopIfTrue="1" operator="containsText" text="IV">
      <formula>NOT(ISERROR(SEARCH("IV",T309)))</formula>
    </cfRule>
    <cfRule type="containsText" dxfId="482" priority="616" stopIfTrue="1" operator="containsText" text="III">
      <formula>NOT(ISERROR(SEARCH("III",T309)))</formula>
    </cfRule>
    <cfRule type="containsText" dxfId="481" priority="617" stopIfTrue="1" operator="containsText" text="II">
      <formula>NOT(ISERROR(SEARCH("II",T309)))</formula>
    </cfRule>
    <cfRule type="containsText" dxfId="480" priority="618" stopIfTrue="1" operator="containsText" text="I">
      <formula>NOT(ISERROR(SEARCH("I",T309)))</formula>
    </cfRule>
  </conditionalFormatting>
  <conditionalFormatting sqref="T309:T320">
    <cfRule type="containsText" dxfId="479" priority="611" operator="containsText" text="IV">
      <formula>NOT(ISERROR(SEARCH("IV",T309)))</formula>
    </cfRule>
    <cfRule type="containsText" dxfId="478" priority="612" operator="containsText" text="III">
      <formula>NOT(ISERROR(SEARCH("III",T309)))</formula>
    </cfRule>
    <cfRule type="containsText" dxfId="477" priority="613" operator="containsText" text="II">
      <formula>NOT(ISERROR(SEARCH("II",T309)))</formula>
    </cfRule>
    <cfRule type="containsText" dxfId="476" priority="614" operator="containsText" text="I">
      <formula>NOT(ISERROR(SEARCH("I",T309)))</formula>
    </cfRule>
  </conditionalFormatting>
  <conditionalFormatting sqref="T321:T333">
    <cfRule type="containsText" dxfId="475" priority="570" stopIfTrue="1" operator="containsText" text="IV">
      <formula>NOT(ISERROR(SEARCH("IV",T321)))</formula>
    </cfRule>
    <cfRule type="containsText" dxfId="474" priority="571" stopIfTrue="1" operator="containsText" text="III">
      <formula>NOT(ISERROR(SEARCH("III",T321)))</formula>
    </cfRule>
    <cfRule type="containsText" dxfId="473" priority="572" stopIfTrue="1" operator="containsText" text="II">
      <formula>NOT(ISERROR(SEARCH("II",T321)))</formula>
    </cfRule>
    <cfRule type="containsText" dxfId="472" priority="573" stopIfTrue="1" operator="containsText" text="I">
      <formula>NOT(ISERROR(SEARCH("I",T321)))</formula>
    </cfRule>
  </conditionalFormatting>
  <conditionalFormatting sqref="T321:T333">
    <cfRule type="containsText" dxfId="471" priority="566" operator="containsText" text="IV">
      <formula>NOT(ISERROR(SEARCH("IV",T321)))</formula>
    </cfRule>
    <cfRule type="containsText" dxfId="470" priority="567" operator="containsText" text="III">
      <formula>NOT(ISERROR(SEARCH("III",T321)))</formula>
    </cfRule>
    <cfRule type="containsText" dxfId="469" priority="568" operator="containsText" text="II">
      <formula>NOT(ISERROR(SEARCH("II",T321)))</formula>
    </cfRule>
    <cfRule type="containsText" dxfId="468" priority="569" operator="containsText" text="I">
      <formula>NOT(ISERROR(SEARCH("I",T321)))</formula>
    </cfRule>
  </conditionalFormatting>
  <conditionalFormatting sqref="T334:T346">
    <cfRule type="containsText" dxfId="467" priority="561" stopIfTrue="1" operator="containsText" text="IV">
      <formula>NOT(ISERROR(SEARCH("IV",T334)))</formula>
    </cfRule>
    <cfRule type="containsText" dxfId="466" priority="562" stopIfTrue="1" operator="containsText" text="III">
      <formula>NOT(ISERROR(SEARCH("III",T334)))</formula>
    </cfRule>
    <cfRule type="containsText" dxfId="465" priority="563" stopIfTrue="1" operator="containsText" text="II">
      <formula>NOT(ISERROR(SEARCH("II",T334)))</formula>
    </cfRule>
    <cfRule type="containsText" dxfId="464" priority="564" stopIfTrue="1" operator="containsText" text="I">
      <formula>NOT(ISERROR(SEARCH("I",T334)))</formula>
    </cfRule>
  </conditionalFormatting>
  <conditionalFormatting sqref="T334:T346">
    <cfRule type="containsText" dxfId="463" priority="557" operator="containsText" text="IV">
      <formula>NOT(ISERROR(SEARCH("IV",T334)))</formula>
    </cfRule>
    <cfRule type="containsText" dxfId="462" priority="558" operator="containsText" text="III">
      <formula>NOT(ISERROR(SEARCH("III",T334)))</formula>
    </cfRule>
    <cfRule type="containsText" dxfId="461" priority="559" operator="containsText" text="II">
      <formula>NOT(ISERROR(SEARCH("II",T334)))</formula>
    </cfRule>
    <cfRule type="containsText" dxfId="460" priority="560" operator="containsText" text="I">
      <formula>NOT(ISERROR(SEARCH("I",T334)))</formula>
    </cfRule>
  </conditionalFormatting>
  <conditionalFormatting sqref="T347:T359">
    <cfRule type="containsText" dxfId="459" priority="552" stopIfTrue="1" operator="containsText" text="IV">
      <formula>NOT(ISERROR(SEARCH("IV",T347)))</formula>
    </cfRule>
    <cfRule type="containsText" dxfId="458" priority="553" stopIfTrue="1" operator="containsText" text="III">
      <formula>NOT(ISERROR(SEARCH("III",T347)))</formula>
    </cfRule>
    <cfRule type="containsText" dxfId="457" priority="554" stopIfTrue="1" operator="containsText" text="II">
      <formula>NOT(ISERROR(SEARCH("II",T347)))</formula>
    </cfRule>
    <cfRule type="containsText" dxfId="456" priority="555" stopIfTrue="1" operator="containsText" text="I">
      <formula>NOT(ISERROR(SEARCH("I",T347)))</formula>
    </cfRule>
  </conditionalFormatting>
  <conditionalFormatting sqref="T347:T359">
    <cfRule type="containsText" dxfId="455" priority="548" operator="containsText" text="IV">
      <formula>NOT(ISERROR(SEARCH("IV",T347)))</formula>
    </cfRule>
    <cfRule type="containsText" dxfId="454" priority="549" operator="containsText" text="III">
      <formula>NOT(ISERROR(SEARCH("III",T347)))</formula>
    </cfRule>
    <cfRule type="containsText" dxfId="453" priority="550" operator="containsText" text="II">
      <formula>NOT(ISERROR(SEARCH("II",T347)))</formula>
    </cfRule>
    <cfRule type="containsText" dxfId="452" priority="551" operator="containsText" text="I">
      <formula>NOT(ISERROR(SEARCH("I",T347)))</formula>
    </cfRule>
  </conditionalFormatting>
  <conditionalFormatting sqref="T360:T372">
    <cfRule type="containsText" dxfId="451" priority="543" stopIfTrue="1" operator="containsText" text="IV">
      <formula>NOT(ISERROR(SEARCH("IV",T360)))</formula>
    </cfRule>
    <cfRule type="containsText" dxfId="450" priority="544" stopIfTrue="1" operator="containsText" text="III">
      <formula>NOT(ISERROR(SEARCH("III",T360)))</formula>
    </cfRule>
    <cfRule type="containsText" dxfId="449" priority="545" stopIfTrue="1" operator="containsText" text="II">
      <formula>NOT(ISERROR(SEARCH("II",T360)))</formula>
    </cfRule>
    <cfRule type="containsText" dxfId="448" priority="546" stopIfTrue="1" operator="containsText" text="I">
      <formula>NOT(ISERROR(SEARCH("I",T360)))</formula>
    </cfRule>
  </conditionalFormatting>
  <conditionalFormatting sqref="T360:T372">
    <cfRule type="containsText" dxfId="447" priority="539" operator="containsText" text="IV">
      <formula>NOT(ISERROR(SEARCH("IV",T360)))</formula>
    </cfRule>
    <cfRule type="containsText" dxfId="446" priority="540" operator="containsText" text="III">
      <formula>NOT(ISERROR(SEARCH("III",T360)))</formula>
    </cfRule>
    <cfRule type="containsText" dxfId="445" priority="541" operator="containsText" text="II">
      <formula>NOT(ISERROR(SEARCH("II",T360)))</formula>
    </cfRule>
    <cfRule type="containsText" dxfId="444" priority="542" operator="containsText" text="I">
      <formula>NOT(ISERROR(SEARCH("I",T360)))</formula>
    </cfRule>
  </conditionalFormatting>
  <conditionalFormatting sqref="T373:T385">
    <cfRule type="containsText" dxfId="443" priority="534" stopIfTrue="1" operator="containsText" text="IV">
      <formula>NOT(ISERROR(SEARCH("IV",T373)))</formula>
    </cfRule>
    <cfRule type="containsText" dxfId="442" priority="535" stopIfTrue="1" operator="containsText" text="III">
      <formula>NOT(ISERROR(SEARCH("III",T373)))</formula>
    </cfRule>
    <cfRule type="containsText" dxfId="441" priority="536" stopIfTrue="1" operator="containsText" text="II">
      <formula>NOT(ISERROR(SEARCH("II",T373)))</formula>
    </cfRule>
    <cfRule type="containsText" dxfId="440" priority="537" stopIfTrue="1" operator="containsText" text="I">
      <formula>NOT(ISERROR(SEARCH("I",T373)))</formula>
    </cfRule>
  </conditionalFormatting>
  <conditionalFormatting sqref="T373:T385">
    <cfRule type="containsText" dxfId="439" priority="530" operator="containsText" text="IV">
      <formula>NOT(ISERROR(SEARCH("IV",T373)))</formula>
    </cfRule>
    <cfRule type="containsText" dxfId="438" priority="531" operator="containsText" text="III">
      <formula>NOT(ISERROR(SEARCH("III",T373)))</formula>
    </cfRule>
    <cfRule type="containsText" dxfId="437" priority="532" operator="containsText" text="II">
      <formula>NOT(ISERROR(SEARCH("II",T373)))</formula>
    </cfRule>
    <cfRule type="containsText" dxfId="436" priority="533" operator="containsText" text="I">
      <formula>NOT(ISERROR(SEARCH("I",T373)))</formula>
    </cfRule>
  </conditionalFormatting>
  <conditionalFormatting sqref="T386:T398">
    <cfRule type="containsText" dxfId="435" priority="525" stopIfTrue="1" operator="containsText" text="IV">
      <formula>NOT(ISERROR(SEARCH("IV",T386)))</formula>
    </cfRule>
    <cfRule type="containsText" dxfId="434" priority="526" stopIfTrue="1" operator="containsText" text="III">
      <formula>NOT(ISERROR(SEARCH("III",T386)))</formula>
    </cfRule>
    <cfRule type="containsText" dxfId="433" priority="527" stopIfTrue="1" operator="containsText" text="II">
      <formula>NOT(ISERROR(SEARCH("II",T386)))</formula>
    </cfRule>
    <cfRule type="containsText" dxfId="432" priority="528" stopIfTrue="1" operator="containsText" text="I">
      <formula>NOT(ISERROR(SEARCH("I",T386)))</formula>
    </cfRule>
  </conditionalFormatting>
  <conditionalFormatting sqref="T386:T398">
    <cfRule type="containsText" dxfId="431" priority="521" operator="containsText" text="IV">
      <formula>NOT(ISERROR(SEARCH("IV",T386)))</formula>
    </cfRule>
    <cfRule type="containsText" dxfId="430" priority="522" operator="containsText" text="III">
      <formula>NOT(ISERROR(SEARCH("III",T386)))</formula>
    </cfRule>
    <cfRule type="containsText" dxfId="429" priority="523" operator="containsText" text="II">
      <formula>NOT(ISERROR(SEARCH("II",T386)))</formula>
    </cfRule>
    <cfRule type="containsText" dxfId="428" priority="524" operator="containsText" text="I">
      <formula>NOT(ISERROR(SEARCH("I",T386)))</formula>
    </cfRule>
  </conditionalFormatting>
  <conditionalFormatting sqref="T399:T411">
    <cfRule type="containsText" dxfId="427" priority="516" stopIfTrue="1" operator="containsText" text="IV">
      <formula>NOT(ISERROR(SEARCH("IV",T399)))</formula>
    </cfRule>
    <cfRule type="containsText" dxfId="426" priority="517" stopIfTrue="1" operator="containsText" text="III">
      <formula>NOT(ISERROR(SEARCH("III",T399)))</formula>
    </cfRule>
    <cfRule type="containsText" dxfId="425" priority="518" stopIfTrue="1" operator="containsText" text="II">
      <formula>NOT(ISERROR(SEARCH("II",T399)))</formula>
    </cfRule>
    <cfRule type="containsText" dxfId="424" priority="519" stopIfTrue="1" operator="containsText" text="I">
      <formula>NOT(ISERROR(SEARCH("I",T399)))</formula>
    </cfRule>
  </conditionalFormatting>
  <conditionalFormatting sqref="T399:T411">
    <cfRule type="containsText" dxfId="423" priority="512" operator="containsText" text="IV">
      <formula>NOT(ISERROR(SEARCH("IV",T399)))</formula>
    </cfRule>
    <cfRule type="containsText" dxfId="422" priority="513" operator="containsText" text="III">
      <formula>NOT(ISERROR(SEARCH("III",T399)))</formula>
    </cfRule>
    <cfRule type="containsText" dxfId="421" priority="514" operator="containsText" text="II">
      <formula>NOT(ISERROR(SEARCH("II",T399)))</formula>
    </cfRule>
    <cfRule type="containsText" dxfId="420" priority="515" operator="containsText" text="I">
      <formula>NOT(ISERROR(SEARCH("I",T399)))</formula>
    </cfRule>
  </conditionalFormatting>
  <conditionalFormatting sqref="T412:T424">
    <cfRule type="containsText" dxfId="419" priority="507" stopIfTrue="1" operator="containsText" text="IV">
      <formula>NOT(ISERROR(SEARCH("IV",T412)))</formula>
    </cfRule>
    <cfRule type="containsText" dxfId="418" priority="508" stopIfTrue="1" operator="containsText" text="III">
      <formula>NOT(ISERROR(SEARCH("III",T412)))</formula>
    </cfRule>
    <cfRule type="containsText" dxfId="417" priority="509" stopIfTrue="1" operator="containsText" text="II">
      <formula>NOT(ISERROR(SEARCH("II",T412)))</formula>
    </cfRule>
    <cfRule type="containsText" dxfId="416" priority="510" stopIfTrue="1" operator="containsText" text="I">
      <formula>NOT(ISERROR(SEARCH("I",T412)))</formula>
    </cfRule>
  </conditionalFormatting>
  <conditionalFormatting sqref="T412:T424">
    <cfRule type="containsText" dxfId="415" priority="503" operator="containsText" text="IV">
      <formula>NOT(ISERROR(SEARCH("IV",T412)))</formula>
    </cfRule>
    <cfRule type="containsText" dxfId="414" priority="504" operator="containsText" text="III">
      <formula>NOT(ISERROR(SEARCH("III",T412)))</formula>
    </cfRule>
    <cfRule type="containsText" dxfId="413" priority="505" operator="containsText" text="II">
      <formula>NOT(ISERROR(SEARCH("II",T412)))</formula>
    </cfRule>
    <cfRule type="containsText" dxfId="412" priority="506" operator="containsText" text="I">
      <formula>NOT(ISERROR(SEARCH("I",T412)))</formula>
    </cfRule>
  </conditionalFormatting>
  <conditionalFormatting sqref="T425:T437">
    <cfRule type="containsText" dxfId="411" priority="498" stopIfTrue="1" operator="containsText" text="IV">
      <formula>NOT(ISERROR(SEARCH("IV",T425)))</formula>
    </cfRule>
    <cfRule type="containsText" dxfId="410" priority="499" stopIfTrue="1" operator="containsText" text="III">
      <formula>NOT(ISERROR(SEARCH("III",T425)))</formula>
    </cfRule>
    <cfRule type="containsText" dxfId="409" priority="500" stopIfTrue="1" operator="containsText" text="II">
      <formula>NOT(ISERROR(SEARCH("II",T425)))</formula>
    </cfRule>
    <cfRule type="containsText" dxfId="408" priority="501" stopIfTrue="1" operator="containsText" text="I">
      <formula>NOT(ISERROR(SEARCH("I",T425)))</formula>
    </cfRule>
  </conditionalFormatting>
  <conditionalFormatting sqref="T425:T437">
    <cfRule type="containsText" dxfId="407" priority="494" operator="containsText" text="IV">
      <formula>NOT(ISERROR(SEARCH("IV",T425)))</formula>
    </cfRule>
    <cfRule type="containsText" dxfId="406" priority="495" operator="containsText" text="III">
      <formula>NOT(ISERROR(SEARCH("III",T425)))</formula>
    </cfRule>
    <cfRule type="containsText" dxfId="405" priority="496" operator="containsText" text="II">
      <formula>NOT(ISERROR(SEARCH("II",T425)))</formula>
    </cfRule>
    <cfRule type="containsText" dxfId="404" priority="497" operator="containsText" text="I">
      <formula>NOT(ISERROR(SEARCH("I",T425)))</formula>
    </cfRule>
  </conditionalFormatting>
  <conditionalFormatting sqref="T438:T450">
    <cfRule type="containsText" dxfId="403" priority="489" stopIfTrue="1" operator="containsText" text="IV">
      <formula>NOT(ISERROR(SEARCH("IV",T438)))</formula>
    </cfRule>
    <cfRule type="containsText" dxfId="402" priority="490" stopIfTrue="1" operator="containsText" text="III">
      <formula>NOT(ISERROR(SEARCH("III",T438)))</formula>
    </cfRule>
    <cfRule type="containsText" dxfId="401" priority="491" stopIfTrue="1" operator="containsText" text="II">
      <formula>NOT(ISERROR(SEARCH("II",T438)))</formula>
    </cfRule>
    <cfRule type="containsText" dxfId="400" priority="492" stopIfTrue="1" operator="containsText" text="I">
      <formula>NOT(ISERROR(SEARCH("I",T438)))</formula>
    </cfRule>
  </conditionalFormatting>
  <conditionalFormatting sqref="T438:T450">
    <cfRule type="containsText" dxfId="399" priority="485" operator="containsText" text="IV">
      <formula>NOT(ISERROR(SEARCH("IV",T438)))</formula>
    </cfRule>
    <cfRule type="containsText" dxfId="398" priority="486" operator="containsText" text="III">
      <formula>NOT(ISERROR(SEARCH("III",T438)))</formula>
    </cfRule>
    <cfRule type="containsText" dxfId="397" priority="487" operator="containsText" text="II">
      <formula>NOT(ISERROR(SEARCH("II",T438)))</formula>
    </cfRule>
    <cfRule type="containsText" dxfId="396" priority="488" operator="containsText" text="I">
      <formula>NOT(ISERROR(SEARCH("I",T438)))</formula>
    </cfRule>
  </conditionalFormatting>
  <conditionalFormatting sqref="T471:T478">
    <cfRule type="containsText" dxfId="395" priority="481" stopIfTrue="1" operator="containsText" text="IV">
      <formula>NOT(ISERROR(SEARCH("IV",T471)))</formula>
    </cfRule>
    <cfRule type="containsText" dxfId="394" priority="482" stopIfTrue="1" operator="containsText" text="III">
      <formula>NOT(ISERROR(SEARCH("III",T471)))</formula>
    </cfRule>
    <cfRule type="containsText" dxfId="393" priority="483" stopIfTrue="1" operator="containsText" text="II">
      <formula>NOT(ISERROR(SEARCH("II",T471)))</formula>
    </cfRule>
    <cfRule type="containsText" dxfId="392" priority="484" stopIfTrue="1" operator="containsText" text="I">
      <formula>NOT(ISERROR(SEARCH("I",T471)))</formula>
    </cfRule>
  </conditionalFormatting>
  <conditionalFormatting sqref="T471:T478">
    <cfRule type="containsText" dxfId="391" priority="477" operator="containsText" text="IV">
      <formula>NOT(ISERROR(SEARCH("IV",T471)))</formula>
    </cfRule>
    <cfRule type="containsText" dxfId="390" priority="478" operator="containsText" text="III">
      <formula>NOT(ISERROR(SEARCH("III",T471)))</formula>
    </cfRule>
    <cfRule type="containsText" dxfId="389" priority="479" operator="containsText" text="II">
      <formula>NOT(ISERROR(SEARCH("II",T471)))</formula>
    </cfRule>
    <cfRule type="containsText" dxfId="388" priority="480" operator="containsText" text="I">
      <formula>NOT(ISERROR(SEARCH("I",T471)))</formula>
    </cfRule>
  </conditionalFormatting>
  <conditionalFormatting sqref="T479:T491">
    <cfRule type="containsText" dxfId="387" priority="472" stopIfTrue="1" operator="containsText" text="IV">
      <formula>NOT(ISERROR(SEARCH("IV",T479)))</formula>
    </cfRule>
    <cfRule type="containsText" dxfId="386" priority="473" stopIfTrue="1" operator="containsText" text="III">
      <formula>NOT(ISERROR(SEARCH("III",T479)))</formula>
    </cfRule>
    <cfRule type="containsText" dxfId="385" priority="474" stopIfTrue="1" operator="containsText" text="II">
      <formula>NOT(ISERROR(SEARCH("II",T479)))</formula>
    </cfRule>
    <cfRule type="containsText" dxfId="384" priority="475" stopIfTrue="1" operator="containsText" text="I">
      <formula>NOT(ISERROR(SEARCH("I",T479)))</formula>
    </cfRule>
  </conditionalFormatting>
  <conditionalFormatting sqref="T479:T491">
    <cfRule type="containsText" dxfId="383" priority="468" operator="containsText" text="IV">
      <formula>NOT(ISERROR(SEARCH("IV",T479)))</formula>
    </cfRule>
    <cfRule type="containsText" dxfId="382" priority="469" operator="containsText" text="III">
      <formula>NOT(ISERROR(SEARCH("III",T479)))</formula>
    </cfRule>
    <cfRule type="containsText" dxfId="381" priority="470" operator="containsText" text="II">
      <formula>NOT(ISERROR(SEARCH("II",T479)))</formula>
    </cfRule>
    <cfRule type="containsText" dxfId="380" priority="471" operator="containsText" text="I">
      <formula>NOT(ISERROR(SEARCH("I",T479)))</formula>
    </cfRule>
  </conditionalFormatting>
  <conditionalFormatting sqref="T492:T504">
    <cfRule type="containsText" dxfId="379" priority="463" stopIfTrue="1" operator="containsText" text="IV">
      <formula>NOT(ISERROR(SEARCH("IV",T492)))</formula>
    </cfRule>
    <cfRule type="containsText" dxfId="378" priority="464" stopIfTrue="1" operator="containsText" text="III">
      <formula>NOT(ISERROR(SEARCH("III",T492)))</formula>
    </cfRule>
    <cfRule type="containsText" dxfId="377" priority="465" stopIfTrue="1" operator="containsText" text="II">
      <formula>NOT(ISERROR(SEARCH("II",T492)))</formula>
    </cfRule>
    <cfRule type="containsText" dxfId="376" priority="466" stopIfTrue="1" operator="containsText" text="I">
      <formula>NOT(ISERROR(SEARCH("I",T492)))</formula>
    </cfRule>
  </conditionalFormatting>
  <conditionalFormatting sqref="T492:T504">
    <cfRule type="containsText" dxfId="375" priority="459" operator="containsText" text="IV">
      <formula>NOT(ISERROR(SEARCH("IV",T492)))</formula>
    </cfRule>
    <cfRule type="containsText" dxfId="374" priority="460" operator="containsText" text="III">
      <formula>NOT(ISERROR(SEARCH("III",T492)))</formula>
    </cfRule>
    <cfRule type="containsText" dxfId="373" priority="461" operator="containsText" text="II">
      <formula>NOT(ISERROR(SEARCH("II",T492)))</formula>
    </cfRule>
    <cfRule type="containsText" dxfId="372" priority="462" operator="containsText" text="I">
      <formula>NOT(ISERROR(SEARCH("I",T492)))</formula>
    </cfRule>
  </conditionalFormatting>
  <conditionalFormatting sqref="T505:T517">
    <cfRule type="containsText" dxfId="371" priority="454" stopIfTrue="1" operator="containsText" text="IV">
      <formula>NOT(ISERROR(SEARCH("IV",T505)))</formula>
    </cfRule>
    <cfRule type="containsText" dxfId="370" priority="455" stopIfTrue="1" operator="containsText" text="III">
      <formula>NOT(ISERROR(SEARCH("III",T505)))</formula>
    </cfRule>
    <cfRule type="containsText" dxfId="369" priority="456" stopIfTrue="1" operator="containsText" text="II">
      <formula>NOT(ISERROR(SEARCH("II",T505)))</formula>
    </cfRule>
    <cfRule type="containsText" dxfId="368" priority="457" stopIfTrue="1" operator="containsText" text="I">
      <formula>NOT(ISERROR(SEARCH("I",T505)))</formula>
    </cfRule>
  </conditionalFormatting>
  <conditionalFormatting sqref="T505:T517">
    <cfRule type="containsText" dxfId="367" priority="450" operator="containsText" text="IV">
      <formula>NOT(ISERROR(SEARCH("IV",T505)))</formula>
    </cfRule>
    <cfRule type="containsText" dxfId="366" priority="451" operator="containsText" text="III">
      <formula>NOT(ISERROR(SEARCH("III",T505)))</formula>
    </cfRule>
    <cfRule type="containsText" dxfId="365" priority="452" operator="containsText" text="II">
      <formula>NOT(ISERROR(SEARCH("II",T505)))</formula>
    </cfRule>
    <cfRule type="containsText" dxfId="364" priority="453" operator="containsText" text="I">
      <formula>NOT(ISERROR(SEARCH("I",T505)))</formula>
    </cfRule>
  </conditionalFormatting>
  <conditionalFormatting sqref="T518:T530">
    <cfRule type="containsText" dxfId="363" priority="445" stopIfTrue="1" operator="containsText" text="IV">
      <formula>NOT(ISERROR(SEARCH("IV",T518)))</formula>
    </cfRule>
    <cfRule type="containsText" dxfId="362" priority="446" stopIfTrue="1" operator="containsText" text="III">
      <formula>NOT(ISERROR(SEARCH("III",T518)))</formula>
    </cfRule>
    <cfRule type="containsText" dxfId="361" priority="447" stopIfTrue="1" operator="containsText" text="II">
      <formula>NOT(ISERROR(SEARCH("II",T518)))</formula>
    </cfRule>
    <cfRule type="containsText" dxfId="360" priority="448" stopIfTrue="1" operator="containsText" text="I">
      <formula>NOT(ISERROR(SEARCH("I",T518)))</formula>
    </cfRule>
  </conditionalFormatting>
  <conditionalFormatting sqref="T518:T530">
    <cfRule type="containsText" dxfId="359" priority="441" operator="containsText" text="IV">
      <formula>NOT(ISERROR(SEARCH("IV",T518)))</formula>
    </cfRule>
    <cfRule type="containsText" dxfId="358" priority="442" operator="containsText" text="III">
      <formula>NOT(ISERROR(SEARCH("III",T518)))</formula>
    </cfRule>
    <cfRule type="containsText" dxfId="357" priority="443" operator="containsText" text="II">
      <formula>NOT(ISERROR(SEARCH("II",T518)))</formula>
    </cfRule>
    <cfRule type="containsText" dxfId="356" priority="444" operator="containsText" text="I">
      <formula>NOT(ISERROR(SEARCH("I",T518)))</formula>
    </cfRule>
  </conditionalFormatting>
  <conditionalFormatting sqref="S544 S553 S557 S561 S563 S537:S538 S26 S39 S52 S65 S78 S91 S104 S117 S130 S143 S156 S169 S182 S195 S208 S221 S234 S247 S260 S273 S286 S299 S310 S324 S337 S350 S363 S376 S389 S402 S415 S428 S441 S474 S482 S495 S508 S521 S532:S535 S36 S49 S62 S75 S88 S101 S114 S127 S140 S153 S166 S179 S192 S205 S218 S231 S244 S257 S270 S283 S296 S9:S23 S29:S30 S42:S43 S55:S56 S68:S69 S81:S82 S94:S95 S107:S108 S120:S121 S133:S134 S146:S147 S159:S160 S172:S173 S185:S186 S198:S199 S211:S212 S224:S225 S237:S238 S250:S251 S263:S264 S276:S277 S289:S290 S302:S303 S315:S316 S327:S328 S340:S341 S353:S354 S366:S367 S379:S380 S392:S393 S405:S406 S418:S419 S431:S432 S444:S445 S451:S470 S476:S477 S485:S486 S498:S499 S511:S512 S524:S525 S576:S578">
    <cfRule type="containsText" dxfId="355" priority="429" stopIfTrue="1" operator="containsText" text="IV">
      <formula>NOT(ISERROR(SEARCH("IV",S9)))</formula>
    </cfRule>
    <cfRule type="containsText" dxfId="354" priority="430" stopIfTrue="1" operator="containsText" text="III">
      <formula>NOT(ISERROR(SEARCH("III",S9)))</formula>
    </cfRule>
    <cfRule type="containsText" dxfId="353" priority="431" stopIfTrue="1" operator="containsText" text="II">
      <formula>NOT(ISERROR(SEARCH("II",S9)))</formula>
    </cfRule>
    <cfRule type="containsText" dxfId="352" priority="432" stopIfTrue="1" operator="containsText" text="I">
      <formula>NOT(ISERROR(SEARCH("I",S9)))</formula>
    </cfRule>
  </conditionalFormatting>
  <conditionalFormatting sqref="S26 S39 S52 S65 S78 S91 S104 S117 S130 S143 S156 S169 S182 S195 S208 S221 S234 S247 S260 S273 S286 S299 S310 S324 S337 S350 S363 S376 S389 S402 S415 S428 S441 S474 S482 S495 S508 S521 S36 S49 S62 S75 S88 S101 S114 S127 S140 S153 S166 S179 S192 S205 S218 S231 S244 S257 S270 S283 S296 S9:S23 S29:S30 S42:S43 S55:S56 S68:S69 S81:S82 S94:S95 S107:S108 S120:S121 S133:S134 S146:S147 S159:S160 S172:S173 S185:S186 S198:S199 S211:S212 S224:S225 S237:S238 S250:S251 S263:S264 S276:S277 S289:S290 S302:S303 S315:S316 S327:S328 S340:S341 S353:S354 S366:S367 S379:S380 S392:S393 S405:S406 S418:S419 S431:S432 S444:S445 S451:S470 S476:S477 S485:S486 S498:S499 S511:S512 S524:S525 S576:S578">
    <cfRule type="containsText" dxfId="351" priority="425" operator="containsText" text="IV">
      <formula>NOT(ISERROR(SEARCH("IV",S9)))</formula>
    </cfRule>
    <cfRule type="containsText" dxfId="350" priority="426" operator="containsText" text="III">
      <formula>NOT(ISERROR(SEARCH("III",S9)))</formula>
    </cfRule>
    <cfRule type="containsText" dxfId="349" priority="427" operator="containsText" text="II">
      <formula>NOT(ISERROR(SEARCH("II",S9)))</formula>
    </cfRule>
    <cfRule type="containsText" dxfId="348" priority="428" operator="containsText" text="I">
      <formula>NOT(ISERROR(SEARCH("I",S9)))</formula>
    </cfRule>
  </conditionalFormatting>
  <conditionalFormatting sqref="S539">
    <cfRule type="containsText" dxfId="347" priority="421" stopIfTrue="1" operator="containsText" text="IV">
      <formula>NOT(ISERROR(SEARCH("IV",S539)))</formula>
    </cfRule>
    <cfRule type="containsText" dxfId="346" priority="422" stopIfTrue="1" operator="containsText" text="III">
      <formula>NOT(ISERROR(SEARCH("III",S539)))</formula>
    </cfRule>
    <cfRule type="containsText" dxfId="345" priority="423" stopIfTrue="1" operator="containsText" text="II">
      <formula>NOT(ISERROR(SEARCH("II",S539)))</formula>
    </cfRule>
    <cfRule type="containsText" dxfId="344" priority="424" stopIfTrue="1" operator="containsText" text="I">
      <formula>NOT(ISERROR(SEARCH("I",S539)))</formula>
    </cfRule>
  </conditionalFormatting>
  <conditionalFormatting sqref="S24:S25 S27:S28 S31:S35">
    <cfRule type="containsText" dxfId="343" priority="405" stopIfTrue="1" operator="containsText" text="IV">
      <formula>NOT(ISERROR(SEARCH("IV",S24)))</formula>
    </cfRule>
    <cfRule type="containsText" dxfId="342" priority="406" stopIfTrue="1" operator="containsText" text="III">
      <formula>NOT(ISERROR(SEARCH("III",S24)))</formula>
    </cfRule>
    <cfRule type="containsText" dxfId="341" priority="407" stopIfTrue="1" operator="containsText" text="II">
      <formula>NOT(ISERROR(SEARCH("II",S24)))</formula>
    </cfRule>
    <cfRule type="containsText" dxfId="340" priority="408" stopIfTrue="1" operator="containsText" text="I">
      <formula>NOT(ISERROR(SEARCH("I",S24)))</formula>
    </cfRule>
  </conditionalFormatting>
  <conditionalFormatting sqref="S24:S25 S27:S28 S31:S35">
    <cfRule type="containsText" dxfId="339" priority="401" operator="containsText" text="IV">
      <formula>NOT(ISERROR(SEARCH("IV",S24)))</formula>
    </cfRule>
    <cfRule type="containsText" dxfId="338" priority="402" operator="containsText" text="III">
      <formula>NOT(ISERROR(SEARCH("III",S24)))</formula>
    </cfRule>
    <cfRule type="containsText" dxfId="337" priority="403" operator="containsText" text="II">
      <formula>NOT(ISERROR(SEARCH("II",S24)))</formula>
    </cfRule>
    <cfRule type="containsText" dxfId="336" priority="404" operator="containsText" text="I">
      <formula>NOT(ISERROR(SEARCH("I",S24)))</formula>
    </cfRule>
  </conditionalFormatting>
  <conditionalFormatting sqref="S37:S38 S40:S41 S44:S48">
    <cfRule type="containsText" dxfId="335" priority="397" stopIfTrue="1" operator="containsText" text="IV">
      <formula>NOT(ISERROR(SEARCH("IV",S37)))</formula>
    </cfRule>
    <cfRule type="containsText" dxfId="334" priority="398" stopIfTrue="1" operator="containsText" text="III">
      <formula>NOT(ISERROR(SEARCH("III",S37)))</formula>
    </cfRule>
    <cfRule type="containsText" dxfId="333" priority="399" stopIfTrue="1" operator="containsText" text="II">
      <formula>NOT(ISERROR(SEARCH("II",S37)))</formula>
    </cfRule>
    <cfRule type="containsText" dxfId="332" priority="400" stopIfTrue="1" operator="containsText" text="I">
      <formula>NOT(ISERROR(SEARCH("I",S37)))</formula>
    </cfRule>
  </conditionalFormatting>
  <conditionalFormatting sqref="S37:S38 S40:S41 S44:S48">
    <cfRule type="containsText" dxfId="331" priority="393" operator="containsText" text="IV">
      <formula>NOT(ISERROR(SEARCH("IV",S37)))</formula>
    </cfRule>
    <cfRule type="containsText" dxfId="330" priority="394" operator="containsText" text="III">
      <formula>NOT(ISERROR(SEARCH("III",S37)))</formula>
    </cfRule>
    <cfRule type="containsText" dxfId="329" priority="395" operator="containsText" text="II">
      <formula>NOT(ISERROR(SEARCH("II",S37)))</formula>
    </cfRule>
    <cfRule type="containsText" dxfId="328" priority="396" operator="containsText" text="I">
      <formula>NOT(ISERROR(SEARCH("I",S37)))</formula>
    </cfRule>
  </conditionalFormatting>
  <conditionalFormatting sqref="S50:S51 S53:S54 S57:S61">
    <cfRule type="containsText" dxfId="327" priority="389" stopIfTrue="1" operator="containsText" text="IV">
      <formula>NOT(ISERROR(SEARCH("IV",S50)))</formula>
    </cfRule>
    <cfRule type="containsText" dxfId="326" priority="390" stopIfTrue="1" operator="containsText" text="III">
      <formula>NOT(ISERROR(SEARCH("III",S50)))</formula>
    </cfRule>
    <cfRule type="containsText" dxfId="325" priority="391" stopIfTrue="1" operator="containsText" text="II">
      <formula>NOT(ISERROR(SEARCH("II",S50)))</formula>
    </cfRule>
    <cfRule type="containsText" dxfId="324" priority="392" stopIfTrue="1" operator="containsText" text="I">
      <formula>NOT(ISERROR(SEARCH("I",S50)))</formula>
    </cfRule>
  </conditionalFormatting>
  <conditionalFormatting sqref="S50:S51 S53:S54 S57:S61">
    <cfRule type="containsText" dxfId="323" priority="385" operator="containsText" text="IV">
      <formula>NOT(ISERROR(SEARCH("IV",S50)))</formula>
    </cfRule>
    <cfRule type="containsText" dxfId="322" priority="386" operator="containsText" text="III">
      <formula>NOT(ISERROR(SEARCH("III",S50)))</formula>
    </cfRule>
    <cfRule type="containsText" dxfId="321" priority="387" operator="containsText" text="II">
      <formula>NOT(ISERROR(SEARCH("II",S50)))</formula>
    </cfRule>
    <cfRule type="containsText" dxfId="320" priority="388" operator="containsText" text="I">
      <formula>NOT(ISERROR(SEARCH("I",S50)))</formula>
    </cfRule>
  </conditionalFormatting>
  <conditionalFormatting sqref="S63:S64 S66:S67 S70:S74">
    <cfRule type="containsText" dxfId="319" priority="381" stopIfTrue="1" operator="containsText" text="IV">
      <formula>NOT(ISERROR(SEARCH("IV",S63)))</formula>
    </cfRule>
    <cfRule type="containsText" dxfId="318" priority="382" stopIfTrue="1" operator="containsText" text="III">
      <formula>NOT(ISERROR(SEARCH("III",S63)))</formula>
    </cfRule>
    <cfRule type="containsText" dxfId="317" priority="383" stopIfTrue="1" operator="containsText" text="II">
      <formula>NOT(ISERROR(SEARCH("II",S63)))</formula>
    </cfRule>
    <cfRule type="containsText" dxfId="316" priority="384" stopIfTrue="1" operator="containsText" text="I">
      <formula>NOT(ISERROR(SEARCH("I",S63)))</formula>
    </cfRule>
  </conditionalFormatting>
  <conditionalFormatting sqref="S63:S64 S66:S67 S70:S74">
    <cfRule type="containsText" dxfId="315" priority="377" operator="containsText" text="IV">
      <formula>NOT(ISERROR(SEARCH("IV",S63)))</formula>
    </cfRule>
    <cfRule type="containsText" dxfId="314" priority="378" operator="containsText" text="III">
      <formula>NOT(ISERROR(SEARCH("III",S63)))</formula>
    </cfRule>
    <cfRule type="containsText" dxfId="313" priority="379" operator="containsText" text="II">
      <formula>NOT(ISERROR(SEARCH("II",S63)))</formula>
    </cfRule>
    <cfRule type="containsText" dxfId="312" priority="380" operator="containsText" text="I">
      <formula>NOT(ISERROR(SEARCH("I",S63)))</formula>
    </cfRule>
  </conditionalFormatting>
  <conditionalFormatting sqref="S76:S77 S79:S80 S83:S87">
    <cfRule type="containsText" dxfId="311" priority="373" stopIfTrue="1" operator="containsText" text="IV">
      <formula>NOT(ISERROR(SEARCH("IV",S76)))</formula>
    </cfRule>
    <cfRule type="containsText" dxfId="310" priority="374" stopIfTrue="1" operator="containsText" text="III">
      <formula>NOT(ISERROR(SEARCH("III",S76)))</formula>
    </cfRule>
    <cfRule type="containsText" dxfId="309" priority="375" stopIfTrue="1" operator="containsText" text="II">
      <formula>NOT(ISERROR(SEARCH("II",S76)))</formula>
    </cfRule>
    <cfRule type="containsText" dxfId="308" priority="376" stopIfTrue="1" operator="containsText" text="I">
      <formula>NOT(ISERROR(SEARCH("I",S76)))</formula>
    </cfRule>
  </conditionalFormatting>
  <conditionalFormatting sqref="S76:S77 S79:S80 S83:S87">
    <cfRule type="containsText" dxfId="307" priority="369" operator="containsText" text="IV">
      <formula>NOT(ISERROR(SEARCH("IV",S76)))</formula>
    </cfRule>
    <cfRule type="containsText" dxfId="306" priority="370" operator="containsText" text="III">
      <formula>NOT(ISERROR(SEARCH("III",S76)))</formula>
    </cfRule>
    <cfRule type="containsText" dxfId="305" priority="371" operator="containsText" text="II">
      <formula>NOT(ISERROR(SEARCH("II",S76)))</formula>
    </cfRule>
    <cfRule type="containsText" dxfId="304" priority="372" operator="containsText" text="I">
      <formula>NOT(ISERROR(SEARCH("I",S76)))</formula>
    </cfRule>
  </conditionalFormatting>
  <conditionalFormatting sqref="S89:S90 S92:S93 S96:S100">
    <cfRule type="containsText" dxfId="303" priority="365" stopIfTrue="1" operator="containsText" text="IV">
      <formula>NOT(ISERROR(SEARCH("IV",S89)))</formula>
    </cfRule>
    <cfRule type="containsText" dxfId="302" priority="366" stopIfTrue="1" operator="containsText" text="III">
      <formula>NOT(ISERROR(SEARCH("III",S89)))</formula>
    </cfRule>
    <cfRule type="containsText" dxfId="301" priority="367" stopIfTrue="1" operator="containsText" text="II">
      <formula>NOT(ISERROR(SEARCH("II",S89)))</formula>
    </cfRule>
    <cfRule type="containsText" dxfId="300" priority="368" stopIfTrue="1" operator="containsText" text="I">
      <formula>NOT(ISERROR(SEARCH("I",S89)))</formula>
    </cfRule>
  </conditionalFormatting>
  <conditionalFormatting sqref="S89:S90 S92:S93 S96:S100">
    <cfRule type="containsText" dxfId="299" priority="361" operator="containsText" text="IV">
      <formula>NOT(ISERROR(SEARCH("IV",S89)))</formula>
    </cfRule>
    <cfRule type="containsText" dxfId="298" priority="362" operator="containsText" text="III">
      <formula>NOT(ISERROR(SEARCH("III",S89)))</formula>
    </cfRule>
    <cfRule type="containsText" dxfId="297" priority="363" operator="containsText" text="II">
      <formula>NOT(ISERROR(SEARCH("II",S89)))</formula>
    </cfRule>
    <cfRule type="containsText" dxfId="296" priority="364" operator="containsText" text="I">
      <formula>NOT(ISERROR(SEARCH("I",S89)))</formula>
    </cfRule>
  </conditionalFormatting>
  <conditionalFormatting sqref="S102:S103 S105:S106 S109:S113">
    <cfRule type="containsText" dxfId="295" priority="357" stopIfTrue="1" operator="containsText" text="IV">
      <formula>NOT(ISERROR(SEARCH("IV",S102)))</formula>
    </cfRule>
    <cfRule type="containsText" dxfId="294" priority="358" stopIfTrue="1" operator="containsText" text="III">
      <formula>NOT(ISERROR(SEARCH("III",S102)))</formula>
    </cfRule>
    <cfRule type="containsText" dxfId="293" priority="359" stopIfTrue="1" operator="containsText" text="II">
      <formula>NOT(ISERROR(SEARCH("II",S102)))</formula>
    </cfRule>
    <cfRule type="containsText" dxfId="292" priority="360" stopIfTrue="1" operator="containsText" text="I">
      <formula>NOT(ISERROR(SEARCH("I",S102)))</formula>
    </cfRule>
  </conditionalFormatting>
  <conditionalFormatting sqref="S102:S103 S105:S106 S109:S113">
    <cfRule type="containsText" dxfId="291" priority="353" operator="containsText" text="IV">
      <formula>NOT(ISERROR(SEARCH("IV",S102)))</formula>
    </cfRule>
    <cfRule type="containsText" dxfId="290" priority="354" operator="containsText" text="III">
      <formula>NOT(ISERROR(SEARCH("III",S102)))</formula>
    </cfRule>
    <cfRule type="containsText" dxfId="289" priority="355" operator="containsText" text="II">
      <formula>NOT(ISERROR(SEARCH("II",S102)))</formula>
    </cfRule>
    <cfRule type="containsText" dxfId="288" priority="356" operator="containsText" text="I">
      <formula>NOT(ISERROR(SEARCH("I",S102)))</formula>
    </cfRule>
  </conditionalFormatting>
  <conditionalFormatting sqref="S115:S116 S118:S119 S122:S126">
    <cfRule type="containsText" dxfId="287" priority="349" stopIfTrue="1" operator="containsText" text="IV">
      <formula>NOT(ISERROR(SEARCH("IV",S115)))</formula>
    </cfRule>
    <cfRule type="containsText" dxfId="286" priority="350" stopIfTrue="1" operator="containsText" text="III">
      <formula>NOT(ISERROR(SEARCH("III",S115)))</formula>
    </cfRule>
    <cfRule type="containsText" dxfId="285" priority="351" stopIfTrue="1" operator="containsText" text="II">
      <formula>NOT(ISERROR(SEARCH("II",S115)))</formula>
    </cfRule>
    <cfRule type="containsText" dxfId="284" priority="352" stopIfTrue="1" operator="containsText" text="I">
      <formula>NOT(ISERROR(SEARCH("I",S115)))</formula>
    </cfRule>
  </conditionalFormatting>
  <conditionalFormatting sqref="S115:S116 S118:S119 S122:S126">
    <cfRule type="containsText" dxfId="283" priority="345" operator="containsText" text="IV">
      <formula>NOT(ISERROR(SEARCH("IV",S115)))</formula>
    </cfRule>
    <cfRule type="containsText" dxfId="282" priority="346" operator="containsText" text="III">
      <formula>NOT(ISERROR(SEARCH("III",S115)))</formula>
    </cfRule>
    <cfRule type="containsText" dxfId="281" priority="347" operator="containsText" text="II">
      <formula>NOT(ISERROR(SEARCH("II",S115)))</formula>
    </cfRule>
    <cfRule type="containsText" dxfId="280" priority="348" operator="containsText" text="I">
      <formula>NOT(ISERROR(SEARCH("I",S115)))</formula>
    </cfRule>
  </conditionalFormatting>
  <conditionalFormatting sqref="S128:S129 S131:S132 S135:S139">
    <cfRule type="containsText" dxfId="279" priority="341" stopIfTrue="1" operator="containsText" text="IV">
      <formula>NOT(ISERROR(SEARCH("IV",S128)))</formula>
    </cfRule>
    <cfRule type="containsText" dxfId="278" priority="342" stopIfTrue="1" operator="containsText" text="III">
      <formula>NOT(ISERROR(SEARCH("III",S128)))</formula>
    </cfRule>
    <cfRule type="containsText" dxfId="277" priority="343" stopIfTrue="1" operator="containsText" text="II">
      <formula>NOT(ISERROR(SEARCH("II",S128)))</formula>
    </cfRule>
    <cfRule type="containsText" dxfId="276" priority="344" stopIfTrue="1" operator="containsText" text="I">
      <formula>NOT(ISERROR(SEARCH("I",S128)))</formula>
    </cfRule>
  </conditionalFormatting>
  <conditionalFormatting sqref="S128:S129 S131:S132 S135:S139">
    <cfRule type="containsText" dxfId="275" priority="337" operator="containsText" text="IV">
      <formula>NOT(ISERROR(SEARCH("IV",S128)))</formula>
    </cfRule>
    <cfRule type="containsText" dxfId="274" priority="338" operator="containsText" text="III">
      <formula>NOT(ISERROR(SEARCH("III",S128)))</formula>
    </cfRule>
    <cfRule type="containsText" dxfId="273" priority="339" operator="containsText" text="II">
      <formula>NOT(ISERROR(SEARCH("II",S128)))</formula>
    </cfRule>
    <cfRule type="containsText" dxfId="272" priority="340" operator="containsText" text="I">
      <formula>NOT(ISERROR(SEARCH("I",S128)))</formula>
    </cfRule>
  </conditionalFormatting>
  <conditionalFormatting sqref="S141:S142 S144:S145 S148:S152">
    <cfRule type="containsText" dxfId="271" priority="333" stopIfTrue="1" operator="containsText" text="IV">
      <formula>NOT(ISERROR(SEARCH("IV",S141)))</formula>
    </cfRule>
    <cfRule type="containsText" dxfId="270" priority="334" stopIfTrue="1" operator="containsText" text="III">
      <formula>NOT(ISERROR(SEARCH("III",S141)))</formula>
    </cfRule>
    <cfRule type="containsText" dxfId="269" priority="335" stopIfTrue="1" operator="containsText" text="II">
      <formula>NOT(ISERROR(SEARCH("II",S141)))</formula>
    </cfRule>
    <cfRule type="containsText" dxfId="268" priority="336" stopIfTrue="1" operator="containsText" text="I">
      <formula>NOT(ISERROR(SEARCH("I",S141)))</formula>
    </cfRule>
  </conditionalFormatting>
  <conditionalFormatting sqref="S141:S142 S144:S145 S148:S152">
    <cfRule type="containsText" dxfId="267" priority="329" operator="containsText" text="IV">
      <formula>NOT(ISERROR(SEARCH("IV",S141)))</formula>
    </cfRule>
    <cfRule type="containsText" dxfId="266" priority="330" operator="containsText" text="III">
      <formula>NOT(ISERROR(SEARCH("III",S141)))</formula>
    </cfRule>
    <cfRule type="containsText" dxfId="265" priority="331" operator="containsText" text="II">
      <formula>NOT(ISERROR(SEARCH("II",S141)))</formula>
    </cfRule>
    <cfRule type="containsText" dxfId="264" priority="332" operator="containsText" text="I">
      <formula>NOT(ISERROR(SEARCH("I",S141)))</formula>
    </cfRule>
  </conditionalFormatting>
  <conditionalFormatting sqref="S154:S155 S157:S158 S161:S165">
    <cfRule type="containsText" dxfId="263" priority="325" stopIfTrue="1" operator="containsText" text="IV">
      <formula>NOT(ISERROR(SEARCH("IV",S154)))</formula>
    </cfRule>
    <cfRule type="containsText" dxfId="262" priority="326" stopIfTrue="1" operator="containsText" text="III">
      <formula>NOT(ISERROR(SEARCH("III",S154)))</formula>
    </cfRule>
    <cfRule type="containsText" dxfId="261" priority="327" stopIfTrue="1" operator="containsText" text="II">
      <formula>NOT(ISERROR(SEARCH("II",S154)))</formula>
    </cfRule>
    <cfRule type="containsText" dxfId="260" priority="328" stopIfTrue="1" operator="containsText" text="I">
      <formula>NOT(ISERROR(SEARCH("I",S154)))</formula>
    </cfRule>
  </conditionalFormatting>
  <conditionalFormatting sqref="S154:S155 S157:S158 S161:S165">
    <cfRule type="containsText" dxfId="259" priority="321" operator="containsText" text="IV">
      <formula>NOT(ISERROR(SEARCH("IV",S154)))</formula>
    </cfRule>
    <cfRule type="containsText" dxfId="258" priority="322" operator="containsText" text="III">
      <formula>NOT(ISERROR(SEARCH("III",S154)))</formula>
    </cfRule>
    <cfRule type="containsText" dxfId="257" priority="323" operator="containsText" text="II">
      <formula>NOT(ISERROR(SEARCH("II",S154)))</formula>
    </cfRule>
    <cfRule type="containsText" dxfId="256" priority="324" operator="containsText" text="I">
      <formula>NOT(ISERROR(SEARCH("I",S154)))</formula>
    </cfRule>
  </conditionalFormatting>
  <conditionalFormatting sqref="S167:S168 S170:S171 S174:S178">
    <cfRule type="containsText" dxfId="255" priority="317" stopIfTrue="1" operator="containsText" text="IV">
      <formula>NOT(ISERROR(SEARCH("IV",S167)))</formula>
    </cfRule>
    <cfRule type="containsText" dxfId="254" priority="318" stopIfTrue="1" operator="containsText" text="III">
      <formula>NOT(ISERROR(SEARCH("III",S167)))</formula>
    </cfRule>
    <cfRule type="containsText" dxfId="253" priority="319" stopIfTrue="1" operator="containsText" text="II">
      <formula>NOT(ISERROR(SEARCH("II",S167)))</formula>
    </cfRule>
    <cfRule type="containsText" dxfId="252" priority="320" stopIfTrue="1" operator="containsText" text="I">
      <formula>NOT(ISERROR(SEARCH("I",S167)))</formula>
    </cfRule>
  </conditionalFormatting>
  <conditionalFormatting sqref="S167:S168 S170:S171 S174:S178">
    <cfRule type="containsText" dxfId="251" priority="313" operator="containsText" text="IV">
      <formula>NOT(ISERROR(SEARCH("IV",S167)))</formula>
    </cfRule>
    <cfRule type="containsText" dxfId="250" priority="314" operator="containsText" text="III">
      <formula>NOT(ISERROR(SEARCH("III",S167)))</formula>
    </cfRule>
    <cfRule type="containsText" dxfId="249" priority="315" operator="containsText" text="II">
      <formula>NOT(ISERROR(SEARCH("II",S167)))</formula>
    </cfRule>
    <cfRule type="containsText" dxfId="248" priority="316" operator="containsText" text="I">
      <formula>NOT(ISERROR(SEARCH("I",S167)))</formula>
    </cfRule>
  </conditionalFormatting>
  <conditionalFormatting sqref="S180:S181 S183:S184 S187:S191">
    <cfRule type="containsText" dxfId="247" priority="309" stopIfTrue="1" operator="containsText" text="IV">
      <formula>NOT(ISERROR(SEARCH("IV",S180)))</formula>
    </cfRule>
    <cfRule type="containsText" dxfId="246" priority="310" stopIfTrue="1" operator="containsText" text="III">
      <formula>NOT(ISERROR(SEARCH("III",S180)))</formula>
    </cfRule>
    <cfRule type="containsText" dxfId="245" priority="311" stopIfTrue="1" operator="containsText" text="II">
      <formula>NOT(ISERROR(SEARCH("II",S180)))</formula>
    </cfRule>
    <cfRule type="containsText" dxfId="244" priority="312" stopIfTrue="1" operator="containsText" text="I">
      <formula>NOT(ISERROR(SEARCH("I",S180)))</formula>
    </cfRule>
  </conditionalFormatting>
  <conditionalFormatting sqref="S180:S181 S183:S184 S187:S191">
    <cfRule type="containsText" dxfId="243" priority="305" operator="containsText" text="IV">
      <formula>NOT(ISERROR(SEARCH("IV",S180)))</formula>
    </cfRule>
    <cfRule type="containsText" dxfId="242" priority="306" operator="containsText" text="III">
      <formula>NOT(ISERROR(SEARCH("III",S180)))</formula>
    </cfRule>
    <cfRule type="containsText" dxfId="241" priority="307" operator="containsText" text="II">
      <formula>NOT(ISERROR(SEARCH("II",S180)))</formula>
    </cfRule>
    <cfRule type="containsText" dxfId="240" priority="308" operator="containsText" text="I">
      <formula>NOT(ISERROR(SEARCH("I",S180)))</formula>
    </cfRule>
  </conditionalFormatting>
  <conditionalFormatting sqref="S193:S194 S196:S197 S200:S204">
    <cfRule type="containsText" dxfId="239" priority="301" stopIfTrue="1" operator="containsText" text="IV">
      <formula>NOT(ISERROR(SEARCH("IV",S193)))</formula>
    </cfRule>
    <cfRule type="containsText" dxfId="238" priority="302" stopIfTrue="1" operator="containsText" text="III">
      <formula>NOT(ISERROR(SEARCH("III",S193)))</formula>
    </cfRule>
    <cfRule type="containsText" dxfId="237" priority="303" stopIfTrue="1" operator="containsText" text="II">
      <formula>NOT(ISERROR(SEARCH("II",S193)))</formula>
    </cfRule>
    <cfRule type="containsText" dxfId="236" priority="304" stopIfTrue="1" operator="containsText" text="I">
      <formula>NOT(ISERROR(SEARCH("I",S193)))</formula>
    </cfRule>
  </conditionalFormatting>
  <conditionalFormatting sqref="S193:S194 S196:S197 S200:S204">
    <cfRule type="containsText" dxfId="235" priority="297" operator="containsText" text="IV">
      <formula>NOT(ISERROR(SEARCH("IV",S193)))</formula>
    </cfRule>
    <cfRule type="containsText" dxfId="234" priority="298" operator="containsText" text="III">
      <formula>NOT(ISERROR(SEARCH("III",S193)))</formula>
    </cfRule>
    <cfRule type="containsText" dxfId="233" priority="299" operator="containsText" text="II">
      <formula>NOT(ISERROR(SEARCH("II",S193)))</formula>
    </cfRule>
    <cfRule type="containsText" dxfId="232" priority="300" operator="containsText" text="I">
      <formula>NOT(ISERROR(SEARCH("I",S193)))</formula>
    </cfRule>
  </conditionalFormatting>
  <conditionalFormatting sqref="S206:S207 S209:S210 S213:S217">
    <cfRule type="containsText" dxfId="231" priority="285" stopIfTrue="1" operator="containsText" text="IV">
      <formula>NOT(ISERROR(SEARCH("IV",S206)))</formula>
    </cfRule>
    <cfRule type="containsText" dxfId="230" priority="286" stopIfTrue="1" operator="containsText" text="III">
      <formula>NOT(ISERROR(SEARCH("III",S206)))</formula>
    </cfRule>
    <cfRule type="containsText" dxfId="229" priority="287" stopIfTrue="1" operator="containsText" text="II">
      <formula>NOT(ISERROR(SEARCH("II",S206)))</formula>
    </cfRule>
    <cfRule type="containsText" dxfId="228" priority="288" stopIfTrue="1" operator="containsText" text="I">
      <formula>NOT(ISERROR(SEARCH("I",S206)))</formula>
    </cfRule>
  </conditionalFormatting>
  <conditionalFormatting sqref="S206:S207 S209:S210 S213:S217">
    <cfRule type="containsText" dxfId="227" priority="281" operator="containsText" text="IV">
      <formula>NOT(ISERROR(SEARCH("IV",S206)))</formula>
    </cfRule>
    <cfRule type="containsText" dxfId="226" priority="282" operator="containsText" text="III">
      <formula>NOT(ISERROR(SEARCH("III",S206)))</formula>
    </cfRule>
    <cfRule type="containsText" dxfId="225" priority="283" operator="containsText" text="II">
      <formula>NOT(ISERROR(SEARCH("II",S206)))</formula>
    </cfRule>
    <cfRule type="containsText" dxfId="224" priority="284" operator="containsText" text="I">
      <formula>NOT(ISERROR(SEARCH("I",S206)))</formula>
    </cfRule>
  </conditionalFormatting>
  <conditionalFormatting sqref="S219:S220 S222:S223 S226:S230">
    <cfRule type="containsText" dxfId="223" priority="277" stopIfTrue="1" operator="containsText" text="IV">
      <formula>NOT(ISERROR(SEARCH("IV",S219)))</formula>
    </cfRule>
    <cfRule type="containsText" dxfId="222" priority="278" stopIfTrue="1" operator="containsText" text="III">
      <formula>NOT(ISERROR(SEARCH("III",S219)))</formula>
    </cfRule>
    <cfRule type="containsText" dxfId="221" priority="279" stopIfTrue="1" operator="containsText" text="II">
      <formula>NOT(ISERROR(SEARCH("II",S219)))</formula>
    </cfRule>
    <cfRule type="containsText" dxfId="220" priority="280" stopIfTrue="1" operator="containsText" text="I">
      <formula>NOT(ISERROR(SEARCH("I",S219)))</formula>
    </cfRule>
  </conditionalFormatting>
  <conditionalFormatting sqref="S219:S220 S222:S223 S226:S230">
    <cfRule type="containsText" dxfId="219" priority="273" operator="containsText" text="IV">
      <formula>NOT(ISERROR(SEARCH("IV",S219)))</formula>
    </cfRule>
    <cfRule type="containsText" dxfId="218" priority="274" operator="containsText" text="III">
      <formula>NOT(ISERROR(SEARCH("III",S219)))</formula>
    </cfRule>
    <cfRule type="containsText" dxfId="217" priority="275" operator="containsText" text="II">
      <formula>NOT(ISERROR(SEARCH("II",S219)))</formula>
    </cfRule>
    <cfRule type="containsText" dxfId="216" priority="276" operator="containsText" text="I">
      <formula>NOT(ISERROR(SEARCH("I",S219)))</formula>
    </cfRule>
  </conditionalFormatting>
  <conditionalFormatting sqref="S232:S233 S235:S236 S239:S243">
    <cfRule type="containsText" dxfId="215" priority="269" stopIfTrue="1" operator="containsText" text="IV">
      <formula>NOT(ISERROR(SEARCH("IV",S232)))</formula>
    </cfRule>
    <cfRule type="containsText" dxfId="214" priority="270" stopIfTrue="1" operator="containsText" text="III">
      <formula>NOT(ISERROR(SEARCH("III",S232)))</formula>
    </cfRule>
    <cfRule type="containsText" dxfId="213" priority="271" stopIfTrue="1" operator="containsText" text="II">
      <formula>NOT(ISERROR(SEARCH("II",S232)))</formula>
    </cfRule>
    <cfRule type="containsText" dxfId="212" priority="272" stopIfTrue="1" operator="containsText" text="I">
      <formula>NOT(ISERROR(SEARCH("I",S232)))</formula>
    </cfRule>
  </conditionalFormatting>
  <conditionalFormatting sqref="S232:S233 S235:S236 S239:S243">
    <cfRule type="containsText" dxfId="211" priority="265" operator="containsText" text="IV">
      <formula>NOT(ISERROR(SEARCH("IV",S232)))</formula>
    </cfRule>
    <cfRule type="containsText" dxfId="210" priority="266" operator="containsText" text="III">
      <formula>NOT(ISERROR(SEARCH("III",S232)))</formula>
    </cfRule>
    <cfRule type="containsText" dxfId="209" priority="267" operator="containsText" text="II">
      <formula>NOT(ISERROR(SEARCH("II",S232)))</formula>
    </cfRule>
    <cfRule type="containsText" dxfId="208" priority="268" operator="containsText" text="I">
      <formula>NOT(ISERROR(SEARCH("I",S232)))</formula>
    </cfRule>
  </conditionalFormatting>
  <conditionalFormatting sqref="S245:S246 S248:S249 S252:S256">
    <cfRule type="containsText" dxfId="207" priority="261" stopIfTrue="1" operator="containsText" text="IV">
      <formula>NOT(ISERROR(SEARCH("IV",S245)))</formula>
    </cfRule>
    <cfRule type="containsText" dxfId="206" priority="262" stopIfTrue="1" operator="containsText" text="III">
      <formula>NOT(ISERROR(SEARCH("III",S245)))</formula>
    </cfRule>
    <cfRule type="containsText" dxfId="205" priority="263" stopIfTrue="1" operator="containsText" text="II">
      <formula>NOT(ISERROR(SEARCH("II",S245)))</formula>
    </cfRule>
    <cfRule type="containsText" dxfId="204" priority="264" stopIfTrue="1" operator="containsText" text="I">
      <formula>NOT(ISERROR(SEARCH("I",S245)))</formula>
    </cfRule>
  </conditionalFormatting>
  <conditionalFormatting sqref="S245:S246 S248:S249 S252:S256">
    <cfRule type="containsText" dxfId="203" priority="257" operator="containsText" text="IV">
      <formula>NOT(ISERROR(SEARCH("IV",S245)))</formula>
    </cfRule>
    <cfRule type="containsText" dxfId="202" priority="258" operator="containsText" text="III">
      <formula>NOT(ISERROR(SEARCH("III",S245)))</formula>
    </cfRule>
    <cfRule type="containsText" dxfId="201" priority="259" operator="containsText" text="II">
      <formula>NOT(ISERROR(SEARCH("II",S245)))</formula>
    </cfRule>
    <cfRule type="containsText" dxfId="200" priority="260" operator="containsText" text="I">
      <formula>NOT(ISERROR(SEARCH("I",S245)))</formula>
    </cfRule>
  </conditionalFormatting>
  <conditionalFormatting sqref="S258:S259 S261:S262 S265:S269">
    <cfRule type="containsText" dxfId="199" priority="253" stopIfTrue="1" operator="containsText" text="IV">
      <formula>NOT(ISERROR(SEARCH("IV",S258)))</formula>
    </cfRule>
    <cfRule type="containsText" dxfId="198" priority="254" stopIfTrue="1" operator="containsText" text="III">
      <formula>NOT(ISERROR(SEARCH("III",S258)))</formula>
    </cfRule>
    <cfRule type="containsText" dxfId="197" priority="255" stopIfTrue="1" operator="containsText" text="II">
      <formula>NOT(ISERROR(SEARCH("II",S258)))</formula>
    </cfRule>
    <cfRule type="containsText" dxfId="196" priority="256" stopIfTrue="1" operator="containsText" text="I">
      <formula>NOT(ISERROR(SEARCH("I",S258)))</formula>
    </cfRule>
  </conditionalFormatting>
  <conditionalFormatting sqref="S258:S259 S261:S262 S265:S269">
    <cfRule type="containsText" dxfId="195" priority="249" operator="containsText" text="IV">
      <formula>NOT(ISERROR(SEARCH("IV",S258)))</formula>
    </cfRule>
    <cfRule type="containsText" dxfId="194" priority="250" operator="containsText" text="III">
      <formula>NOT(ISERROR(SEARCH("III",S258)))</formula>
    </cfRule>
    <cfRule type="containsText" dxfId="193" priority="251" operator="containsText" text="II">
      <formula>NOT(ISERROR(SEARCH("II",S258)))</formula>
    </cfRule>
    <cfRule type="containsText" dxfId="192" priority="252" operator="containsText" text="I">
      <formula>NOT(ISERROR(SEARCH("I",S258)))</formula>
    </cfRule>
  </conditionalFormatting>
  <conditionalFormatting sqref="S271:S272 S274:S275 S278:S282">
    <cfRule type="containsText" dxfId="191" priority="245" stopIfTrue="1" operator="containsText" text="IV">
      <formula>NOT(ISERROR(SEARCH("IV",S271)))</formula>
    </cfRule>
    <cfRule type="containsText" dxfId="190" priority="246" stopIfTrue="1" operator="containsText" text="III">
      <formula>NOT(ISERROR(SEARCH("III",S271)))</formula>
    </cfRule>
    <cfRule type="containsText" dxfId="189" priority="247" stopIfTrue="1" operator="containsText" text="II">
      <formula>NOT(ISERROR(SEARCH("II",S271)))</formula>
    </cfRule>
    <cfRule type="containsText" dxfId="188" priority="248" stopIfTrue="1" operator="containsText" text="I">
      <formula>NOT(ISERROR(SEARCH("I",S271)))</formula>
    </cfRule>
  </conditionalFormatting>
  <conditionalFormatting sqref="S271:S272 S274:S275 S278:S282">
    <cfRule type="containsText" dxfId="187" priority="241" operator="containsText" text="IV">
      <formula>NOT(ISERROR(SEARCH("IV",S271)))</formula>
    </cfRule>
    <cfRule type="containsText" dxfId="186" priority="242" operator="containsText" text="III">
      <formula>NOT(ISERROR(SEARCH("III",S271)))</formula>
    </cfRule>
    <cfRule type="containsText" dxfId="185" priority="243" operator="containsText" text="II">
      <formula>NOT(ISERROR(SEARCH("II",S271)))</formula>
    </cfRule>
    <cfRule type="containsText" dxfId="184" priority="244" operator="containsText" text="I">
      <formula>NOT(ISERROR(SEARCH("I",S271)))</formula>
    </cfRule>
  </conditionalFormatting>
  <conditionalFormatting sqref="S284:S285 S287:S288 S291:S295">
    <cfRule type="containsText" dxfId="183" priority="237" stopIfTrue="1" operator="containsText" text="IV">
      <formula>NOT(ISERROR(SEARCH("IV",S284)))</formula>
    </cfRule>
    <cfRule type="containsText" dxfId="182" priority="238" stopIfTrue="1" operator="containsText" text="III">
      <formula>NOT(ISERROR(SEARCH("III",S284)))</formula>
    </cfRule>
    <cfRule type="containsText" dxfId="181" priority="239" stopIfTrue="1" operator="containsText" text="II">
      <formula>NOT(ISERROR(SEARCH("II",S284)))</formula>
    </cfRule>
    <cfRule type="containsText" dxfId="180" priority="240" stopIfTrue="1" operator="containsText" text="I">
      <formula>NOT(ISERROR(SEARCH("I",S284)))</formula>
    </cfRule>
  </conditionalFormatting>
  <conditionalFormatting sqref="S284:S285 S287:S288 S291:S295">
    <cfRule type="containsText" dxfId="179" priority="233" operator="containsText" text="IV">
      <formula>NOT(ISERROR(SEARCH("IV",S284)))</formula>
    </cfRule>
    <cfRule type="containsText" dxfId="178" priority="234" operator="containsText" text="III">
      <formula>NOT(ISERROR(SEARCH("III",S284)))</formula>
    </cfRule>
    <cfRule type="containsText" dxfId="177" priority="235" operator="containsText" text="II">
      <formula>NOT(ISERROR(SEARCH("II",S284)))</formula>
    </cfRule>
    <cfRule type="containsText" dxfId="176" priority="236" operator="containsText" text="I">
      <formula>NOT(ISERROR(SEARCH("I",S284)))</formula>
    </cfRule>
  </conditionalFormatting>
  <conditionalFormatting sqref="S297:S298 S300:S301 S304:S308">
    <cfRule type="containsText" dxfId="175" priority="229" stopIfTrue="1" operator="containsText" text="IV">
      <formula>NOT(ISERROR(SEARCH("IV",S297)))</formula>
    </cfRule>
    <cfRule type="containsText" dxfId="174" priority="230" stopIfTrue="1" operator="containsText" text="III">
      <formula>NOT(ISERROR(SEARCH("III",S297)))</formula>
    </cfRule>
    <cfRule type="containsText" dxfId="173" priority="231" stopIfTrue="1" operator="containsText" text="II">
      <formula>NOT(ISERROR(SEARCH("II",S297)))</formula>
    </cfRule>
    <cfRule type="containsText" dxfId="172" priority="232" stopIfTrue="1" operator="containsText" text="I">
      <formula>NOT(ISERROR(SEARCH("I",S297)))</formula>
    </cfRule>
  </conditionalFormatting>
  <conditionalFormatting sqref="S297:S298 S300:S301 S304:S308">
    <cfRule type="containsText" dxfId="171" priority="225" operator="containsText" text="IV">
      <formula>NOT(ISERROR(SEARCH("IV",S297)))</formula>
    </cfRule>
    <cfRule type="containsText" dxfId="170" priority="226" operator="containsText" text="III">
      <formula>NOT(ISERROR(SEARCH("III",S297)))</formula>
    </cfRule>
    <cfRule type="containsText" dxfId="169" priority="227" operator="containsText" text="II">
      <formula>NOT(ISERROR(SEARCH("II",S297)))</formula>
    </cfRule>
    <cfRule type="containsText" dxfId="168" priority="228" operator="containsText" text="I">
      <formula>NOT(ISERROR(SEARCH("I",S297)))</formula>
    </cfRule>
  </conditionalFormatting>
  <conditionalFormatting sqref="S309 S311:S314 S317:S320">
    <cfRule type="containsText" dxfId="167" priority="205" stopIfTrue="1" operator="containsText" text="IV">
      <formula>NOT(ISERROR(SEARCH("IV",S309)))</formula>
    </cfRule>
    <cfRule type="containsText" dxfId="166" priority="206" stopIfTrue="1" operator="containsText" text="III">
      <formula>NOT(ISERROR(SEARCH("III",S309)))</formula>
    </cfRule>
    <cfRule type="containsText" dxfId="165" priority="207" stopIfTrue="1" operator="containsText" text="II">
      <formula>NOT(ISERROR(SEARCH("II",S309)))</formula>
    </cfRule>
    <cfRule type="containsText" dxfId="164" priority="208" stopIfTrue="1" operator="containsText" text="I">
      <formula>NOT(ISERROR(SEARCH("I",S309)))</formula>
    </cfRule>
  </conditionalFormatting>
  <conditionalFormatting sqref="S309 S311:S314 S317:S320">
    <cfRule type="containsText" dxfId="163" priority="201" operator="containsText" text="IV">
      <formula>NOT(ISERROR(SEARCH("IV",S309)))</formula>
    </cfRule>
    <cfRule type="containsText" dxfId="162" priority="202" operator="containsText" text="III">
      <formula>NOT(ISERROR(SEARCH("III",S309)))</formula>
    </cfRule>
    <cfRule type="containsText" dxfId="161" priority="203" operator="containsText" text="II">
      <formula>NOT(ISERROR(SEARCH("II",S309)))</formula>
    </cfRule>
    <cfRule type="containsText" dxfId="160" priority="204" operator="containsText" text="I">
      <formula>NOT(ISERROR(SEARCH("I",S309)))</formula>
    </cfRule>
  </conditionalFormatting>
  <conditionalFormatting sqref="S321:S323 S325:S326 S329:S333">
    <cfRule type="containsText" dxfId="159" priority="165" stopIfTrue="1" operator="containsText" text="IV">
      <formula>NOT(ISERROR(SEARCH("IV",S321)))</formula>
    </cfRule>
    <cfRule type="containsText" dxfId="158" priority="166" stopIfTrue="1" operator="containsText" text="III">
      <formula>NOT(ISERROR(SEARCH("III",S321)))</formula>
    </cfRule>
    <cfRule type="containsText" dxfId="157" priority="167" stopIfTrue="1" operator="containsText" text="II">
      <formula>NOT(ISERROR(SEARCH("II",S321)))</formula>
    </cfRule>
    <cfRule type="containsText" dxfId="156" priority="168" stopIfTrue="1" operator="containsText" text="I">
      <formula>NOT(ISERROR(SEARCH("I",S321)))</formula>
    </cfRule>
  </conditionalFormatting>
  <conditionalFormatting sqref="S321:S323 S325:S326 S329:S333">
    <cfRule type="containsText" dxfId="155" priority="161" operator="containsText" text="IV">
      <formula>NOT(ISERROR(SEARCH("IV",S321)))</formula>
    </cfRule>
    <cfRule type="containsText" dxfId="154" priority="162" operator="containsText" text="III">
      <formula>NOT(ISERROR(SEARCH("III",S321)))</formula>
    </cfRule>
    <cfRule type="containsText" dxfId="153" priority="163" operator="containsText" text="II">
      <formula>NOT(ISERROR(SEARCH("II",S321)))</formula>
    </cfRule>
    <cfRule type="containsText" dxfId="152" priority="164" operator="containsText" text="I">
      <formula>NOT(ISERROR(SEARCH("I",S321)))</formula>
    </cfRule>
  </conditionalFormatting>
  <conditionalFormatting sqref="S334:S336 S338:S339 S342:S346">
    <cfRule type="containsText" dxfId="151" priority="157" stopIfTrue="1" operator="containsText" text="IV">
      <formula>NOT(ISERROR(SEARCH("IV",S334)))</formula>
    </cfRule>
    <cfRule type="containsText" dxfId="150" priority="158" stopIfTrue="1" operator="containsText" text="III">
      <formula>NOT(ISERROR(SEARCH("III",S334)))</formula>
    </cfRule>
    <cfRule type="containsText" dxfId="149" priority="159" stopIfTrue="1" operator="containsText" text="II">
      <formula>NOT(ISERROR(SEARCH("II",S334)))</formula>
    </cfRule>
    <cfRule type="containsText" dxfId="148" priority="160" stopIfTrue="1" operator="containsText" text="I">
      <formula>NOT(ISERROR(SEARCH("I",S334)))</formula>
    </cfRule>
  </conditionalFormatting>
  <conditionalFormatting sqref="S334:S336 S338:S339 S342:S346">
    <cfRule type="containsText" dxfId="147" priority="153" operator="containsText" text="IV">
      <formula>NOT(ISERROR(SEARCH("IV",S334)))</formula>
    </cfRule>
    <cfRule type="containsText" dxfId="146" priority="154" operator="containsText" text="III">
      <formula>NOT(ISERROR(SEARCH("III",S334)))</formula>
    </cfRule>
    <cfRule type="containsText" dxfId="145" priority="155" operator="containsText" text="II">
      <formula>NOT(ISERROR(SEARCH("II",S334)))</formula>
    </cfRule>
    <cfRule type="containsText" dxfId="144" priority="156" operator="containsText" text="I">
      <formula>NOT(ISERROR(SEARCH("I",S334)))</formula>
    </cfRule>
  </conditionalFormatting>
  <conditionalFormatting sqref="S347:S349 S351:S352 S355:S359">
    <cfRule type="containsText" dxfId="143" priority="149" stopIfTrue="1" operator="containsText" text="IV">
      <formula>NOT(ISERROR(SEARCH("IV",S347)))</formula>
    </cfRule>
    <cfRule type="containsText" dxfId="142" priority="150" stopIfTrue="1" operator="containsText" text="III">
      <formula>NOT(ISERROR(SEARCH("III",S347)))</formula>
    </cfRule>
    <cfRule type="containsText" dxfId="141" priority="151" stopIfTrue="1" operator="containsText" text="II">
      <formula>NOT(ISERROR(SEARCH("II",S347)))</formula>
    </cfRule>
    <cfRule type="containsText" dxfId="140" priority="152" stopIfTrue="1" operator="containsText" text="I">
      <formula>NOT(ISERROR(SEARCH("I",S347)))</formula>
    </cfRule>
  </conditionalFormatting>
  <conditionalFormatting sqref="S347:S349 S351:S352 S355:S359">
    <cfRule type="containsText" dxfId="139" priority="145" operator="containsText" text="IV">
      <formula>NOT(ISERROR(SEARCH("IV",S347)))</formula>
    </cfRule>
    <cfRule type="containsText" dxfId="138" priority="146" operator="containsText" text="III">
      <formula>NOT(ISERROR(SEARCH("III",S347)))</formula>
    </cfRule>
    <cfRule type="containsText" dxfId="137" priority="147" operator="containsText" text="II">
      <formula>NOT(ISERROR(SEARCH("II",S347)))</formula>
    </cfRule>
    <cfRule type="containsText" dxfId="136" priority="148" operator="containsText" text="I">
      <formula>NOT(ISERROR(SEARCH("I",S347)))</formula>
    </cfRule>
  </conditionalFormatting>
  <conditionalFormatting sqref="S360:S362 S364:S365 S368:S372">
    <cfRule type="containsText" dxfId="135" priority="141" stopIfTrue="1" operator="containsText" text="IV">
      <formula>NOT(ISERROR(SEARCH("IV",S360)))</formula>
    </cfRule>
    <cfRule type="containsText" dxfId="134" priority="142" stopIfTrue="1" operator="containsText" text="III">
      <formula>NOT(ISERROR(SEARCH("III",S360)))</formula>
    </cfRule>
    <cfRule type="containsText" dxfId="133" priority="143" stopIfTrue="1" operator="containsText" text="II">
      <formula>NOT(ISERROR(SEARCH("II",S360)))</formula>
    </cfRule>
    <cfRule type="containsText" dxfId="132" priority="144" stopIfTrue="1" operator="containsText" text="I">
      <formula>NOT(ISERROR(SEARCH("I",S360)))</formula>
    </cfRule>
  </conditionalFormatting>
  <conditionalFormatting sqref="S360:S362 S364:S365 S368:S372">
    <cfRule type="containsText" dxfId="131" priority="137" operator="containsText" text="IV">
      <formula>NOT(ISERROR(SEARCH("IV",S360)))</formula>
    </cfRule>
    <cfRule type="containsText" dxfId="130" priority="138" operator="containsText" text="III">
      <formula>NOT(ISERROR(SEARCH("III",S360)))</formula>
    </cfRule>
    <cfRule type="containsText" dxfId="129" priority="139" operator="containsText" text="II">
      <formula>NOT(ISERROR(SEARCH("II",S360)))</formula>
    </cfRule>
    <cfRule type="containsText" dxfId="128" priority="140" operator="containsText" text="I">
      <formula>NOT(ISERROR(SEARCH("I",S360)))</formula>
    </cfRule>
  </conditionalFormatting>
  <conditionalFormatting sqref="S373:S375 S377:S378 S381:S385">
    <cfRule type="containsText" dxfId="127" priority="133" stopIfTrue="1" operator="containsText" text="IV">
      <formula>NOT(ISERROR(SEARCH("IV",S373)))</formula>
    </cfRule>
    <cfRule type="containsText" dxfId="126" priority="134" stopIfTrue="1" operator="containsText" text="III">
      <formula>NOT(ISERROR(SEARCH("III",S373)))</formula>
    </cfRule>
    <cfRule type="containsText" dxfId="125" priority="135" stopIfTrue="1" operator="containsText" text="II">
      <formula>NOT(ISERROR(SEARCH("II",S373)))</formula>
    </cfRule>
    <cfRule type="containsText" dxfId="124" priority="136" stopIfTrue="1" operator="containsText" text="I">
      <formula>NOT(ISERROR(SEARCH("I",S373)))</formula>
    </cfRule>
  </conditionalFormatting>
  <conditionalFormatting sqref="S373:S375 S377:S378 S381:S385">
    <cfRule type="containsText" dxfId="123" priority="129" operator="containsText" text="IV">
      <formula>NOT(ISERROR(SEARCH("IV",S373)))</formula>
    </cfRule>
    <cfRule type="containsText" dxfId="122" priority="130" operator="containsText" text="III">
      <formula>NOT(ISERROR(SEARCH("III",S373)))</formula>
    </cfRule>
    <cfRule type="containsText" dxfId="121" priority="131" operator="containsText" text="II">
      <formula>NOT(ISERROR(SEARCH("II",S373)))</formula>
    </cfRule>
    <cfRule type="containsText" dxfId="120" priority="132" operator="containsText" text="I">
      <formula>NOT(ISERROR(SEARCH("I",S373)))</formula>
    </cfRule>
  </conditionalFormatting>
  <conditionalFormatting sqref="S386:S388 S390:S391 S394:S398">
    <cfRule type="containsText" dxfId="119" priority="125" stopIfTrue="1" operator="containsText" text="IV">
      <formula>NOT(ISERROR(SEARCH("IV",S386)))</formula>
    </cfRule>
    <cfRule type="containsText" dxfId="118" priority="126" stopIfTrue="1" operator="containsText" text="III">
      <formula>NOT(ISERROR(SEARCH("III",S386)))</formula>
    </cfRule>
    <cfRule type="containsText" dxfId="117" priority="127" stopIfTrue="1" operator="containsText" text="II">
      <formula>NOT(ISERROR(SEARCH("II",S386)))</formula>
    </cfRule>
    <cfRule type="containsText" dxfId="116" priority="128" stopIfTrue="1" operator="containsText" text="I">
      <formula>NOT(ISERROR(SEARCH("I",S386)))</formula>
    </cfRule>
  </conditionalFormatting>
  <conditionalFormatting sqref="S386:S388 S390:S391 S394:S398">
    <cfRule type="containsText" dxfId="115" priority="121" operator="containsText" text="IV">
      <formula>NOT(ISERROR(SEARCH("IV",S386)))</formula>
    </cfRule>
    <cfRule type="containsText" dxfId="114" priority="122" operator="containsText" text="III">
      <formula>NOT(ISERROR(SEARCH("III",S386)))</formula>
    </cfRule>
    <cfRule type="containsText" dxfId="113" priority="123" operator="containsText" text="II">
      <formula>NOT(ISERROR(SEARCH("II",S386)))</formula>
    </cfRule>
    <cfRule type="containsText" dxfId="112" priority="124" operator="containsText" text="I">
      <formula>NOT(ISERROR(SEARCH("I",S386)))</formula>
    </cfRule>
  </conditionalFormatting>
  <conditionalFormatting sqref="S399:S401 S403:S404 S407:S411">
    <cfRule type="containsText" dxfId="111" priority="117" stopIfTrue="1" operator="containsText" text="IV">
      <formula>NOT(ISERROR(SEARCH("IV",S399)))</formula>
    </cfRule>
    <cfRule type="containsText" dxfId="110" priority="118" stopIfTrue="1" operator="containsText" text="III">
      <formula>NOT(ISERROR(SEARCH("III",S399)))</formula>
    </cfRule>
    <cfRule type="containsText" dxfId="109" priority="119" stopIfTrue="1" operator="containsText" text="II">
      <formula>NOT(ISERROR(SEARCH("II",S399)))</formula>
    </cfRule>
    <cfRule type="containsText" dxfId="108" priority="120" stopIfTrue="1" operator="containsText" text="I">
      <formula>NOT(ISERROR(SEARCH("I",S399)))</formula>
    </cfRule>
  </conditionalFormatting>
  <conditionalFormatting sqref="S399:S401 S403:S404 S407:S411">
    <cfRule type="containsText" dxfId="107" priority="113" operator="containsText" text="IV">
      <formula>NOT(ISERROR(SEARCH("IV",S399)))</formula>
    </cfRule>
    <cfRule type="containsText" dxfId="106" priority="114" operator="containsText" text="III">
      <formula>NOT(ISERROR(SEARCH("III",S399)))</formula>
    </cfRule>
    <cfRule type="containsText" dxfId="105" priority="115" operator="containsText" text="II">
      <formula>NOT(ISERROR(SEARCH("II",S399)))</formula>
    </cfRule>
    <cfRule type="containsText" dxfId="104" priority="116" operator="containsText" text="I">
      <formula>NOT(ISERROR(SEARCH("I",S399)))</formula>
    </cfRule>
  </conditionalFormatting>
  <conditionalFormatting sqref="S412:S414 S416:S417 S420:S424">
    <cfRule type="containsText" dxfId="103" priority="109" stopIfTrue="1" operator="containsText" text="IV">
      <formula>NOT(ISERROR(SEARCH("IV",S412)))</formula>
    </cfRule>
    <cfRule type="containsText" dxfId="102" priority="110" stopIfTrue="1" operator="containsText" text="III">
      <formula>NOT(ISERROR(SEARCH("III",S412)))</formula>
    </cfRule>
    <cfRule type="containsText" dxfId="101" priority="111" stopIfTrue="1" operator="containsText" text="II">
      <formula>NOT(ISERROR(SEARCH("II",S412)))</formula>
    </cfRule>
    <cfRule type="containsText" dxfId="100" priority="112" stopIfTrue="1" operator="containsText" text="I">
      <formula>NOT(ISERROR(SEARCH("I",S412)))</formula>
    </cfRule>
  </conditionalFormatting>
  <conditionalFormatting sqref="S412:S414 S416:S417 S420:S424">
    <cfRule type="containsText" dxfId="99" priority="105" operator="containsText" text="IV">
      <formula>NOT(ISERROR(SEARCH("IV",S412)))</formula>
    </cfRule>
    <cfRule type="containsText" dxfId="98" priority="106" operator="containsText" text="III">
      <formula>NOT(ISERROR(SEARCH("III",S412)))</formula>
    </cfRule>
    <cfRule type="containsText" dxfId="97" priority="107" operator="containsText" text="II">
      <formula>NOT(ISERROR(SEARCH("II",S412)))</formula>
    </cfRule>
    <cfRule type="containsText" dxfId="96" priority="108" operator="containsText" text="I">
      <formula>NOT(ISERROR(SEARCH("I",S412)))</formula>
    </cfRule>
  </conditionalFormatting>
  <conditionalFormatting sqref="S425:S427 S429:S430 S433:S437">
    <cfRule type="containsText" dxfId="95" priority="101" stopIfTrue="1" operator="containsText" text="IV">
      <formula>NOT(ISERROR(SEARCH("IV",S425)))</formula>
    </cfRule>
    <cfRule type="containsText" dxfId="94" priority="102" stopIfTrue="1" operator="containsText" text="III">
      <formula>NOT(ISERROR(SEARCH("III",S425)))</formula>
    </cfRule>
    <cfRule type="containsText" dxfId="93" priority="103" stopIfTrue="1" operator="containsText" text="II">
      <formula>NOT(ISERROR(SEARCH("II",S425)))</formula>
    </cfRule>
    <cfRule type="containsText" dxfId="92" priority="104" stopIfTrue="1" operator="containsText" text="I">
      <formula>NOT(ISERROR(SEARCH("I",S425)))</formula>
    </cfRule>
  </conditionalFormatting>
  <conditionalFormatting sqref="S425:S427 S429:S430 S433:S437">
    <cfRule type="containsText" dxfId="91" priority="97" operator="containsText" text="IV">
      <formula>NOT(ISERROR(SEARCH("IV",S425)))</formula>
    </cfRule>
    <cfRule type="containsText" dxfId="90" priority="98" operator="containsText" text="III">
      <formula>NOT(ISERROR(SEARCH("III",S425)))</formula>
    </cfRule>
    <cfRule type="containsText" dxfId="89" priority="99" operator="containsText" text="II">
      <formula>NOT(ISERROR(SEARCH("II",S425)))</formula>
    </cfRule>
    <cfRule type="containsText" dxfId="88" priority="100" operator="containsText" text="I">
      <formula>NOT(ISERROR(SEARCH("I",S425)))</formula>
    </cfRule>
  </conditionalFormatting>
  <conditionalFormatting sqref="S438:S440 S442:S443 S446:S450">
    <cfRule type="containsText" dxfId="87" priority="93" stopIfTrue="1" operator="containsText" text="IV">
      <formula>NOT(ISERROR(SEARCH("IV",S438)))</formula>
    </cfRule>
    <cfRule type="containsText" dxfId="86" priority="94" stopIfTrue="1" operator="containsText" text="III">
      <formula>NOT(ISERROR(SEARCH("III",S438)))</formula>
    </cfRule>
    <cfRule type="containsText" dxfId="85" priority="95" stopIfTrue="1" operator="containsText" text="II">
      <formula>NOT(ISERROR(SEARCH("II",S438)))</formula>
    </cfRule>
    <cfRule type="containsText" dxfId="84" priority="96" stopIfTrue="1" operator="containsText" text="I">
      <formula>NOT(ISERROR(SEARCH("I",S438)))</formula>
    </cfRule>
  </conditionalFormatting>
  <conditionalFormatting sqref="S438:S440 S442:S443 S446:S450">
    <cfRule type="containsText" dxfId="83" priority="89" operator="containsText" text="IV">
      <formula>NOT(ISERROR(SEARCH("IV",S438)))</formula>
    </cfRule>
    <cfRule type="containsText" dxfId="82" priority="90" operator="containsText" text="III">
      <formula>NOT(ISERROR(SEARCH("III",S438)))</formula>
    </cfRule>
    <cfRule type="containsText" dxfId="81" priority="91" operator="containsText" text="II">
      <formula>NOT(ISERROR(SEARCH("II",S438)))</formula>
    </cfRule>
    <cfRule type="containsText" dxfId="80" priority="92" operator="containsText" text="I">
      <formula>NOT(ISERROR(SEARCH("I",S438)))</formula>
    </cfRule>
  </conditionalFormatting>
  <conditionalFormatting sqref="S471:S473 S475 S478">
    <cfRule type="containsText" dxfId="79" priority="85" stopIfTrue="1" operator="containsText" text="IV">
      <formula>NOT(ISERROR(SEARCH("IV",S471)))</formula>
    </cfRule>
    <cfRule type="containsText" dxfId="78" priority="86" stopIfTrue="1" operator="containsText" text="III">
      <formula>NOT(ISERROR(SEARCH("III",S471)))</formula>
    </cfRule>
    <cfRule type="containsText" dxfId="77" priority="87" stopIfTrue="1" operator="containsText" text="II">
      <formula>NOT(ISERROR(SEARCH("II",S471)))</formula>
    </cfRule>
    <cfRule type="containsText" dxfId="76" priority="88" stopIfTrue="1" operator="containsText" text="I">
      <formula>NOT(ISERROR(SEARCH("I",S471)))</formula>
    </cfRule>
  </conditionalFormatting>
  <conditionalFormatting sqref="S471:S473 S475 S478">
    <cfRule type="containsText" dxfId="75" priority="81" operator="containsText" text="IV">
      <formula>NOT(ISERROR(SEARCH("IV",S471)))</formula>
    </cfRule>
    <cfRule type="containsText" dxfId="74" priority="82" operator="containsText" text="III">
      <formula>NOT(ISERROR(SEARCH("III",S471)))</formula>
    </cfRule>
    <cfRule type="containsText" dxfId="73" priority="83" operator="containsText" text="II">
      <formula>NOT(ISERROR(SEARCH("II",S471)))</formula>
    </cfRule>
    <cfRule type="containsText" dxfId="72" priority="84" operator="containsText" text="I">
      <formula>NOT(ISERROR(SEARCH("I",S471)))</formula>
    </cfRule>
  </conditionalFormatting>
  <conditionalFormatting sqref="S479:S481 S483:S484 S487:S491">
    <cfRule type="containsText" dxfId="71" priority="77" stopIfTrue="1" operator="containsText" text="IV">
      <formula>NOT(ISERROR(SEARCH("IV",S479)))</formula>
    </cfRule>
    <cfRule type="containsText" dxfId="70" priority="78" stopIfTrue="1" operator="containsText" text="III">
      <formula>NOT(ISERROR(SEARCH("III",S479)))</formula>
    </cfRule>
    <cfRule type="containsText" dxfId="69" priority="79" stopIfTrue="1" operator="containsText" text="II">
      <formula>NOT(ISERROR(SEARCH("II",S479)))</formula>
    </cfRule>
    <cfRule type="containsText" dxfId="68" priority="80" stopIfTrue="1" operator="containsText" text="I">
      <formula>NOT(ISERROR(SEARCH("I",S479)))</formula>
    </cfRule>
  </conditionalFormatting>
  <conditionalFormatting sqref="S479:S481 S483:S484 S487:S491">
    <cfRule type="containsText" dxfId="67" priority="73" operator="containsText" text="IV">
      <formula>NOT(ISERROR(SEARCH("IV",S479)))</formula>
    </cfRule>
    <cfRule type="containsText" dxfId="66" priority="74" operator="containsText" text="III">
      <formula>NOT(ISERROR(SEARCH("III",S479)))</formula>
    </cfRule>
    <cfRule type="containsText" dxfId="65" priority="75" operator="containsText" text="II">
      <formula>NOT(ISERROR(SEARCH("II",S479)))</formula>
    </cfRule>
    <cfRule type="containsText" dxfId="64" priority="76" operator="containsText" text="I">
      <formula>NOT(ISERROR(SEARCH("I",S479)))</formula>
    </cfRule>
  </conditionalFormatting>
  <conditionalFormatting sqref="S492:S494 S496:S497 S500:S504">
    <cfRule type="containsText" dxfId="63" priority="69" stopIfTrue="1" operator="containsText" text="IV">
      <formula>NOT(ISERROR(SEARCH("IV",S492)))</formula>
    </cfRule>
    <cfRule type="containsText" dxfId="62" priority="70" stopIfTrue="1" operator="containsText" text="III">
      <formula>NOT(ISERROR(SEARCH("III",S492)))</formula>
    </cfRule>
    <cfRule type="containsText" dxfId="61" priority="71" stopIfTrue="1" operator="containsText" text="II">
      <formula>NOT(ISERROR(SEARCH("II",S492)))</formula>
    </cfRule>
    <cfRule type="containsText" dxfId="60" priority="72" stopIfTrue="1" operator="containsText" text="I">
      <formula>NOT(ISERROR(SEARCH("I",S492)))</formula>
    </cfRule>
  </conditionalFormatting>
  <conditionalFormatting sqref="S492:S494 S496:S497 S500:S504">
    <cfRule type="containsText" dxfId="59" priority="65" operator="containsText" text="IV">
      <formula>NOT(ISERROR(SEARCH("IV",S492)))</formula>
    </cfRule>
    <cfRule type="containsText" dxfId="58" priority="66" operator="containsText" text="III">
      <formula>NOT(ISERROR(SEARCH("III",S492)))</formula>
    </cfRule>
    <cfRule type="containsText" dxfId="57" priority="67" operator="containsText" text="II">
      <formula>NOT(ISERROR(SEARCH("II",S492)))</formula>
    </cfRule>
    <cfRule type="containsText" dxfId="56" priority="68" operator="containsText" text="I">
      <formula>NOT(ISERROR(SEARCH("I",S492)))</formula>
    </cfRule>
  </conditionalFormatting>
  <conditionalFormatting sqref="S505:S507 S509:S510 S513:S517">
    <cfRule type="containsText" dxfId="55" priority="61" stopIfTrue="1" operator="containsText" text="IV">
      <formula>NOT(ISERROR(SEARCH("IV",S505)))</formula>
    </cfRule>
    <cfRule type="containsText" dxfId="54" priority="62" stopIfTrue="1" operator="containsText" text="III">
      <formula>NOT(ISERROR(SEARCH("III",S505)))</formula>
    </cfRule>
    <cfRule type="containsText" dxfId="53" priority="63" stopIfTrue="1" operator="containsText" text="II">
      <formula>NOT(ISERROR(SEARCH("II",S505)))</formula>
    </cfRule>
    <cfRule type="containsText" dxfId="52" priority="64" stopIfTrue="1" operator="containsText" text="I">
      <formula>NOT(ISERROR(SEARCH("I",S505)))</formula>
    </cfRule>
  </conditionalFormatting>
  <conditionalFormatting sqref="S505:S507 S509:S510 S513:S517">
    <cfRule type="containsText" dxfId="51" priority="57" operator="containsText" text="IV">
      <formula>NOT(ISERROR(SEARCH("IV",S505)))</formula>
    </cfRule>
    <cfRule type="containsText" dxfId="50" priority="58" operator="containsText" text="III">
      <formula>NOT(ISERROR(SEARCH("III",S505)))</formula>
    </cfRule>
    <cfRule type="containsText" dxfId="49" priority="59" operator="containsText" text="II">
      <formula>NOT(ISERROR(SEARCH("II",S505)))</formula>
    </cfRule>
    <cfRule type="containsText" dxfId="48" priority="60" operator="containsText" text="I">
      <formula>NOT(ISERROR(SEARCH("I",S505)))</formula>
    </cfRule>
  </conditionalFormatting>
  <conditionalFormatting sqref="S518:S520 S522:S523 S526:S530">
    <cfRule type="containsText" dxfId="47" priority="53" stopIfTrue="1" operator="containsText" text="IV">
      <formula>NOT(ISERROR(SEARCH("IV",S518)))</formula>
    </cfRule>
    <cfRule type="containsText" dxfId="46" priority="54" stopIfTrue="1" operator="containsText" text="III">
      <formula>NOT(ISERROR(SEARCH("III",S518)))</formula>
    </cfRule>
    <cfRule type="containsText" dxfId="45" priority="55" stopIfTrue="1" operator="containsText" text="II">
      <formula>NOT(ISERROR(SEARCH("II",S518)))</formula>
    </cfRule>
    <cfRule type="containsText" dxfId="44" priority="56" stopIfTrue="1" operator="containsText" text="I">
      <formula>NOT(ISERROR(SEARCH("I",S518)))</formula>
    </cfRule>
  </conditionalFormatting>
  <conditionalFormatting sqref="S518:S520 S522:S523 S526:S530">
    <cfRule type="containsText" dxfId="43" priority="49" operator="containsText" text="IV">
      <formula>NOT(ISERROR(SEARCH("IV",S518)))</formula>
    </cfRule>
    <cfRule type="containsText" dxfId="42" priority="50" operator="containsText" text="III">
      <formula>NOT(ISERROR(SEARCH("III",S518)))</formula>
    </cfRule>
    <cfRule type="containsText" dxfId="41" priority="51" operator="containsText" text="II">
      <formula>NOT(ISERROR(SEARCH("II",S518)))</formula>
    </cfRule>
    <cfRule type="containsText" dxfId="40" priority="52" operator="containsText" text="I">
      <formula>NOT(ISERROR(SEARCH("I",S518)))</formula>
    </cfRule>
  </conditionalFormatting>
  <conditionalFormatting sqref="T10">
    <cfRule type="containsText" dxfId="39" priority="45" stopIfTrue="1" operator="containsText" text="IV">
      <formula>NOT(ISERROR(SEARCH("IV",T10)))</formula>
    </cfRule>
    <cfRule type="containsText" dxfId="38" priority="46" stopIfTrue="1" operator="containsText" text="III">
      <formula>NOT(ISERROR(SEARCH("III",T10)))</formula>
    </cfRule>
    <cfRule type="containsText" dxfId="37" priority="47" stopIfTrue="1" operator="containsText" text="II">
      <formula>NOT(ISERROR(SEARCH("II",T10)))</formula>
    </cfRule>
    <cfRule type="containsText" dxfId="36" priority="48" stopIfTrue="1" operator="containsText" text="I">
      <formula>NOT(ISERROR(SEARCH("I",T10)))</formula>
    </cfRule>
  </conditionalFormatting>
  <conditionalFormatting sqref="T10">
    <cfRule type="containsText" dxfId="35" priority="41" operator="containsText" text="IV">
      <formula>NOT(ISERROR(SEARCH("IV",T10)))</formula>
    </cfRule>
    <cfRule type="containsText" dxfId="34" priority="42" operator="containsText" text="III">
      <formula>NOT(ISERROR(SEARCH("III",T10)))</formula>
    </cfRule>
    <cfRule type="containsText" dxfId="33" priority="43" operator="containsText" text="II">
      <formula>NOT(ISERROR(SEARCH("II",T10)))</formula>
    </cfRule>
    <cfRule type="containsText" dxfId="32" priority="44" operator="containsText" text="I">
      <formula>NOT(ISERROR(SEARCH("I",T10)))</formula>
    </cfRule>
  </conditionalFormatting>
  <conditionalFormatting sqref="T579">
    <cfRule type="containsText" dxfId="31" priority="25" operator="containsText" text="IV">
      <formula>NOT(ISERROR(SEARCH("IV",T579)))</formula>
    </cfRule>
    <cfRule type="containsText" dxfId="30" priority="26" operator="containsText" text="III">
      <formula>NOT(ISERROR(SEARCH("III",T579)))</formula>
    </cfRule>
    <cfRule type="containsText" dxfId="29" priority="27" operator="containsText" text="II">
      <formula>NOT(ISERROR(SEARCH("II",T579)))</formula>
    </cfRule>
    <cfRule type="containsText" dxfId="28" priority="28" operator="containsText" text="I">
      <formula>NOT(ISERROR(SEARCH("I",T579)))</formula>
    </cfRule>
  </conditionalFormatting>
  <conditionalFormatting sqref="T579">
    <cfRule type="containsText" dxfId="27" priority="29" stopIfTrue="1" operator="containsText" text="IV">
      <formula>NOT(ISERROR(SEARCH("IV",T579)))</formula>
    </cfRule>
    <cfRule type="containsText" dxfId="26" priority="30" stopIfTrue="1" operator="containsText" text="III">
      <formula>NOT(ISERROR(SEARCH("III",T579)))</formula>
    </cfRule>
    <cfRule type="containsText" dxfId="25" priority="31" stopIfTrue="1" operator="containsText" text="II">
      <formula>NOT(ISERROR(SEARCH("II",T579)))</formula>
    </cfRule>
    <cfRule type="containsText" dxfId="24" priority="32" stopIfTrue="1" operator="containsText" text="I">
      <formula>NOT(ISERROR(SEARCH("I",T579)))</formula>
    </cfRule>
  </conditionalFormatting>
  <conditionalFormatting sqref="S579">
    <cfRule type="containsText" dxfId="23" priority="17" operator="containsText" text="IV">
      <formula>NOT(ISERROR(SEARCH("IV",S579)))</formula>
    </cfRule>
    <cfRule type="containsText" dxfId="22" priority="18" operator="containsText" text="III">
      <formula>NOT(ISERROR(SEARCH("III",S579)))</formula>
    </cfRule>
    <cfRule type="containsText" dxfId="21" priority="19" operator="containsText" text="II">
      <formula>NOT(ISERROR(SEARCH("II",S579)))</formula>
    </cfRule>
    <cfRule type="containsText" dxfId="20" priority="20" operator="containsText" text="I">
      <formula>NOT(ISERROR(SEARCH("I",S579)))</formula>
    </cfRule>
  </conditionalFormatting>
  <conditionalFormatting sqref="S579">
    <cfRule type="containsText" dxfId="19" priority="21" stopIfTrue="1" operator="containsText" text="IV">
      <formula>NOT(ISERROR(SEARCH("IV",S579)))</formula>
    </cfRule>
    <cfRule type="containsText" dxfId="18" priority="22" stopIfTrue="1" operator="containsText" text="III">
      <formula>NOT(ISERROR(SEARCH("III",S579)))</formula>
    </cfRule>
    <cfRule type="containsText" dxfId="17" priority="23" stopIfTrue="1" operator="containsText" text="II">
      <formula>NOT(ISERROR(SEARCH("II",S579)))</formula>
    </cfRule>
    <cfRule type="containsText" dxfId="16" priority="24" stopIfTrue="1" operator="containsText" text="I">
      <formula>NOT(ISERROR(SEARCH("I",S579)))</formula>
    </cfRule>
  </conditionalFormatting>
  <conditionalFormatting sqref="T575">
    <cfRule type="containsText" dxfId="15" priority="9" operator="containsText" text="IV">
      <formula>NOT(ISERROR(SEARCH("IV",T575)))</formula>
    </cfRule>
    <cfRule type="containsText" dxfId="14" priority="10" operator="containsText" text="III">
      <formula>NOT(ISERROR(SEARCH("III",T575)))</formula>
    </cfRule>
    <cfRule type="containsText" dxfId="13" priority="11" operator="containsText" text="II">
      <formula>NOT(ISERROR(SEARCH("II",T575)))</formula>
    </cfRule>
    <cfRule type="containsText" dxfId="12" priority="12" operator="containsText" text="I">
      <formula>NOT(ISERROR(SEARCH("I",T575)))</formula>
    </cfRule>
  </conditionalFormatting>
  <conditionalFormatting sqref="T575">
    <cfRule type="containsText" dxfId="11" priority="13" stopIfTrue="1" operator="containsText" text="IV">
      <formula>NOT(ISERROR(SEARCH("IV",T575)))</formula>
    </cfRule>
    <cfRule type="containsText" dxfId="10" priority="14" stopIfTrue="1" operator="containsText" text="III">
      <formula>NOT(ISERROR(SEARCH("III",T575)))</formula>
    </cfRule>
    <cfRule type="containsText" dxfId="9" priority="15" stopIfTrue="1" operator="containsText" text="II">
      <formula>NOT(ISERROR(SEARCH("II",T575)))</formula>
    </cfRule>
    <cfRule type="containsText" dxfId="8" priority="16" stopIfTrue="1" operator="containsText" text="I">
      <formula>NOT(ISERROR(SEARCH("I",T575)))</formula>
    </cfRule>
  </conditionalFormatting>
  <conditionalFormatting sqref="S575">
    <cfRule type="containsText" dxfId="7" priority="1" operator="containsText" text="IV">
      <formula>NOT(ISERROR(SEARCH("IV",S575)))</formula>
    </cfRule>
    <cfRule type="containsText" dxfId="6" priority="2" operator="containsText" text="III">
      <formula>NOT(ISERROR(SEARCH("III",S575)))</formula>
    </cfRule>
    <cfRule type="containsText" dxfId="5" priority="3" operator="containsText" text="II">
      <formula>NOT(ISERROR(SEARCH("II",S575)))</formula>
    </cfRule>
    <cfRule type="containsText" dxfId="4" priority="4" operator="containsText" text="I">
      <formula>NOT(ISERROR(SEARCH("I",S575)))</formula>
    </cfRule>
  </conditionalFormatting>
  <conditionalFormatting sqref="S575">
    <cfRule type="containsText" dxfId="3" priority="5" stopIfTrue="1" operator="containsText" text="IV">
      <formula>NOT(ISERROR(SEARCH("IV",S575)))</formula>
    </cfRule>
    <cfRule type="containsText" dxfId="2" priority="6" stopIfTrue="1" operator="containsText" text="III">
      <formula>NOT(ISERROR(SEARCH("III",S575)))</formula>
    </cfRule>
    <cfRule type="containsText" dxfId="1" priority="7" stopIfTrue="1" operator="containsText" text="II">
      <formula>NOT(ISERROR(SEARCH("II",S575)))</formula>
    </cfRule>
    <cfRule type="containsText" dxfId="0" priority="8" stopIfTrue="1" operator="containsText" text="I">
      <formula>NOT(ISERROR(SEARCH("I",S575)))</formula>
    </cfRule>
  </conditionalFormatting>
  <dataValidations count="4">
    <dataValidation type="list" allowBlank="1" showInputMessage="1" showErrorMessage="1" errorTitle="Error" error="Seleccione uno de los valores indicados" promptTitle="Seleccione ND" prompt="10 - Muy Alto_x000a_6 - Alto_x000a_2 - Medio_x000a_0 - Bajo | N/A" sqref="M671 M588 M9:M583">
      <formula1>ND</formula1>
    </dataValidation>
    <dataValidation type="list" allowBlank="1" showInputMessage="1" showErrorMessage="1" errorTitle="Error" error="Seleccione uno de los valores indicados" promptTitle="Seleccione NC" prompt="100 - Mortal o Catastrófico (M)_x000a_60 - Muy grave (MG)_x000a_25 - Grave (G)_x000a_10 - Leve (L)" sqref="Q671 Q588 Q9:Q583">
      <formula1>NC</formula1>
    </dataValidation>
    <dataValidation type="list" allowBlank="1" showInputMessage="1" showErrorMessage="1" errorTitle="Error" error="Seleccione uno de los valor indicado" promptTitle="Seleccione NE" prompt="4 - Continua (EC)_x000a_3 - Frecuente (EF)_x000a_2 - Ocasional (EO)_x000a_1 - Esporádica (EE)" sqref="N674 N596:N672 N9:N594">
      <formula1>NE</formula1>
    </dataValidation>
    <dataValidation operator="equal" allowBlank="1" showErrorMessage="1" sqref="Z544:Z545 Z548:Z556 Z559:Z567 Z673 Z448:Z459 Z11:Z17 Z20:Z30 Z33:Z43 Z46:Z56 Z59:Z69 Z72:Z82 Z85:Z95 Z98:Z108 Z111:Z121 Z124:Z134 Z137:Z147 Z150:Z160 Z163:Z173 Z176:Z186 Z189:Z199 Z215:Z225 Z228:Z238 Z241:Z251 Z254:Z264 Z267:Z277 Z280:Z290 Z293:Z303 Z331:Z341 Z344:Z354 Z357:Z367 Z370:Z380 Z383:Z393 Z396:Z406 Z409:Z419 Z422:Z432 Z435:Z445 Z461:Z486 Z489:Z499 Z502:Z512 Z515:Z525 Z9 Z576:Z577 Z202:Z212 Z306:Z317 Z319:Z328 Z528:Z542 Z569:Z574 Z579:Z583">
      <formula2>0</formula2>
    </dataValidation>
  </dataValidations>
  <pageMargins left="0.59055118110236227" right="0.59055118110236227" top="0.39370078740157483" bottom="0.39370078740157483" header="0.31496062992125984" footer="0.31496062992125984"/>
  <pageSetup scale="54"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43" zoomScale="85" zoomScaleNormal="85" workbookViewId="0">
      <selection activeCell="A46" sqref="A46:C46"/>
    </sheetView>
  </sheetViews>
  <sheetFormatPr baseColWidth="10" defaultRowHeight="12.75"/>
  <cols>
    <col min="1" max="1" width="21" style="9" customWidth="1"/>
    <col min="2" max="2" width="11.42578125" style="9"/>
    <col min="3" max="3" width="74.5703125" style="9" customWidth="1"/>
    <col min="4" max="7" width="11.42578125" style="9"/>
    <col min="8" max="8" width="12.5703125" style="9" customWidth="1"/>
    <col min="9" max="9" width="13.140625" style="9" customWidth="1"/>
    <col min="10" max="10" width="15" style="9" customWidth="1"/>
    <col min="11" max="256" width="11.42578125" style="9"/>
    <col min="257" max="257" width="21" style="9" customWidth="1"/>
    <col min="258" max="258" width="11.42578125" style="9"/>
    <col min="259" max="259" width="74.5703125" style="9" customWidth="1"/>
    <col min="260" max="263" width="11.42578125" style="9"/>
    <col min="264" max="264" width="12.5703125" style="9" customWidth="1"/>
    <col min="265" max="265" width="13.140625" style="9" customWidth="1"/>
    <col min="266" max="266" width="15" style="9" customWidth="1"/>
    <col min="267" max="512" width="11.42578125" style="9"/>
    <col min="513" max="513" width="21" style="9" customWidth="1"/>
    <col min="514" max="514" width="11.42578125" style="9"/>
    <col min="515" max="515" width="74.5703125" style="9" customWidth="1"/>
    <col min="516" max="519" width="11.42578125" style="9"/>
    <col min="520" max="520" width="12.5703125" style="9" customWidth="1"/>
    <col min="521" max="521" width="13.140625" style="9" customWidth="1"/>
    <col min="522" max="522" width="15" style="9" customWidth="1"/>
    <col min="523" max="768" width="11.42578125" style="9"/>
    <col min="769" max="769" width="21" style="9" customWidth="1"/>
    <col min="770" max="770" width="11.42578125" style="9"/>
    <col min="771" max="771" width="74.5703125" style="9" customWidth="1"/>
    <col min="772" max="775" width="11.42578125" style="9"/>
    <col min="776" max="776" width="12.5703125" style="9" customWidth="1"/>
    <col min="777" max="777" width="13.140625" style="9" customWidth="1"/>
    <col min="778" max="778" width="15" style="9" customWidth="1"/>
    <col min="779" max="1024" width="11.42578125" style="9"/>
    <col min="1025" max="1025" width="21" style="9" customWidth="1"/>
    <col min="1026" max="1026" width="11.42578125" style="9"/>
    <col min="1027" max="1027" width="74.5703125" style="9" customWidth="1"/>
    <col min="1028" max="1031" width="11.42578125" style="9"/>
    <col min="1032" max="1032" width="12.5703125" style="9" customWidth="1"/>
    <col min="1033" max="1033" width="13.140625" style="9" customWidth="1"/>
    <col min="1034" max="1034" width="15" style="9" customWidth="1"/>
    <col min="1035" max="1280" width="11.42578125" style="9"/>
    <col min="1281" max="1281" width="21" style="9" customWidth="1"/>
    <col min="1282" max="1282" width="11.42578125" style="9"/>
    <col min="1283" max="1283" width="74.5703125" style="9" customWidth="1"/>
    <col min="1284" max="1287" width="11.42578125" style="9"/>
    <col min="1288" max="1288" width="12.5703125" style="9" customWidth="1"/>
    <col min="1289" max="1289" width="13.140625" style="9" customWidth="1"/>
    <col min="1290" max="1290" width="15" style="9" customWidth="1"/>
    <col min="1291" max="1536" width="11.42578125" style="9"/>
    <col min="1537" max="1537" width="21" style="9" customWidth="1"/>
    <col min="1538" max="1538" width="11.42578125" style="9"/>
    <col min="1539" max="1539" width="74.5703125" style="9" customWidth="1"/>
    <col min="1540" max="1543" width="11.42578125" style="9"/>
    <col min="1544" max="1544" width="12.5703125" style="9" customWidth="1"/>
    <col min="1545" max="1545" width="13.140625" style="9" customWidth="1"/>
    <col min="1546" max="1546" width="15" style="9" customWidth="1"/>
    <col min="1547" max="1792" width="11.42578125" style="9"/>
    <col min="1793" max="1793" width="21" style="9" customWidth="1"/>
    <col min="1794" max="1794" width="11.42578125" style="9"/>
    <col min="1795" max="1795" width="74.5703125" style="9" customWidth="1"/>
    <col min="1796" max="1799" width="11.42578125" style="9"/>
    <col min="1800" max="1800" width="12.5703125" style="9" customWidth="1"/>
    <col min="1801" max="1801" width="13.140625" style="9" customWidth="1"/>
    <col min="1802" max="1802" width="15" style="9" customWidth="1"/>
    <col min="1803" max="2048" width="11.42578125" style="9"/>
    <col min="2049" max="2049" width="21" style="9" customWidth="1"/>
    <col min="2050" max="2050" width="11.42578125" style="9"/>
    <col min="2051" max="2051" width="74.5703125" style="9" customWidth="1"/>
    <col min="2052" max="2055" width="11.42578125" style="9"/>
    <col min="2056" max="2056" width="12.5703125" style="9" customWidth="1"/>
    <col min="2057" max="2057" width="13.140625" style="9" customWidth="1"/>
    <col min="2058" max="2058" width="15" style="9" customWidth="1"/>
    <col min="2059" max="2304" width="11.42578125" style="9"/>
    <col min="2305" max="2305" width="21" style="9" customWidth="1"/>
    <col min="2306" max="2306" width="11.42578125" style="9"/>
    <col min="2307" max="2307" width="74.5703125" style="9" customWidth="1"/>
    <col min="2308" max="2311" width="11.42578125" style="9"/>
    <col min="2312" max="2312" width="12.5703125" style="9" customWidth="1"/>
    <col min="2313" max="2313" width="13.140625" style="9" customWidth="1"/>
    <col min="2314" max="2314" width="15" style="9" customWidth="1"/>
    <col min="2315" max="2560" width="11.42578125" style="9"/>
    <col min="2561" max="2561" width="21" style="9" customWidth="1"/>
    <col min="2562" max="2562" width="11.42578125" style="9"/>
    <col min="2563" max="2563" width="74.5703125" style="9" customWidth="1"/>
    <col min="2564" max="2567" width="11.42578125" style="9"/>
    <col min="2568" max="2568" width="12.5703125" style="9" customWidth="1"/>
    <col min="2569" max="2569" width="13.140625" style="9" customWidth="1"/>
    <col min="2570" max="2570" width="15" style="9" customWidth="1"/>
    <col min="2571" max="2816" width="11.42578125" style="9"/>
    <col min="2817" max="2817" width="21" style="9" customWidth="1"/>
    <col min="2818" max="2818" width="11.42578125" style="9"/>
    <col min="2819" max="2819" width="74.5703125" style="9" customWidth="1"/>
    <col min="2820" max="2823" width="11.42578125" style="9"/>
    <col min="2824" max="2824" width="12.5703125" style="9" customWidth="1"/>
    <col min="2825" max="2825" width="13.140625" style="9" customWidth="1"/>
    <col min="2826" max="2826" width="15" style="9" customWidth="1"/>
    <col min="2827" max="3072" width="11.42578125" style="9"/>
    <col min="3073" max="3073" width="21" style="9" customWidth="1"/>
    <col min="3074" max="3074" width="11.42578125" style="9"/>
    <col min="3075" max="3075" width="74.5703125" style="9" customWidth="1"/>
    <col min="3076" max="3079" width="11.42578125" style="9"/>
    <col min="3080" max="3080" width="12.5703125" style="9" customWidth="1"/>
    <col min="3081" max="3081" width="13.140625" style="9" customWidth="1"/>
    <col min="3082" max="3082" width="15" style="9" customWidth="1"/>
    <col min="3083" max="3328" width="11.42578125" style="9"/>
    <col min="3329" max="3329" width="21" style="9" customWidth="1"/>
    <col min="3330" max="3330" width="11.42578125" style="9"/>
    <col min="3331" max="3331" width="74.5703125" style="9" customWidth="1"/>
    <col min="3332" max="3335" width="11.42578125" style="9"/>
    <col min="3336" max="3336" width="12.5703125" style="9" customWidth="1"/>
    <col min="3337" max="3337" width="13.140625" style="9" customWidth="1"/>
    <col min="3338" max="3338" width="15" style="9" customWidth="1"/>
    <col min="3339" max="3584" width="11.42578125" style="9"/>
    <col min="3585" max="3585" width="21" style="9" customWidth="1"/>
    <col min="3586" max="3586" width="11.42578125" style="9"/>
    <col min="3587" max="3587" width="74.5703125" style="9" customWidth="1"/>
    <col min="3588" max="3591" width="11.42578125" style="9"/>
    <col min="3592" max="3592" width="12.5703125" style="9" customWidth="1"/>
    <col min="3593" max="3593" width="13.140625" style="9" customWidth="1"/>
    <col min="3594" max="3594" width="15" style="9" customWidth="1"/>
    <col min="3595" max="3840" width="11.42578125" style="9"/>
    <col min="3841" max="3841" width="21" style="9" customWidth="1"/>
    <col min="3842" max="3842" width="11.42578125" style="9"/>
    <col min="3843" max="3843" width="74.5703125" style="9" customWidth="1"/>
    <col min="3844" max="3847" width="11.42578125" style="9"/>
    <col min="3848" max="3848" width="12.5703125" style="9" customWidth="1"/>
    <col min="3849" max="3849" width="13.140625" style="9" customWidth="1"/>
    <col min="3850" max="3850" width="15" style="9" customWidth="1"/>
    <col min="3851" max="4096" width="11.42578125" style="9"/>
    <col min="4097" max="4097" width="21" style="9" customWidth="1"/>
    <col min="4098" max="4098" width="11.42578125" style="9"/>
    <col min="4099" max="4099" width="74.5703125" style="9" customWidth="1"/>
    <col min="4100" max="4103" width="11.42578125" style="9"/>
    <col min="4104" max="4104" width="12.5703125" style="9" customWidth="1"/>
    <col min="4105" max="4105" width="13.140625" style="9" customWidth="1"/>
    <col min="4106" max="4106" width="15" style="9" customWidth="1"/>
    <col min="4107" max="4352" width="11.42578125" style="9"/>
    <col min="4353" max="4353" width="21" style="9" customWidth="1"/>
    <col min="4354" max="4354" width="11.42578125" style="9"/>
    <col min="4355" max="4355" width="74.5703125" style="9" customWidth="1"/>
    <col min="4356" max="4359" width="11.42578125" style="9"/>
    <col min="4360" max="4360" width="12.5703125" style="9" customWidth="1"/>
    <col min="4361" max="4361" width="13.140625" style="9" customWidth="1"/>
    <col min="4362" max="4362" width="15" style="9" customWidth="1"/>
    <col min="4363" max="4608" width="11.42578125" style="9"/>
    <col min="4609" max="4609" width="21" style="9" customWidth="1"/>
    <col min="4610" max="4610" width="11.42578125" style="9"/>
    <col min="4611" max="4611" width="74.5703125" style="9" customWidth="1"/>
    <col min="4612" max="4615" width="11.42578125" style="9"/>
    <col min="4616" max="4616" width="12.5703125" style="9" customWidth="1"/>
    <col min="4617" max="4617" width="13.140625" style="9" customWidth="1"/>
    <col min="4618" max="4618" width="15" style="9" customWidth="1"/>
    <col min="4619" max="4864" width="11.42578125" style="9"/>
    <col min="4865" max="4865" width="21" style="9" customWidth="1"/>
    <col min="4866" max="4866" width="11.42578125" style="9"/>
    <col min="4867" max="4867" width="74.5703125" style="9" customWidth="1"/>
    <col min="4868" max="4871" width="11.42578125" style="9"/>
    <col min="4872" max="4872" width="12.5703125" style="9" customWidth="1"/>
    <col min="4873" max="4873" width="13.140625" style="9" customWidth="1"/>
    <col min="4874" max="4874" width="15" style="9" customWidth="1"/>
    <col min="4875" max="5120" width="11.42578125" style="9"/>
    <col min="5121" max="5121" width="21" style="9" customWidth="1"/>
    <col min="5122" max="5122" width="11.42578125" style="9"/>
    <col min="5123" max="5123" width="74.5703125" style="9" customWidth="1"/>
    <col min="5124" max="5127" width="11.42578125" style="9"/>
    <col min="5128" max="5128" width="12.5703125" style="9" customWidth="1"/>
    <col min="5129" max="5129" width="13.140625" style="9" customWidth="1"/>
    <col min="5130" max="5130" width="15" style="9" customWidth="1"/>
    <col min="5131" max="5376" width="11.42578125" style="9"/>
    <col min="5377" max="5377" width="21" style="9" customWidth="1"/>
    <col min="5378" max="5378" width="11.42578125" style="9"/>
    <col min="5379" max="5379" width="74.5703125" style="9" customWidth="1"/>
    <col min="5380" max="5383" width="11.42578125" style="9"/>
    <col min="5384" max="5384" width="12.5703125" style="9" customWidth="1"/>
    <col min="5385" max="5385" width="13.140625" style="9" customWidth="1"/>
    <col min="5386" max="5386" width="15" style="9" customWidth="1"/>
    <col min="5387" max="5632" width="11.42578125" style="9"/>
    <col min="5633" max="5633" width="21" style="9" customWidth="1"/>
    <col min="5634" max="5634" width="11.42578125" style="9"/>
    <col min="5635" max="5635" width="74.5703125" style="9" customWidth="1"/>
    <col min="5636" max="5639" width="11.42578125" style="9"/>
    <col min="5640" max="5640" width="12.5703125" style="9" customWidth="1"/>
    <col min="5641" max="5641" width="13.140625" style="9" customWidth="1"/>
    <col min="5642" max="5642" width="15" style="9" customWidth="1"/>
    <col min="5643" max="5888" width="11.42578125" style="9"/>
    <col min="5889" max="5889" width="21" style="9" customWidth="1"/>
    <col min="5890" max="5890" width="11.42578125" style="9"/>
    <col min="5891" max="5891" width="74.5703125" style="9" customWidth="1"/>
    <col min="5892" max="5895" width="11.42578125" style="9"/>
    <col min="5896" max="5896" width="12.5703125" style="9" customWidth="1"/>
    <col min="5897" max="5897" width="13.140625" style="9" customWidth="1"/>
    <col min="5898" max="5898" width="15" style="9" customWidth="1"/>
    <col min="5899" max="6144" width="11.42578125" style="9"/>
    <col min="6145" max="6145" width="21" style="9" customWidth="1"/>
    <col min="6146" max="6146" width="11.42578125" style="9"/>
    <col min="6147" max="6147" width="74.5703125" style="9" customWidth="1"/>
    <col min="6148" max="6151" width="11.42578125" style="9"/>
    <col min="6152" max="6152" width="12.5703125" style="9" customWidth="1"/>
    <col min="6153" max="6153" width="13.140625" style="9" customWidth="1"/>
    <col min="6154" max="6154" width="15" style="9" customWidth="1"/>
    <col min="6155" max="6400" width="11.42578125" style="9"/>
    <col min="6401" max="6401" width="21" style="9" customWidth="1"/>
    <col min="6402" max="6402" width="11.42578125" style="9"/>
    <col min="6403" max="6403" width="74.5703125" style="9" customWidth="1"/>
    <col min="6404" max="6407" width="11.42578125" style="9"/>
    <col min="6408" max="6408" width="12.5703125" style="9" customWidth="1"/>
    <col min="6409" max="6409" width="13.140625" style="9" customWidth="1"/>
    <col min="6410" max="6410" width="15" style="9" customWidth="1"/>
    <col min="6411" max="6656" width="11.42578125" style="9"/>
    <col min="6657" max="6657" width="21" style="9" customWidth="1"/>
    <col min="6658" max="6658" width="11.42578125" style="9"/>
    <col min="6659" max="6659" width="74.5703125" style="9" customWidth="1"/>
    <col min="6660" max="6663" width="11.42578125" style="9"/>
    <col min="6664" max="6664" width="12.5703125" style="9" customWidth="1"/>
    <col min="6665" max="6665" width="13.140625" style="9" customWidth="1"/>
    <col min="6666" max="6666" width="15" style="9" customWidth="1"/>
    <col min="6667" max="6912" width="11.42578125" style="9"/>
    <col min="6913" max="6913" width="21" style="9" customWidth="1"/>
    <col min="6914" max="6914" width="11.42578125" style="9"/>
    <col min="6915" max="6915" width="74.5703125" style="9" customWidth="1"/>
    <col min="6916" max="6919" width="11.42578125" style="9"/>
    <col min="6920" max="6920" width="12.5703125" style="9" customWidth="1"/>
    <col min="6921" max="6921" width="13.140625" style="9" customWidth="1"/>
    <col min="6922" max="6922" width="15" style="9" customWidth="1"/>
    <col min="6923" max="7168" width="11.42578125" style="9"/>
    <col min="7169" max="7169" width="21" style="9" customWidth="1"/>
    <col min="7170" max="7170" width="11.42578125" style="9"/>
    <col min="7171" max="7171" width="74.5703125" style="9" customWidth="1"/>
    <col min="7172" max="7175" width="11.42578125" style="9"/>
    <col min="7176" max="7176" width="12.5703125" style="9" customWidth="1"/>
    <col min="7177" max="7177" width="13.140625" style="9" customWidth="1"/>
    <col min="7178" max="7178" width="15" style="9" customWidth="1"/>
    <col min="7179" max="7424" width="11.42578125" style="9"/>
    <col min="7425" max="7425" width="21" style="9" customWidth="1"/>
    <col min="7426" max="7426" width="11.42578125" style="9"/>
    <col min="7427" max="7427" width="74.5703125" style="9" customWidth="1"/>
    <col min="7428" max="7431" width="11.42578125" style="9"/>
    <col min="7432" max="7432" width="12.5703125" style="9" customWidth="1"/>
    <col min="7433" max="7433" width="13.140625" style="9" customWidth="1"/>
    <col min="7434" max="7434" width="15" style="9" customWidth="1"/>
    <col min="7435" max="7680" width="11.42578125" style="9"/>
    <col min="7681" max="7681" width="21" style="9" customWidth="1"/>
    <col min="7682" max="7682" width="11.42578125" style="9"/>
    <col min="7683" max="7683" width="74.5703125" style="9" customWidth="1"/>
    <col min="7684" max="7687" width="11.42578125" style="9"/>
    <col min="7688" max="7688" width="12.5703125" style="9" customWidth="1"/>
    <col min="7689" max="7689" width="13.140625" style="9" customWidth="1"/>
    <col min="7690" max="7690" width="15" style="9" customWidth="1"/>
    <col min="7691" max="7936" width="11.42578125" style="9"/>
    <col min="7937" max="7937" width="21" style="9" customWidth="1"/>
    <col min="7938" max="7938" width="11.42578125" style="9"/>
    <col min="7939" max="7939" width="74.5703125" style="9" customWidth="1"/>
    <col min="7940" max="7943" width="11.42578125" style="9"/>
    <col min="7944" max="7944" width="12.5703125" style="9" customWidth="1"/>
    <col min="7945" max="7945" width="13.140625" style="9" customWidth="1"/>
    <col min="7946" max="7946" width="15" style="9" customWidth="1"/>
    <col min="7947" max="8192" width="11.42578125" style="9"/>
    <col min="8193" max="8193" width="21" style="9" customWidth="1"/>
    <col min="8194" max="8194" width="11.42578125" style="9"/>
    <col min="8195" max="8195" width="74.5703125" style="9" customWidth="1"/>
    <col min="8196" max="8199" width="11.42578125" style="9"/>
    <col min="8200" max="8200" width="12.5703125" style="9" customWidth="1"/>
    <col min="8201" max="8201" width="13.140625" style="9" customWidth="1"/>
    <col min="8202" max="8202" width="15" style="9" customWidth="1"/>
    <col min="8203" max="8448" width="11.42578125" style="9"/>
    <col min="8449" max="8449" width="21" style="9" customWidth="1"/>
    <col min="8450" max="8450" width="11.42578125" style="9"/>
    <col min="8451" max="8451" width="74.5703125" style="9" customWidth="1"/>
    <col min="8452" max="8455" width="11.42578125" style="9"/>
    <col min="8456" max="8456" width="12.5703125" style="9" customWidth="1"/>
    <col min="8457" max="8457" width="13.140625" style="9" customWidth="1"/>
    <col min="8458" max="8458" width="15" style="9" customWidth="1"/>
    <col min="8459" max="8704" width="11.42578125" style="9"/>
    <col min="8705" max="8705" width="21" style="9" customWidth="1"/>
    <col min="8706" max="8706" width="11.42578125" style="9"/>
    <col min="8707" max="8707" width="74.5703125" style="9" customWidth="1"/>
    <col min="8708" max="8711" width="11.42578125" style="9"/>
    <col min="8712" max="8712" width="12.5703125" style="9" customWidth="1"/>
    <col min="8713" max="8713" width="13.140625" style="9" customWidth="1"/>
    <col min="8714" max="8714" width="15" style="9" customWidth="1"/>
    <col min="8715" max="8960" width="11.42578125" style="9"/>
    <col min="8961" max="8961" width="21" style="9" customWidth="1"/>
    <col min="8962" max="8962" width="11.42578125" style="9"/>
    <col min="8963" max="8963" width="74.5703125" style="9" customWidth="1"/>
    <col min="8964" max="8967" width="11.42578125" style="9"/>
    <col min="8968" max="8968" width="12.5703125" style="9" customWidth="1"/>
    <col min="8969" max="8969" width="13.140625" style="9" customWidth="1"/>
    <col min="8970" max="8970" width="15" style="9" customWidth="1"/>
    <col min="8971" max="9216" width="11.42578125" style="9"/>
    <col min="9217" max="9217" width="21" style="9" customWidth="1"/>
    <col min="9218" max="9218" width="11.42578125" style="9"/>
    <col min="9219" max="9219" width="74.5703125" style="9" customWidth="1"/>
    <col min="9220" max="9223" width="11.42578125" style="9"/>
    <col min="9224" max="9224" width="12.5703125" style="9" customWidth="1"/>
    <col min="9225" max="9225" width="13.140625" style="9" customWidth="1"/>
    <col min="9226" max="9226" width="15" style="9" customWidth="1"/>
    <col min="9227" max="9472" width="11.42578125" style="9"/>
    <col min="9473" max="9473" width="21" style="9" customWidth="1"/>
    <col min="9474" max="9474" width="11.42578125" style="9"/>
    <col min="9475" max="9475" width="74.5703125" style="9" customWidth="1"/>
    <col min="9476" max="9479" width="11.42578125" style="9"/>
    <col min="9480" max="9480" width="12.5703125" style="9" customWidth="1"/>
    <col min="9481" max="9481" width="13.140625" style="9" customWidth="1"/>
    <col min="9482" max="9482" width="15" style="9" customWidth="1"/>
    <col min="9483" max="9728" width="11.42578125" style="9"/>
    <col min="9729" max="9729" width="21" style="9" customWidth="1"/>
    <col min="9730" max="9730" width="11.42578125" style="9"/>
    <col min="9731" max="9731" width="74.5703125" style="9" customWidth="1"/>
    <col min="9732" max="9735" width="11.42578125" style="9"/>
    <col min="9736" max="9736" width="12.5703125" style="9" customWidth="1"/>
    <col min="9737" max="9737" width="13.140625" style="9" customWidth="1"/>
    <col min="9738" max="9738" width="15" style="9" customWidth="1"/>
    <col min="9739" max="9984" width="11.42578125" style="9"/>
    <col min="9985" max="9985" width="21" style="9" customWidth="1"/>
    <col min="9986" max="9986" width="11.42578125" style="9"/>
    <col min="9987" max="9987" width="74.5703125" style="9" customWidth="1"/>
    <col min="9988" max="9991" width="11.42578125" style="9"/>
    <col min="9992" max="9992" width="12.5703125" style="9" customWidth="1"/>
    <col min="9993" max="9993" width="13.140625" style="9" customWidth="1"/>
    <col min="9994" max="9994" width="15" style="9" customWidth="1"/>
    <col min="9995" max="10240" width="11.42578125" style="9"/>
    <col min="10241" max="10241" width="21" style="9" customWidth="1"/>
    <col min="10242" max="10242" width="11.42578125" style="9"/>
    <col min="10243" max="10243" width="74.5703125" style="9" customWidth="1"/>
    <col min="10244" max="10247" width="11.42578125" style="9"/>
    <col min="10248" max="10248" width="12.5703125" style="9" customWidth="1"/>
    <col min="10249" max="10249" width="13.140625" style="9" customWidth="1"/>
    <col min="10250" max="10250" width="15" style="9" customWidth="1"/>
    <col min="10251" max="10496" width="11.42578125" style="9"/>
    <col min="10497" max="10497" width="21" style="9" customWidth="1"/>
    <col min="10498" max="10498" width="11.42578125" style="9"/>
    <col min="10499" max="10499" width="74.5703125" style="9" customWidth="1"/>
    <col min="10500" max="10503" width="11.42578125" style="9"/>
    <col min="10504" max="10504" width="12.5703125" style="9" customWidth="1"/>
    <col min="10505" max="10505" width="13.140625" style="9" customWidth="1"/>
    <col min="10506" max="10506" width="15" style="9" customWidth="1"/>
    <col min="10507" max="10752" width="11.42578125" style="9"/>
    <col min="10753" max="10753" width="21" style="9" customWidth="1"/>
    <col min="10754" max="10754" width="11.42578125" style="9"/>
    <col min="10755" max="10755" width="74.5703125" style="9" customWidth="1"/>
    <col min="10756" max="10759" width="11.42578125" style="9"/>
    <col min="10760" max="10760" width="12.5703125" style="9" customWidth="1"/>
    <col min="10761" max="10761" width="13.140625" style="9" customWidth="1"/>
    <col min="10762" max="10762" width="15" style="9" customWidth="1"/>
    <col min="10763" max="11008" width="11.42578125" style="9"/>
    <col min="11009" max="11009" width="21" style="9" customWidth="1"/>
    <col min="11010" max="11010" width="11.42578125" style="9"/>
    <col min="11011" max="11011" width="74.5703125" style="9" customWidth="1"/>
    <col min="11012" max="11015" width="11.42578125" style="9"/>
    <col min="11016" max="11016" width="12.5703125" style="9" customWidth="1"/>
    <col min="11017" max="11017" width="13.140625" style="9" customWidth="1"/>
    <col min="11018" max="11018" width="15" style="9" customWidth="1"/>
    <col min="11019" max="11264" width="11.42578125" style="9"/>
    <col min="11265" max="11265" width="21" style="9" customWidth="1"/>
    <col min="11266" max="11266" width="11.42578125" style="9"/>
    <col min="11267" max="11267" width="74.5703125" style="9" customWidth="1"/>
    <col min="11268" max="11271" width="11.42578125" style="9"/>
    <col min="11272" max="11272" width="12.5703125" style="9" customWidth="1"/>
    <col min="11273" max="11273" width="13.140625" style="9" customWidth="1"/>
    <col min="11274" max="11274" width="15" style="9" customWidth="1"/>
    <col min="11275" max="11520" width="11.42578125" style="9"/>
    <col min="11521" max="11521" width="21" style="9" customWidth="1"/>
    <col min="11522" max="11522" width="11.42578125" style="9"/>
    <col min="11523" max="11523" width="74.5703125" style="9" customWidth="1"/>
    <col min="11524" max="11527" width="11.42578125" style="9"/>
    <col min="11528" max="11528" width="12.5703125" style="9" customWidth="1"/>
    <col min="11529" max="11529" width="13.140625" style="9" customWidth="1"/>
    <col min="11530" max="11530" width="15" style="9" customWidth="1"/>
    <col min="11531" max="11776" width="11.42578125" style="9"/>
    <col min="11777" max="11777" width="21" style="9" customWidth="1"/>
    <col min="11778" max="11778" width="11.42578125" style="9"/>
    <col min="11779" max="11779" width="74.5703125" style="9" customWidth="1"/>
    <col min="11780" max="11783" width="11.42578125" style="9"/>
    <col min="11784" max="11784" width="12.5703125" style="9" customWidth="1"/>
    <col min="11785" max="11785" width="13.140625" style="9" customWidth="1"/>
    <col min="11786" max="11786" width="15" style="9" customWidth="1"/>
    <col min="11787" max="12032" width="11.42578125" style="9"/>
    <col min="12033" max="12033" width="21" style="9" customWidth="1"/>
    <col min="12034" max="12034" width="11.42578125" style="9"/>
    <col min="12035" max="12035" width="74.5703125" style="9" customWidth="1"/>
    <col min="12036" max="12039" width="11.42578125" style="9"/>
    <col min="12040" max="12040" width="12.5703125" style="9" customWidth="1"/>
    <col min="12041" max="12041" width="13.140625" style="9" customWidth="1"/>
    <col min="12042" max="12042" width="15" style="9" customWidth="1"/>
    <col min="12043" max="12288" width="11.42578125" style="9"/>
    <col min="12289" max="12289" width="21" style="9" customWidth="1"/>
    <col min="12290" max="12290" width="11.42578125" style="9"/>
    <col min="12291" max="12291" width="74.5703125" style="9" customWidth="1"/>
    <col min="12292" max="12295" width="11.42578125" style="9"/>
    <col min="12296" max="12296" width="12.5703125" style="9" customWidth="1"/>
    <col min="12297" max="12297" width="13.140625" style="9" customWidth="1"/>
    <col min="12298" max="12298" width="15" style="9" customWidth="1"/>
    <col min="12299" max="12544" width="11.42578125" style="9"/>
    <col min="12545" max="12545" width="21" style="9" customWidth="1"/>
    <col min="12546" max="12546" width="11.42578125" style="9"/>
    <col min="12547" max="12547" width="74.5703125" style="9" customWidth="1"/>
    <col min="12548" max="12551" width="11.42578125" style="9"/>
    <col min="12552" max="12552" width="12.5703125" style="9" customWidth="1"/>
    <col min="12553" max="12553" width="13.140625" style="9" customWidth="1"/>
    <col min="12554" max="12554" width="15" style="9" customWidth="1"/>
    <col min="12555" max="12800" width="11.42578125" style="9"/>
    <col min="12801" max="12801" width="21" style="9" customWidth="1"/>
    <col min="12802" max="12802" width="11.42578125" style="9"/>
    <col min="12803" max="12803" width="74.5703125" style="9" customWidth="1"/>
    <col min="12804" max="12807" width="11.42578125" style="9"/>
    <col min="12808" max="12808" width="12.5703125" style="9" customWidth="1"/>
    <col min="12809" max="12809" width="13.140625" style="9" customWidth="1"/>
    <col min="12810" max="12810" width="15" style="9" customWidth="1"/>
    <col min="12811" max="13056" width="11.42578125" style="9"/>
    <col min="13057" max="13057" width="21" style="9" customWidth="1"/>
    <col min="13058" max="13058" width="11.42578125" style="9"/>
    <col min="13059" max="13059" width="74.5703125" style="9" customWidth="1"/>
    <col min="13060" max="13063" width="11.42578125" style="9"/>
    <col min="13064" max="13064" width="12.5703125" style="9" customWidth="1"/>
    <col min="13065" max="13065" width="13.140625" style="9" customWidth="1"/>
    <col min="13066" max="13066" width="15" style="9" customWidth="1"/>
    <col min="13067" max="13312" width="11.42578125" style="9"/>
    <col min="13313" max="13313" width="21" style="9" customWidth="1"/>
    <col min="13314" max="13314" width="11.42578125" style="9"/>
    <col min="13315" max="13315" width="74.5703125" style="9" customWidth="1"/>
    <col min="13316" max="13319" width="11.42578125" style="9"/>
    <col min="13320" max="13320" width="12.5703125" style="9" customWidth="1"/>
    <col min="13321" max="13321" width="13.140625" style="9" customWidth="1"/>
    <col min="13322" max="13322" width="15" style="9" customWidth="1"/>
    <col min="13323" max="13568" width="11.42578125" style="9"/>
    <col min="13569" max="13569" width="21" style="9" customWidth="1"/>
    <col min="13570" max="13570" width="11.42578125" style="9"/>
    <col min="13571" max="13571" width="74.5703125" style="9" customWidth="1"/>
    <col min="13572" max="13575" width="11.42578125" style="9"/>
    <col min="13576" max="13576" width="12.5703125" style="9" customWidth="1"/>
    <col min="13577" max="13577" width="13.140625" style="9" customWidth="1"/>
    <col min="13578" max="13578" width="15" style="9" customWidth="1"/>
    <col min="13579" max="13824" width="11.42578125" style="9"/>
    <col min="13825" max="13825" width="21" style="9" customWidth="1"/>
    <col min="13826" max="13826" width="11.42578125" style="9"/>
    <col min="13827" max="13827" width="74.5703125" style="9" customWidth="1"/>
    <col min="13828" max="13831" width="11.42578125" style="9"/>
    <col min="13832" max="13832" width="12.5703125" style="9" customWidth="1"/>
    <col min="13833" max="13833" width="13.140625" style="9" customWidth="1"/>
    <col min="13834" max="13834" width="15" style="9" customWidth="1"/>
    <col min="13835" max="14080" width="11.42578125" style="9"/>
    <col min="14081" max="14081" width="21" style="9" customWidth="1"/>
    <col min="14082" max="14082" width="11.42578125" style="9"/>
    <col min="14083" max="14083" width="74.5703125" style="9" customWidth="1"/>
    <col min="14084" max="14087" width="11.42578125" style="9"/>
    <col min="14088" max="14088" width="12.5703125" style="9" customWidth="1"/>
    <col min="14089" max="14089" width="13.140625" style="9" customWidth="1"/>
    <col min="14090" max="14090" width="15" style="9" customWidth="1"/>
    <col min="14091" max="14336" width="11.42578125" style="9"/>
    <col min="14337" max="14337" width="21" style="9" customWidth="1"/>
    <col min="14338" max="14338" width="11.42578125" style="9"/>
    <col min="14339" max="14339" width="74.5703125" style="9" customWidth="1"/>
    <col min="14340" max="14343" width="11.42578125" style="9"/>
    <col min="14344" max="14344" width="12.5703125" style="9" customWidth="1"/>
    <col min="14345" max="14345" width="13.140625" style="9" customWidth="1"/>
    <col min="14346" max="14346" width="15" style="9" customWidth="1"/>
    <col min="14347" max="14592" width="11.42578125" style="9"/>
    <col min="14593" max="14593" width="21" style="9" customWidth="1"/>
    <col min="14594" max="14594" width="11.42578125" style="9"/>
    <col min="14595" max="14595" width="74.5703125" style="9" customWidth="1"/>
    <col min="14596" max="14599" width="11.42578125" style="9"/>
    <col min="14600" max="14600" width="12.5703125" style="9" customWidth="1"/>
    <col min="14601" max="14601" width="13.140625" style="9" customWidth="1"/>
    <col min="14602" max="14602" width="15" style="9" customWidth="1"/>
    <col min="14603" max="14848" width="11.42578125" style="9"/>
    <col min="14849" max="14849" width="21" style="9" customWidth="1"/>
    <col min="14850" max="14850" width="11.42578125" style="9"/>
    <col min="14851" max="14851" width="74.5703125" style="9" customWidth="1"/>
    <col min="14852" max="14855" width="11.42578125" style="9"/>
    <col min="14856" max="14856" width="12.5703125" style="9" customWidth="1"/>
    <col min="14857" max="14857" width="13.140625" style="9" customWidth="1"/>
    <col min="14858" max="14858" width="15" style="9" customWidth="1"/>
    <col min="14859" max="15104" width="11.42578125" style="9"/>
    <col min="15105" max="15105" width="21" style="9" customWidth="1"/>
    <col min="15106" max="15106" width="11.42578125" style="9"/>
    <col min="15107" max="15107" width="74.5703125" style="9" customWidth="1"/>
    <col min="15108" max="15111" width="11.42578125" style="9"/>
    <col min="15112" max="15112" width="12.5703125" style="9" customWidth="1"/>
    <col min="15113" max="15113" width="13.140625" style="9" customWidth="1"/>
    <col min="15114" max="15114" width="15" style="9" customWidth="1"/>
    <col min="15115" max="15360" width="11.42578125" style="9"/>
    <col min="15361" max="15361" width="21" style="9" customWidth="1"/>
    <col min="15362" max="15362" width="11.42578125" style="9"/>
    <col min="15363" max="15363" width="74.5703125" style="9" customWidth="1"/>
    <col min="15364" max="15367" width="11.42578125" style="9"/>
    <col min="15368" max="15368" width="12.5703125" style="9" customWidth="1"/>
    <col min="15369" max="15369" width="13.140625" style="9" customWidth="1"/>
    <col min="15370" max="15370" width="15" style="9" customWidth="1"/>
    <col min="15371" max="15616" width="11.42578125" style="9"/>
    <col min="15617" max="15617" width="21" style="9" customWidth="1"/>
    <col min="15618" max="15618" width="11.42578125" style="9"/>
    <col min="15619" max="15619" width="74.5703125" style="9" customWidth="1"/>
    <col min="15620" max="15623" width="11.42578125" style="9"/>
    <col min="15624" max="15624" width="12.5703125" style="9" customWidth="1"/>
    <col min="15625" max="15625" width="13.140625" style="9" customWidth="1"/>
    <col min="15626" max="15626" width="15" style="9" customWidth="1"/>
    <col min="15627" max="15872" width="11.42578125" style="9"/>
    <col min="15873" max="15873" width="21" style="9" customWidth="1"/>
    <col min="15874" max="15874" width="11.42578125" style="9"/>
    <col min="15875" max="15875" width="74.5703125" style="9" customWidth="1"/>
    <col min="15876" max="15879" width="11.42578125" style="9"/>
    <col min="15880" max="15880" width="12.5703125" style="9" customWidth="1"/>
    <col min="15881" max="15881" width="13.140625" style="9" customWidth="1"/>
    <col min="15882" max="15882" width="15" style="9" customWidth="1"/>
    <col min="15883" max="16128" width="11.42578125" style="9"/>
    <col min="16129" max="16129" width="21" style="9" customWidth="1"/>
    <col min="16130" max="16130" width="11.42578125" style="9"/>
    <col min="16131" max="16131" width="74.5703125" style="9" customWidth="1"/>
    <col min="16132" max="16135" width="11.42578125" style="9"/>
    <col min="16136" max="16136" width="12.5703125" style="9" customWidth="1"/>
    <col min="16137" max="16137" width="13.140625" style="9" customWidth="1"/>
    <col min="16138" max="16138" width="15" style="9" customWidth="1"/>
    <col min="16139" max="16384" width="11.42578125" style="9"/>
  </cols>
  <sheetData>
    <row r="1" spans="1:10">
      <c r="A1" s="166" t="s">
        <v>38</v>
      </c>
      <c r="B1" s="167"/>
      <c r="C1" s="167"/>
      <c r="D1" s="167"/>
      <c r="E1" s="167"/>
      <c r="F1" s="167"/>
      <c r="G1" s="167"/>
      <c r="H1" s="167"/>
      <c r="I1" s="167"/>
      <c r="J1" s="168"/>
    </row>
    <row r="2" spans="1:10">
      <c r="A2" s="169"/>
      <c r="B2" s="170"/>
      <c r="C2" s="170"/>
      <c r="D2" s="170"/>
      <c r="E2" s="170"/>
      <c r="F2" s="170"/>
      <c r="G2" s="170"/>
      <c r="H2" s="170"/>
      <c r="I2" s="170"/>
      <c r="J2" s="171"/>
    </row>
    <row r="3" spans="1:10" ht="13.5" thickBot="1">
      <c r="A3" s="172"/>
      <c r="B3" s="173"/>
      <c r="C3" s="173"/>
      <c r="D3" s="173"/>
      <c r="E3" s="173"/>
      <c r="F3" s="173"/>
      <c r="G3" s="173"/>
      <c r="H3" s="173"/>
      <c r="I3" s="173"/>
      <c r="J3" s="174"/>
    </row>
    <row r="4" spans="1:10">
      <c r="A4" s="10"/>
      <c r="B4" s="11"/>
      <c r="C4" s="12"/>
      <c r="D4" s="12"/>
      <c r="E4" s="10"/>
      <c r="F4" s="10"/>
      <c r="G4" s="10"/>
      <c r="H4" s="10"/>
      <c r="I4" s="10"/>
      <c r="J4" s="10"/>
    </row>
    <row r="5" spans="1:10">
      <c r="A5" s="153" t="s">
        <v>39</v>
      </c>
      <c r="B5" s="153"/>
      <c r="C5" s="153"/>
      <c r="D5" s="12"/>
      <c r="E5" s="10"/>
      <c r="F5" s="10"/>
      <c r="G5" s="10"/>
      <c r="H5" s="10"/>
      <c r="I5" s="10"/>
      <c r="J5" s="10"/>
    </row>
    <row r="6" spans="1:10" ht="13.5" thickBot="1">
      <c r="A6" s="12"/>
      <c r="B6" s="12"/>
      <c r="C6" s="12"/>
      <c r="D6" s="12"/>
      <c r="E6" s="10"/>
      <c r="F6" s="10"/>
      <c r="G6" s="10"/>
      <c r="H6" s="10"/>
      <c r="I6" s="10"/>
      <c r="J6" s="10"/>
    </row>
    <row r="7" spans="1:10" ht="13.5" thickBot="1">
      <c r="A7" s="13" t="s">
        <v>40</v>
      </c>
      <c r="B7" s="14" t="s">
        <v>41</v>
      </c>
      <c r="C7" s="15" t="s">
        <v>42</v>
      </c>
      <c r="D7" s="16"/>
      <c r="E7" s="10"/>
      <c r="F7" s="10"/>
      <c r="G7" s="10"/>
      <c r="H7" s="10"/>
      <c r="I7" s="10"/>
      <c r="J7" s="10"/>
    </row>
    <row r="8" spans="1:10" ht="45.75" customHeight="1">
      <c r="A8" s="17" t="s">
        <v>43</v>
      </c>
      <c r="B8" s="18">
        <v>10</v>
      </c>
      <c r="C8" s="19" t="s">
        <v>44</v>
      </c>
      <c r="D8" s="20"/>
      <c r="E8" s="10"/>
      <c r="F8" s="10"/>
      <c r="G8" s="10"/>
      <c r="H8" s="10"/>
      <c r="I8" s="10"/>
      <c r="J8" s="10"/>
    </row>
    <row r="9" spans="1:10" ht="30.75" customHeight="1">
      <c r="A9" s="21" t="s">
        <v>45</v>
      </c>
      <c r="B9" s="22">
        <v>6</v>
      </c>
      <c r="C9" s="23" t="s">
        <v>46</v>
      </c>
      <c r="D9" s="20"/>
      <c r="E9" s="10"/>
      <c r="F9" s="10"/>
      <c r="G9" s="10"/>
      <c r="H9" s="10"/>
      <c r="I9" s="10"/>
      <c r="J9" s="10"/>
    </row>
    <row r="10" spans="1:10" ht="41.25" customHeight="1">
      <c r="A10" s="21" t="s">
        <v>47</v>
      </c>
      <c r="B10" s="22">
        <v>2</v>
      </c>
      <c r="C10" s="23" t="s">
        <v>48</v>
      </c>
      <c r="D10" s="20"/>
      <c r="E10" s="10"/>
      <c r="F10" s="10"/>
      <c r="G10" s="10"/>
      <c r="H10" s="10"/>
      <c r="I10" s="10"/>
      <c r="J10" s="10"/>
    </row>
    <row r="11" spans="1:10" ht="31.5" customHeight="1" thickBot="1">
      <c r="A11" s="24" t="s">
        <v>49</v>
      </c>
      <c r="B11" s="25"/>
      <c r="C11" s="26" t="s">
        <v>50</v>
      </c>
      <c r="D11" s="20"/>
      <c r="E11" s="10"/>
      <c r="F11" s="10"/>
      <c r="G11" s="10"/>
      <c r="H11" s="10"/>
      <c r="I11" s="10"/>
      <c r="J11" s="10"/>
    </row>
    <row r="12" spans="1:10">
      <c r="A12" s="20"/>
      <c r="B12" s="27"/>
      <c r="C12" s="11"/>
      <c r="D12" s="20"/>
      <c r="E12" s="10"/>
      <c r="F12" s="10"/>
      <c r="G12" s="10"/>
      <c r="H12" s="10"/>
      <c r="I12" s="10"/>
      <c r="J12" s="10"/>
    </row>
    <row r="13" spans="1:10">
      <c r="A13" s="153" t="s">
        <v>51</v>
      </c>
      <c r="B13" s="153"/>
      <c r="C13" s="153"/>
      <c r="D13" s="10"/>
      <c r="E13" s="153" t="s">
        <v>52</v>
      </c>
      <c r="F13" s="153"/>
      <c r="G13" s="153"/>
      <c r="H13" s="153"/>
      <c r="I13" s="153"/>
      <c r="J13" s="153"/>
    </row>
    <row r="14" spans="1:10" ht="13.5" thickBot="1">
      <c r="A14" s="10"/>
      <c r="B14" s="10"/>
      <c r="C14" s="10"/>
      <c r="D14" s="10"/>
      <c r="E14" s="10"/>
      <c r="F14" s="10"/>
      <c r="G14" s="10"/>
      <c r="H14" s="10"/>
      <c r="I14" s="10"/>
      <c r="J14" s="10"/>
    </row>
    <row r="15" spans="1:10" ht="13.5" thickBot="1">
      <c r="A15" s="13" t="s">
        <v>53</v>
      </c>
      <c r="B15" s="14" t="s">
        <v>54</v>
      </c>
      <c r="C15" s="15" t="s">
        <v>42</v>
      </c>
      <c r="D15" s="10"/>
      <c r="E15" s="147" t="s">
        <v>55</v>
      </c>
      <c r="F15" s="175"/>
      <c r="G15" s="147" t="s">
        <v>56</v>
      </c>
      <c r="H15" s="177"/>
      <c r="I15" s="177"/>
      <c r="J15" s="178"/>
    </row>
    <row r="16" spans="1:10" ht="26.25" customHeight="1" thickBot="1">
      <c r="A16" s="28" t="s">
        <v>57</v>
      </c>
      <c r="B16" s="29">
        <v>4</v>
      </c>
      <c r="C16" s="30" t="s">
        <v>58</v>
      </c>
      <c r="D16" s="10"/>
      <c r="E16" s="149"/>
      <c r="F16" s="176"/>
      <c r="G16" s="31">
        <v>4</v>
      </c>
      <c r="H16" s="32">
        <v>3</v>
      </c>
      <c r="I16" s="32">
        <v>2</v>
      </c>
      <c r="J16" s="33">
        <v>1</v>
      </c>
    </row>
    <row r="17" spans="1:10" ht="25.5" customHeight="1">
      <c r="A17" s="34" t="s">
        <v>59</v>
      </c>
      <c r="B17" s="35">
        <v>3</v>
      </c>
      <c r="C17" s="36" t="s">
        <v>60</v>
      </c>
      <c r="D17" s="10"/>
      <c r="E17" s="147" t="s">
        <v>40</v>
      </c>
      <c r="F17" s="37">
        <v>10</v>
      </c>
      <c r="G17" s="38" t="s">
        <v>61</v>
      </c>
      <c r="H17" s="39" t="s">
        <v>62</v>
      </c>
      <c r="I17" s="40" t="s">
        <v>63</v>
      </c>
      <c r="J17" s="41" t="s">
        <v>64</v>
      </c>
    </row>
    <row r="18" spans="1:10" ht="34.5" customHeight="1">
      <c r="A18" s="34" t="s">
        <v>65</v>
      </c>
      <c r="B18" s="35">
        <v>2</v>
      </c>
      <c r="C18" s="36" t="s">
        <v>66</v>
      </c>
      <c r="D18" s="10"/>
      <c r="E18" s="148"/>
      <c r="F18" s="42">
        <v>6</v>
      </c>
      <c r="G18" s="43" t="s">
        <v>67</v>
      </c>
      <c r="H18" s="44" t="s">
        <v>68</v>
      </c>
      <c r="I18" s="44" t="s">
        <v>69</v>
      </c>
      <c r="J18" s="45" t="s">
        <v>70</v>
      </c>
    </row>
    <row r="19" spans="1:10" ht="26.25" customHeight="1" thickBot="1">
      <c r="A19" s="46" t="s">
        <v>71</v>
      </c>
      <c r="B19" s="47">
        <v>1</v>
      </c>
      <c r="C19" s="48" t="s">
        <v>72</v>
      </c>
      <c r="D19" s="10"/>
      <c r="E19" s="149"/>
      <c r="F19" s="33">
        <v>2</v>
      </c>
      <c r="G19" s="49" t="s">
        <v>73</v>
      </c>
      <c r="H19" s="50" t="s">
        <v>70</v>
      </c>
      <c r="I19" s="51" t="s">
        <v>74</v>
      </c>
      <c r="J19" s="52" t="s">
        <v>75</v>
      </c>
    </row>
    <row r="20" spans="1:10" ht="13.5" thickBot="1">
      <c r="A20" s="10"/>
      <c r="B20" s="10"/>
      <c r="C20" s="10"/>
      <c r="D20" s="10"/>
      <c r="E20" s="150" t="s">
        <v>76</v>
      </c>
      <c r="F20" s="151"/>
      <c r="G20" s="151"/>
      <c r="H20" s="151"/>
      <c r="I20" s="151"/>
      <c r="J20" s="152"/>
    </row>
    <row r="21" spans="1:10">
      <c r="A21" s="153" t="s">
        <v>77</v>
      </c>
      <c r="B21" s="153"/>
      <c r="C21" s="153"/>
      <c r="D21" s="10"/>
      <c r="E21" s="10"/>
      <c r="F21" s="10"/>
      <c r="G21" s="10"/>
      <c r="H21" s="10"/>
      <c r="I21" s="10"/>
      <c r="J21" s="10"/>
    </row>
    <row r="22" spans="1:10" ht="13.5" thickBot="1">
      <c r="A22" s="10"/>
      <c r="B22" s="10"/>
      <c r="C22" s="10"/>
      <c r="D22" s="10"/>
      <c r="E22" s="10"/>
      <c r="F22" s="10"/>
      <c r="G22" s="10"/>
      <c r="H22" s="10"/>
      <c r="I22" s="10"/>
      <c r="J22" s="10"/>
    </row>
    <row r="23" spans="1:10" ht="13.5" thickBot="1">
      <c r="A23" s="53" t="s">
        <v>78</v>
      </c>
      <c r="B23" s="54" t="s">
        <v>79</v>
      </c>
      <c r="C23" s="55" t="s">
        <v>42</v>
      </c>
      <c r="D23" s="10"/>
      <c r="E23" s="10"/>
      <c r="F23" s="10"/>
      <c r="G23" s="10"/>
      <c r="H23" s="10"/>
      <c r="I23" s="10"/>
      <c r="J23" s="10"/>
    </row>
    <row r="24" spans="1:10" ht="33.75" customHeight="1">
      <c r="A24" s="17" t="s">
        <v>43</v>
      </c>
      <c r="B24" s="18" t="s">
        <v>80</v>
      </c>
      <c r="C24" s="19" t="s">
        <v>81</v>
      </c>
      <c r="D24" s="10"/>
      <c r="E24" s="10"/>
      <c r="F24" s="10"/>
      <c r="G24" s="10"/>
      <c r="H24" s="10"/>
      <c r="I24" s="10"/>
      <c r="J24" s="10"/>
    </row>
    <row r="25" spans="1:10" ht="42.75" customHeight="1">
      <c r="A25" s="21" t="s">
        <v>45</v>
      </c>
      <c r="B25" s="22" t="s">
        <v>82</v>
      </c>
      <c r="C25" s="23" t="s">
        <v>83</v>
      </c>
      <c r="D25" s="10"/>
      <c r="E25" s="10"/>
      <c r="F25" s="10"/>
      <c r="G25" s="10"/>
      <c r="H25" s="10"/>
      <c r="I25" s="10"/>
      <c r="J25" s="10"/>
    </row>
    <row r="26" spans="1:10" ht="35.25" customHeight="1">
      <c r="A26" s="21" t="s">
        <v>47</v>
      </c>
      <c r="B26" s="22" t="s">
        <v>84</v>
      </c>
      <c r="C26" s="23" t="s">
        <v>85</v>
      </c>
      <c r="D26" s="10"/>
      <c r="E26" s="10"/>
      <c r="F26" s="10"/>
      <c r="G26" s="10"/>
      <c r="H26" s="10"/>
      <c r="I26" s="10"/>
      <c r="J26" s="10"/>
    </row>
    <row r="27" spans="1:10" ht="37.5" customHeight="1" thickBot="1">
      <c r="A27" s="24" t="s">
        <v>49</v>
      </c>
      <c r="B27" s="25" t="s">
        <v>86</v>
      </c>
      <c r="C27" s="26" t="s">
        <v>87</v>
      </c>
      <c r="D27" s="10"/>
      <c r="E27" s="10"/>
      <c r="F27" s="10"/>
      <c r="G27" s="10"/>
      <c r="H27" s="10"/>
      <c r="I27" s="10"/>
      <c r="J27" s="10"/>
    </row>
    <row r="28" spans="1:10">
      <c r="A28" s="10"/>
      <c r="B28" s="10"/>
      <c r="C28" s="10"/>
      <c r="D28" s="10"/>
      <c r="E28" s="153" t="s">
        <v>88</v>
      </c>
      <c r="F28" s="153"/>
      <c r="G28" s="153"/>
      <c r="H28" s="153"/>
      <c r="I28" s="153"/>
      <c r="J28" s="153"/>
    </row>
    <row r="29" spans="1:10" ht="13.5" thickBot="1">
      <c r="A29" s="153" t="s">
        <v>89</v>
      </c>
      <c r="B29" s="153"/>
      <c r="C29" s="153"/>
      <c r="D29" s="10"/>
      <c r="E29" s="10"/>
      <c r="F29" s="10"/>
      <c r="G29" s="10"/>
      <c r="H29" s="10"/>
      <c r="I29" s="10"/>
      <c r="J29" s="10"/>
    </row>
    <row r="30" spans="1:10" ht="13.5" thickBot="1">
      <c r="A30" s="10"/>
      <c r="B30" s="10"/>
      <c r="C30" s="10"/>
      <c r="D30" s="10"/>
      <c r="E30" s="154" t="s">
        <v>90</v>
      </c>
      <c r="F30" s="155"/>
      <c r="G30" s="154" t="s">
        <v>78</v>
      </c>
      <c r="H30" s="158"/>
      <c r="I30" s="158"/>
      <c r="J30" s="159"/>
    </row>
    <row r="31" spans="1:10" ht="13.5" thickBot="1">
      <c r="A31" s="53" t="s">
        <v>91</v>
      </c>
      <c r="B31" s="54" t="s">
        <v>92</v>
      </c>
      <c r="C31" s="55" t="s">
        <v>42</v>
      </c>
      <c r="D31" s="10"/>
      <c r="E31" s="156"/>
      <c r="F31" s="157"/>
      <c r="G31" s="56" t="s">
        <v>93</v>
      </c>
      <c r="H31" s="57" t="s">
        <v>94</v>
      </c>
      <c r="I31" s="57" t="s">
        <v>95</v>
      </c>
      <c r="J31" s="58" t="s">
        <v>96</v>
      </c>
    </row>
    <row r="32" spans="1:10" ht="22.5">
      <c r="A32" s="28" t="s">
        <v>97</v>
      </c>
      <c r="B32" s="29">
        <v>100</v>
      </c>
      <c r="C32" s="30" t="s">
        <v>98</v>
      </c>
      <c r="D32" s="10"/>
      <c r="E32" s="160" t="s">
        <v>91</v>
      </c>
      <c r="F32" s="59">
        <v>100</v>
      </c>
      <c r="G32" s="60" t="s">
        <v>99</v>
      </c>
      <c r="H32" s="61" t="s">
        <v>100</v>
      </c>
      <c r="I32" s="61" t="s">
        <v>101</v>
      </c>
      <c r="J32" s="62" t="s">
        <v>102</v>
      </c>
    </row>
    <row r="33" spans="1:10" ht="34.5" customHeight="1">
      <c r="A33" s="21" t="s">
        <v>103</v>
      </c>
      <c r="B33" s="22">
        <v>60</v>
      </c>
      <c r="C33" s="23" t="s">
        <v>104</v>
      </c>
      <c r="D33" s="10"/>
      <c r="E33" s="161"/>
      <c r="F33" s="63">
        <v>60</v>
      </c>
      <c r="G33" s="64" t="s">
        <v>105</v>
      </c>
      <c r="H33" s="65" t="s">
        <v>106</v>
      </c>
      <c r="I33" s="66" t="s">
        <v>107</v>
      </c>
      <c r="J33" s="67" t="s">
        <v>108</v>
      </c>
    </row>
    <row r="34" spans="1:10" ht="33.75" customHeight="1">
      <c r="A34" s="21" t="s">
        <v>109</v>
      </c>
      <c r="B34" s="22">
        <v>25</v>
      </c>
      <c r="C34" s="23" t="s">
        <v>110</v>
      </c>
      <c r="D34" s="10"/>
      <c r="E34" s="161"/>
      <c r="F34" s="68">
        <v>25</v>
      </c>
      <c r="G34" s="69" t="s">
        <v>111</v>
      </c>
      <c r="H34" s="66" t="s">
        <v>112</v>
      </c>
      <c r="I34" s="66" t="s">
        <v>113</v>
      </c>
      <c r="J34" s="70" t="s">
        <v>114</v>
      </c>
    </row>
    <row r="35" spans="1:10" ht="33" customHeight="1" thickBot="1">
      <c r="A35" s="24" t="s">
        <v>115</v>
      </c>
      <c r="B35" s="25">
        <v>10</v>
      </c>
      <c r="C35" s="26" t="s">
        <v>116</v>
      </c>
      <c r="D35" s="10"/>
      <c r="E35" s="162"/>
      <c r="F35" s="71">
        <v>10</v>
      </c>
      <c r="G35" s="72" t="s">
        <v>117</v>
      </c>
      <c r="H35" s="73" t="s">
        <v>118</v>
      </c>
      <c r="I35" s="74" t="s">
        <v>119</v>
      </c>
      <c r="J35" s="75" t="s">
        <v>120</v>
      </c>
    </row>
    <row r="36" spans="1:10" ht="13.5" thickBot="1">
      <c r="A36" s="150" t="s">
        <v>121</v>
      </c>
      <c r="B36" s="151"/>
      <c r="C36" s="152"/>
      <c r="D36" s="10"/>
      <c r="E36" s="163" t="s">
        <v>122</v>
      </c>
      <c r="F36" s="164"/>
      <c r="G36" s="164"/>
      <c r="H36" s="164"/>
      <c r="I36" s="164"/>
      <c r="J36" s="165"/>
    </row>
    <row r="37" spans="1:10">
      <c r="A37" s="10"/>
      <c r="B37" s="10"/>
      <c r="C37" s="10"/>
      <c r="D37" s="10"/>
      <c r="E37" s="10"/>
      <c r="F37" s="10"/>
      <c r="G37" s="10"/>
      <c r="H37" s="10"/>
      <c r="I37" s="10"/>
      <c r="J37" s="10"/>
    </row>
    <row r="38" spans="1:10">
      <c r="A38" s="153" t="s">
        <v>123</v>
      </c>
      <c r="B38" s="153"/>
      <c r="C38" s="153"/>
      <c r="D38" s="10"/>
      <c r="E38" s="10"/>
      <c r="F38" s="10"/>
      <c r="G38" s="10"/>
      <c r="H38" s="10"/>
      <c r="I38" s="10"/>
      <c r="J38" s="10"/>
    </row>
    <row r="39" spans="1:10" ht="13.5" thickBot="1">
      <c r="A39" s="10"/>
      <c r="B39" s="10"/>
      <c r="C39" s="10"/>
      <c r="D39" s="10"/>
      <c r="E39" s="10"/>
      <c r="F39" s="10"/>
      <c r="G39" s="10"/>
      <c r="H39" s="10"/>
      <c r="I39" s="10"/>
      <c r="J39" s="10"/>
    </row>
    <row r="40" spans="1:10" ht="13.5" thickBot="1">
      <c r="A40" s="53" t="s">
        <v>124</v>
      </c>
      <c r="B40" s="54" t="s">
        <v>125</v>
      </c>
      <c r="C40" s="55" t="s">
        <v>42</v>
      </c>
      <c r="D40" s="10"/>
      <c r="E40" s="10"/>
      <c r="F40" s="10"/>
      <c r="G40" s="10"/>
      <c r="H40" s="10"/>
      <c r="I40" s="10"/>
      <c r="J40" s="10"/>
    </row>
    <row r="41" spans="1:10" ht="36" customHeight="1">
      <c r="A41" s="76" t="s">
        <v>126</v>
      </c>
      <c r="B41" s="18" t="s">
        <v>127</v>
      </c>
      <c r="C41" s="19" t="s">
        <v>128</v>
      </c>
      <c r="D41" s="10"/>
      <c r="E41" s="10"/>
      <c r="F41" s="10"/>
      <c r="G41" s="10"/>
      <c r="H41" s="10"/>
      <c r="I41" s="10"/>
      <c r="J41" s="10"/>
    </row>
    <row r="42" spans="1:10" ht="24.75" customHeight="1">
      <c r="A42" s="77" t="s">
        <v>129</v>
      </c>
      <c r="B42" s="22" t="s">
        <v>130</v>
      </c>
      <c r="C42" s="23" t="s">
        <v>131</v>
      </c>
      <c r="D42" s="10"/>
      <c r="E42" s="10"/>
      <c r="F42" s="10"/>
      <c r="G42" s="10"/>
      <c r="H42" s="10"/>
      <c r="I42" s="10"/>
      <c r="J42" s="10"/>
    </row>
    <row r="43" spans="1:10" ht="30.75" customHeight="1">
      <c r="A43" s="77" t="s">
        <v>132</v>
      </c>
      <c r="B43" s="22" t="s">
        <v>133</v>
      </c>
      <c r="C43" s="23" t="s">
        <v>134</v>
      </c>
      <c r="D43" s="10"/>
      <c r="E43" s="10"/>
      <c r="F43" s="10"/>
      <c r="G43" s="10"/>
      <c r="H43" s="10"/>
      <c r="I43" s="10"/>
      <c r="J43" s="10"/>
    </row>
    <row r="44" spans="1:10" ht="35.25" customHeight="1" thickBot="1">
      <c r="A44" s="78" t="s">
        <v>135</v>
      </c>
      <c r="B44" s="25">
        <v>20</v>
      </c>
      <c r="C44" s="26" t="s">
        <v>136</v>
      </c>
      <c r="D44" s="10"/>
      <c r="E44" s="10"/>
      <c r="F44" s="10"/>
      <c r="G44" s="10"/>
      <c r="H44" s="10"/>
      <c r="I44" s="10"/>
      <c r="J44" s="10"/>
    </row>
    <row r="45" spans="1:10">
      <c r="A45" s="10"/>
      <c r="B45" s="10"/>
      <c r="C45" s="10"/>
      <c r="D45" s="10"/>
      <c r="E45" s="10"/>
      <c r="F45" s="10"/>
      <c r="G45" s="10"/>
      <c r="H45" s="10"/>
      <c r="I45" s="10"/>
      <c r="J45" s="10"/>
    </row>
    <row r="46" spans="1:10">
      <c r="A46" s="153" t="s">
        <v>137</v>
      </c>
      <c r="B46" s="153"/>
      <c r="C46" s="153"/>
      <c r="D46" s="10"/>
      <c r="E46" s="10"/>
      <c r="F46" s="10"/>
      <c r="G46" s="10"/>
      <c r="H46" s="10"/>
      <c r="I46" s="10"/>
      <c r="J46" s="10"/>
    </row>
    <row r="47" spans="1:10" ht="13.5" thickBot="1">
      <c r="A47" s="10"/>
      <c r="B47" s="10"/>
      <c r="C47" s="10"/>
      <c r="D47" s="10"/>
      <c r="E47" s="10"/>
      <c r="F47" s="10"/>
      <c r="G47" s="10"/>
      <c r="H47" s="10"/>
      <c r="I47" s="10"/>
      <c r="J47" s="10"/>
    </row>
    <row r="48" spans="1:10" ht="13.5" thickBot="1">
      <c r="A48" s="53" t="s">
        <v>124</v>
      </c>
      <c r="B48" s="145" t="s">
        <v>42</v>
      </c>
      <c r="C48" s="146"/>
      <c r="D48" s="10"/>
      <c r="E48" s="10"/>
      <c r="F48" s="10"/>
      <c r="G48" s="10"/>
      <c r="H48" s="10"/>
      <c r="I48" s="10"/>
      <c r="J48" s="10"/>
    </row>
    <row r="49" spans="1:10" ht="27.75" customHeight="1">
      <c r="A49" s="76" t="s">
        <v>126</v>
      </c>
      <c r="B49" s="29" t="s">
        <v>138</v>
      </c>
      <c r="C49" s="30" t="s">
        <v>139</v>
      </c>
      <c r="D49" s="10"/>
      <c r="E49" s="10"/>
      <c r="F49" s="10"/>
      <c r="G49" s="10"/>
      <c r="H49" s="10"/>
      <c r="I49" s="10"/>
      <c r="J49" s="10"/>
    </row>
    <row r="50" spans="1:10" ht="48" customHeight="1">
      <c r="A50" s="77" t="s">
        <v>129</v>
      </c>
      <c r="B50" s="79" t="s">
        <v>140</v>
      </c>
      <c r="C50" s="36" t="s">
        <v>141</v>
      </c>
      <c r="D50" s="10"/>
      <c r="E50" s="10"/>
      <c r="F50" s="10"/>
      <c r="G50" s="10"/>
      <c r="H50" s="10"/>
      <c r="I50" s="10"/>
      <c r="J50" s="10"/>
    </row>
    <row r="51" spans="1:10" ht="24" customHeight="1">
      <c r="A51" s="77" t="s">
        <v>132</v>
      </c>
      <c r="B51" s="35" t="s">
        <v>142</v>
      </c>
      <c r="C51" s="36" t="s">
        <v>143</v>
      </c>
      <c r="D51" s="10"/>
      <c r="E51" s="10"/>
      <c r="F51" s="10"/>
      <c r="G51" s="10"/>
      <c r="H51" s="10"/>
      <c r="I51" s="10"/>
      <c r="J51" s="10"/>
    </row>
    <row r="52" spans="1:10" ht="27.75" customHeight="1" thickBot="1">
      <c r="A52" s="78" t="s">
        <v>135</v>
      </c>
      <c r="B52" s="47" t="s">
        <v>144</v>
      </c>
      <c r="C52" s="48" t="s">
        <v>145</v>
      </c>
      <c r="D52" s="10"/>
      <c r="E52" s="10"/>
      <c r="F52" s="10"/>
      <c r="G52" s="10"/>
      <c r="H52" s="10"/>
      <c r="I52" s="10"/>
      <c r="J52" s="10"/>
    </row>
  </sheetData>
  <mergeCells count="19">
    <mergeCell ref="A1:J3"/>
    <mergeCell ref="A5:C5"/>
    <mergeCell ref="A13:C13"/>
    <mergeCell ref="E13:J13"/>
    <mergeCell ref="E15:F16"/>
    <mergeCell ref="G15:J15"/>
    <mergeCell ref="B48:C48"/>
    <mergeCell ref="E17:E19"/>
    <mergeCell ref="E20:J20"/>
    <mergeCell ref="A21:C21"/>
    <mergeCell ref="E28:J28"/>
    <mergeCell ref="A29:C29"/>
    <mergeCell ref="E30:F31"/>
    <mergeCell ref="G30:J30"/>
    <mergeCell ref="E32:E35"/>
    <mergeCell ref="A36:C36"/>
    <mergeCell ref="E36:J36"/>
    <mergeCell ref="A38:C38"/>
    <mergeCell ref="A46:C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68" zoomScaleNormal="68" workbookViewId="0">
      <selection activeCell="B1" sqref="B1:H1"/>
    </sheetView>
  </sheetViews>
  <sheetFormatPr baseColWidth="10" defaultColWidth="30.5703125" defaultRowHeight="12.75"/>
  <cols>
    <col min="1" max="1" width="4.42578125" style="9" customWidth="1"/>
    <col min="2" max="2" width="15.28515625" style="9" customWidth="1"/>
    <col min="3" max="3" width="23.140625" style="9" customWidth="1"/>
    <col min="4" max="4" width="17.85546875" style="9" customWidth="1"/>
    <col min="5" max="5" width="35" style="9" customWidth="1"/>
    <col min="6" max="6" width="21.7109375" style="9" customWidth="1"/>
    <col min="7" max="7" width="31.7109375" style="9" customWidth="1"/>
    <col min="8" max="8" width="18.7109375" style="9" customWidth="1"/>
    <col min="9" max="256" width="30.5703125" style="9"/>
    <col min="257" max="257" width="4.42578125" style="9" customWidth="1"/>
    <col min="258" max="258" width="15.28515625" style="9" customWidth="1"/>
    <col min="259" max="259" width="23.140625" style="9" customWidth="1"/>
    <col min="260" max="260" width="17.85546875" style="9" customWidth="1"/>
    <col min="261" max="261" width="35" style="9" customWidth="1"/>
    <col min="262" max="262" width="21.7109375" style="9" customWidth="1"/>
    <col min="263" max="263" width="31.7109375" style="9" customWidth="1"/>
    <col min="264" max="264" width="18.7109375" style="9" customWidth="1"/>
    <col min="265" max="512" width="30.5703125" style="9"/>
    <col min="513" max="513" width="4.42578125" style="9" customWidth="1"/>
    <col min="514" max="514" width="15.28515625" style="9" customWidth="1"/>
    <col min="515" max="515" width="23.140625" style="9" customWidth="1"/>
    <col min="516" max="516" width="17.85546875" style="9" customWidth="1"/>
    <col min="517" max="517" width="35" style="9" customWidth="1"/>
    <col min="518" max="518" width="21.7109375" style="9" customWidth="1"/>
    <col min="519" max="519" width="31.7109375" style="9" customWidth="1"/>
    <col min="520" max="520" width="18.7109375" style="9" customWidth="1"/>
    <col min="521" max="768" width="30.5703125" style="9"/>
    <col min="769" max="769" width="4.42578125" style="9" customWidth="1"/>
    <col min="770" max="770" width="15.28515625" style="9" customWidth="1"/>
    <col min="771" max="771" width="23.140625" style="9" customWidth="1"/>
    <col min="772" max="772" width="17.85546875" style="9" customWidth="1"/>
    <col min="773" max="773" width="35" style="9" customWidth="1"/>
    <col min="774" max="774" width="21.7109375" style="9" customWidth="1"/>
    <col min="775" max="775" width="31.7109375" style="9" customWidth="1"/>
    <col min="776" max="776" width="18.7109375" style="9" customWidth="1"/>
    <col min="777" max="1024" width="30.5703125" style="9"/>
    <col min="1025" max="1025" width="4.42578125" style="9" customWidth="1"/>
    <col min="1026" max="1026" width="15.28515625" style="9" customWidth="1"/>
    <col min="1027" max="1027" width="23.140625" style="9" customWidth="1"/>
    <col min="1028" max="1028" width="17.85546875" style="9" customWidth="1"/>
    <col min="1029" max="1029" width="35" style="9" customWidth="1"/>
    <col min="1030" max="1030" width="21.7109375" style="9" customWidth="1"/>
    <col min="1031" max="1031" width="31.7109375" style="9" customWidth="1"/>
    <col min="1032" max="1032" width="18.7109375" style="9" customWidth="1"/>
    <col min="1033" max="1280" width="30.5703125" style="9"/>
    <col min="1281" max="1281" width="4.42578125" style="9" customWidth="1"/>
    <col min="1282" max="1282" width="15.28515625" style="9" customWidth="1"/>
    <col min="1283" max="1283" width="23.140625" style="9" customWidth="1"/>
    <col min="1284" max="1284" width="17.85546875" style="9" customWidth="1"/>
    <col min="1285" max="1285" width="35" style="9" customWidth="1"/>
    <col min="1286" max="1286" width="21.7109375" style="9" customWidth="1"/>
    <col min="1287" max="1287" width="31.7109375" style="9" customWidth="1"/>
    <col min="1288" max="1288" width="18.7109375" style="9" customWidth="1"/>
    <col min="1289" max="1536" width="30.5703125" style="9"/>
    <col min="1537" max="1537" width="4.42578125" style="9" customWidth="1"/>
    <col min="1538" max="1538" width="15.28515625" style="9" customWidth="1"/>
    <col min="1539" max="1539" width="23.140625" style="9" customWidth="1"/>
    <col min="1540" max="1540" width="17.85546875" style="9" customWidth="1"/>
    <col min="1541" max="1541" width="35" style="9" customWidth="1"/>
    <col min="1542" max="1542" width="21.7109375" style="9" customWidth="1"/>
    <col min="1543" max="1543" width="31.7109375" style="9" customWidth="1"/>
    <col min="1544" max="1544" width="18.7109375" style="9" customWidth="1"/>
    <col min="1545" max="1792" width="30.5703125" style="9"/>
    <col min="1793" max="1793" width="4.42578125" style="9" customWidth="1"/>
    <col min="1794" max="1794" width="15.28515625" style="9" customWidth="1"/>
    <col min="1795" max="1795" width="23.140625" style="9" customWidth="1"/>
    <col min="1796" max="1796" width="17.85546875" style="9" customWidth="1"/>
    <col min="1797" max="1797" width="35" style="9" customWidth="1"/>
    <col min="1798" max="1798" width="21.7109375" style="9" customWidth="1"/>
    <col min="1799" max="1799" width="31.7109375" style="9" customWidth="1"/>
    <col min="1800" max="1800" width="18.7109375" style="9" customWidth="1"/>
    <col min="1801" max="2048" width="30.5703125" style="9"/>
    <col min="2049" max="2049" width="4.42578125" style="9" customWidth="1"/>
    <col min="2050" max="2050" width="15.28515625" style="9" customWidth="1"/>
    <col min="2051" max="2051" width="23.140625" style="9" customWidth="1"/>
    <col min="2052" max="2052" width="17.85546875" style="9" customWidth="1"/>
    <col min="2053" max="2053" width="35" style="9" customWidth="1"/>
    <col min="2054" max="2054" width="21.7109375" style="9" customWidth="1"/>
    <col min="2055" max="2055" width="31.7109375" style="9" customWidth="1"/>
    <col min="2056" max="2056" width="18.7109375" style="9" customWidth="1"/>
    <col min="2057" max="2304" width="30.5703125" style="9"/>
    <col min="2305" max="2305" width="4.42578125" style="9" customWidth="1"/>
    <col min="2306" max="2306" width="15.28515625" style="9" customWidth="1"/>
    <col min="2307" max="2307" width="23.140625" style="9" customWidth="1"/>
    <col min="2308" max="2308" width="17.85546875" style="9" customWidth="1"/>
    <col min="2309" max="2309" width="35" style="9" customWidth="1"/>
    <col min="2310" max="2310" width="21.7109375" style="9" customWidth="1"/>
    <col min="2311" max="2311" width="31.7109375" style="9" customWidth="1"/>
    <col min="2312" max="2312" width="18.7109375" style="9" customWidth="1"/>
    <col min="2313" max="2560" width="30.5703125" style="9"/>
    <col min="2561" max="2561" width="4.42578125" style="9" customWidth="1"/>
    <col min="2562" max="2562" width="15.28515625" style="9" customWidth="1"/>
    <col min="2563" max="2563" width="23.140625" style="9" customWidth="1"/>
    <col min="2564" max="2564" width="17.85546875" style="9" customWidth="1"/>
    <col min="2565" max="2565" width="35" style="9" customWidth="1"/>
    <col min="2566" max="2566" width="21.7109375" style="9" customWidth="1"/>
    <col min="2567" max="2567" width="31.7109375" style="9" customWidth="1"/>
    <col min="2568" max="2568" width="18.7109375" style="9" customWidth="1"/>
    <col min="2569" max="2816" width="30.5703125" style="9"/>
    <col min="2817" max="2817" width="4.42578125" style="9" customWidth="1"/>
    <col min="2818" max="2818" width="15.28515625" style="9" customWidth="1"/>
    <col min="2819" max="2819" width="23.140625" style="9" customWidth="1"/>
    <col min="2820" max="2820" width="17.85546875" style="9" customWidth="1"/>
    <col min="2821" max="2821" width="35" style="9" customWidth="1"/>
    <col min="2822" max="2822" width="21.7109375" style="9" customWidth="1"/>
    <col min="2823" max="2823" width="31.7109375" style="9" customWidth="1"/>
    <col min="2824" max="2824" width="18.7109375" style="9" customWidth="1"/>
    <col min="2825" max="3072" width="30.5703125" style="9"/>
    <col min="3073" max="3073" width="4.42578125" style="9" customWidth="1"/>
    <col min="3074" max="3074" width="15.28515625" style="9" customWidth="1"/>
    <col min="3075" max="3075" width="23.140625" style="9" customWidth="1"/>
    <col min="3076" max="3076" width="17.85546875" style="9" customWidth="1"/>
    <col min="3077" max="3077" width="35" style="9" customWidth="1"/>
    <col min="3078" max="3078" width="21.7109375" style="9" customWidth="1"/>
    <col min="3079" max="3079" width="31.7109375" style="9" customWidth="1"/>
    <col min="3080" max="3080" width="18.7109375" style="9" customWidth="1"/>
    <col min="3081" max="3328" width="30.5703125" style="9"/>
    <col min="3329" max="3329" width="4.42578125" style="9" customWidth="1"/>
    <col min="3330" max="3330" width="15.28515625" style="9" customWidth="1"/>
    <col min="3331" max="3331" width="23.140625" style="9" customWidth="1"/>
    <col min="3332" max="3332" width="17.85546875" style="9" customWidth="1"/>
    <col min="3333" max="3333" width="35" style="9" customWidth="1"/>
    <col min="3334" max="3334" width="21.7109375" style="9" customWidth="1"/>
    <col min="3335" max="3335" width="31.7109375" style="9" customWidth="1"/>
    <col min="3336" max="3336" width="18.7109375" style="9" customWidth="1"/>
    <col min="3337" max="3584" width="30.5703125" style="9"/>
    <col min="3585" max="3585" width="4.42578125" style="9" customWidth="1"/>
    <col min="3586" max="3586" width="15.28515625" style="9" customWidth="1"/>
    <col min="3587" max="3587" width="23.140625" style="9" customWidth="1"/>
    <col min="3588" max="3588" width="17.85546875" style="9" customWidth="1"/>
    <col min="3589" max="3589" width="35" style="9" customWidth="1"/>
    <col min="3590" max="3590" width="21.7109375" style="9" customWidth="1"/>
    <col min="3591" max="3591" width="31.7109375" style="9" customWidth="1"/>
    <col min="3592" max="3592" width="18.7109375" style="9" customWidth="1"/>
    <col min="3593" max="3840" width="30.5703125" style="9"/>
    <col min="3841" max="3841" width="4.42578125" style="9" customWidth="1"/>
    <col min="3842" max="3842" width="15.28515625" style="9" customWidth="1"/>
    <col min="3843" max="3843" width="23.140625" style="9" customWidth="1"/>
    <col min="3844" max="3844" width="17.85546875" style="9" customWidth="1"/>
    <col min="3845" max="3845" width="35" style="9" customWidth="1"/>
    <col min="3846" max="3846" width="21.7109375" style="9" customWidth="1"/>
    <col min="3847" max="3847" width="31.7109375" style="9" customWidth="1"/>
    <col min="3848" max="3848" width="18.7109375" style="9" customWidth="1"/>
    <col min="3849" max="4096" width="30.5703125" style="9"/>
    <col min="4097" max="4097" width="4.42578125" style="9" customWidth="1"/>
    <col min="4098" max="4098" width="15.28515625" style="9" customWidth="1"/>
    <col min="4099" max="4099" width="23.140625" style="9" customWidth="1"/>
    <col min="4100" max="4100" width="17.85546875" style="9" customWidth="1"/>
    <col min="4101" max="4101" width="35" style="9" customWidth="1"/>
    <col min="4102" max="4102" width="21.7109375" style="9" customWidth="1"/>
    <col min="4103" max="4103" width="31.7109375" style="9" customWidth="1"/>
    <col min="4104" max="4104" width="18.7109375" style="9" customWidth="1"/>
    <col min="4105" max="4352" width="30.5703125" style="9"/>
    <col min="4353" max="4353" width="4.42578125" style="9" customWidth="1"/>
    <col min="4354" max="4354" width="15.28515625" style="9" customWidth="1"/>
    <col min="4355" max="4355" width="23.140625" style="9" customWidth="1"/>
    <col min="4356" max="4356" width="17.85546875" style="9" customWidth="1"/>
    <col min="4357" max="4357" width="35" style="9" customWidth="1"/>
    <col min="4358" max="4358" width="21.7109375" style="9" customWidth="1"/>
    <col min="4359" max="4359" width="31.7109375" style="9" customWidth="1"/>
    <col min="4360" max="4360" width="18.7109375" style="9" customWidth="1"/>
    <col min="4361" max="4608" width="30.5703125" style="9"/>
    <col min="4609" max="4609" width="4.42578125" style="9" customWidth="1"/>
    <col min="4610" max="4610" width="15.28515625" style="9" customWidth="1"/>
    <col min="4611" max="4611" width="23.140625" style="9" customWidth="1"/>
    <col min="4612" max="4612" width="17.85546875" style="9" customWidth="1"/>
    <col min="4613" max="4613" width="35" style="9" customWidth="1"/>
    <col min="4614" max="4614" width="21.7109375" style="9" customWidth="1"/>
    <col min="4615" max="4615" width="31.7109375" style="9" customWidth="1"/>
    <col min="4616" max="4616" width="18.7109375" style="9" customWidth="1"/>
    <col min="4617" max="4864" width="30.5703125" style="9"/>
    <col min="4865" max="4865" width="4.42578125" style="9" customWidth="1"/>
    <col min="4866" max="4866" width="15.28515625" style="9" customWidth="1"/>
    <col min="4867" max="4867" width="23.140625" style="9" customWidth="1"/>
    <col min="4868" max="4868" width="17.85546875" style="9" customWidth="1"/>
    <col min="4869" max="4869" width="35" style="9" customWidth="1"/>
    <col min="4870" max="4870" width="21.7109375" style="9" customWidth="1"/>
    <col min="4871" max="4871" width="31.7109375" style="9" customWidth="1"/>
    <col min="4872" max="4872" width="18.7109375" style="9" customWidth="1"/>
    <col min="4873" max="5120" width="30.5703125" style="9"/>
    <col min="5121" max="5121" width="4.42578125" style="9" customWidth="1"/>
    <col min="5122" max="5122" width="15.28515625" style="9" customWidth="1"/>
    <col min="5123" max="5123" width="23.140625" style="9" customWidth="1"/>
    <col min="5124" max="5124" width="17.85546875" style="9" customWidth="1"/>
    <col min="5125" max="5125" width="35" style="9" customWidth="1"/>
    <col min="5126" max="5126" width="21.7109375" style="9" customWidth="1"/>
    <col min="5127" max="5127" width="31.7109375" style="9" customWidth="1"/>
    <col min="5128" max="5128" width="18.7109375" style="9" customWidth="1"/>
    <col min="5129" max="5376" width="30.5703125" style="9"/>
    <col min="5377" max="5377" width="4.42578125" style="9" customWidth="1"/>
    <col min="5378" max="5378" width="15.28515625" style="9" customWidth="1"/>
    <col min="5379" max="5379" width="23.140625" style="9" customWidth="1"/>
    <col min="5380" max="5380" width="17.85546875" style="9" customWidth="1"/>
    <col min="5381" max="5381" width="35" style="9" customWidth="1"/>
    <col min="5382" max="5382" width="21.7109375" style="9" customWidth="1"/>
    <col min="5383" max="5383" width="31.7109375" style="9" customWidth="1"/>
    <col min="5384" max="5384" width="18.7109375" style="9" customWidth="1"/>
    <col min="5385" max="5632" width="30.5703125" style="9"/>
    <col min="5633" max="5633" width="4.42578125" style="9" customWidth="1"/>
    <col min="5634" max="5634" width="15.28515625" style="9" customWidth="1"/>
    <col min="5635" max="5635" width="23.140625" style="9" customWidth="1"/>
    <col min="5636" max="5636" width="17.85546875" style="9" customWidth="1"/>
    <col min="5637" max="5637" width="35" style="9" customWidth="1"/>
    <col min="5638" max="5638" width="21.7109375" style="9" customWidth="1"/>
    <col min="5639" max="5639" width="31.7109375" style="9" customWidth="1"/>
    <col min="5640" max="5640" width="18.7109375" style="9" customWidth="1"/>
    <col min="5641" max="5888" width="30.5703125" style="9"/>
    <col min="5889" max="5889" width="4.42578125" style="9" customWidth="1"/>
    <col min="5890" max="5890" width="15.28515625" style="9" customWidth="1"/>
    <col min="5891" max="5891" width="23.140625" style="9" customWidth="1"/>
    <col min="5892" max="5892" width="17.85546875" style="9" customWidth="1"/>
    <col min="5893" max="5893" width="35" style="9" customWidth="1"/>
    <col min="5894" max="5894" width="21.7109375" style="9" customWidth="1"/>
    <col min="5895" max="5895" width="31.7109375" style="9" customWidth="1"/>
    <col min="5896" max="5896" width="18.7109375" style="9" customWidth="1"/>
    <col min="5897" max="6144" width="30.5703125" style="9"/>
    <col min="6145" max="6145" width="4.42578125" style="9" customWidth="1"/>
    <col min="6146" max="6146" width="15.28515625" style="9" customWidth="1"/>
    <col min="6147" max="6147" width="23.140625" style="9" customWidth="1"/>
    <col min="6148" max="6148" width="17.85546875" style="9" customWidth="1"/>
    <col min="6149" max="6149" width="35" style="9" customWidth="1"/>
    <col min="6150" max="6150" width="21.7109375" style="9" customWidth="1"/>
    <col min="6151" max="6151" width="31.7109375" style="9" customWidth="1"/>
    <col min="6152" max="6152" width="18.7109375" style="9" customWidth="1"/>
    <col min="6153" max="6400" width="30.5703125" style="9"/>
    <col min="6401" max="6401" width="4.42578125" style="9" customWidth="1"/>
    <col min="6402" max="6402" width="15.28515625" style="9" customWidth="1"/>
    <col min="6403" max="6403" width="23.140625" style="9" customWidth="1"/>
    <col min="6404" max="6404" width="17.85546875" style="9" customWidth="1"/>
    <col min="6405" max="6405" width="35" style="9" customWidth="1"/>
    <col min="6406" max="6406" width="21.7109375" style="9" customWidth="1"/>
    <col min="6407" max="6407" width="31.7109375" style="9" customWidth="1"/>
    <col min="6408" max="6408" width="18.7109375" style="9" customWidth="1"/>
    <col min="6409" max="6656" width="30.5703125" style="9"/>
    <col min="6657" max="6657" width="4.42578125" style="9" customWidth="1"/>
    <col min="6658" max="6658" width="15.28515625" style="9" customWidth="1"/>
    <col min="6659" max="6659" width="23.140625" style="9" customWidth="1"/>
    <col min="6660" max="6660" width="17.85546875" style="9" customWidth="1"/>
    <col min="6661" max="6661" width="35" style="9" customWidth="1"/>
    <col min="6662" max="6662" width="21.7109375" style="9" customWidth="1"/>
    <col min="6663" max="6663" width="31.7109375" style="9" customWidth="1"/>
    <col min="6664" max="6664" width="18.7109375" style="9" customWidth="1"/>
    <col min="6665" max="6912" width="30.5703125" style="9"/>
    <col min="6913" max="6913" width="4.42578125" style="9" customWidth="1"/>
    <col min="6914" max="6914" width="15.28515625" style="9" customWidth="1"/>
    <col min="6915" max="6915" width="23.140625" style="9" customWidth="1"/>
    <col min="6916" max="6916" width="17.85546875" style="9" customWidth="1"/>
    <col min="6917" max="6917" width="35" style="9" customWidth="1"/>
    <col min="6918" max="6918" width="21.7109375" style="9" customWidth="1"/>
    <col min="6919" max="6919" width="31.7109375" style="9" customWidth="1"/>
    <col min="6920" max="6920" width="18.7109375" style="9" customWidth="1"/>
    <col min="6921" max="7168" width="30.5703125" style="9"/>
    <col min="7169" max="7169" width="4.42578125" style="9" customWidth="1"/>
    <col min="7170" max="7170" width="15.28515625" style="9" customWidth="1"/>
    <col min="7171" max="7171" width="23.140625" style="9" customWidth="1"/>
    <col min="7172" max="7172" width="17.85546875" style="9" customWidth="1"/>
    <col min="7173" max="7173" width="35" style="9" customWidth="1"/>
    <col min="7174" max="7174" width="21.7109375" style="9" customWidth="1"/>
    <col min="7175" max="7175" width="31.7109375" style="9" customWidth="1"/>
    <col min="7176" max="7176" width="18.7109375" style="9" customWidth="1"/>
    <col min="7177" max="7424" width="30.5703125" style="9"/>
    <col min="7425" max="7425" width="4.42578125" style="9" customWidth="1"/>
    <col min="7426" max="7426" width="15.28515625" style="9" customWidth="1"/>
    <col min="7427" max="7427" width="23.140625" style="9" customWidth="1"/>
    <col min="7428" max="7428" width="17.85546875" style="9" customWidth="1"/>
    <col min="7429" max="7429" width="35" style="9" customWidth="1"/>
    <col min="7430" max="7430" width="21.7109375" style="9" customWidth="1"/>
    <col min="7431" max="7431" width="31.7109375" style="9" customWidth="1"/>
    <col min="7432" max="7432" width="18.7109375" style="9" customWidth="1"/>
    <col min="7433" max="7680" width="30.5703125" style="9"/>
    <col min="7681" max="7681" width="4.42578125" style="9" customWidth="1"/>
    <col min="7682" max="7682" width="15.28515625" style="9" customWidth="1"/>
    <col min="7683" max="7683" width="23.140625" style="9" customWidth="1"/>
    <col min="7684" max="7684" width="17.85546875" style="9" customWidth="1"/>
    <col min="7685" max="7685" width="35" style="9" customWidth="1"/>
    <col min="7686" max="7686" width="21.7109375" style="9" customWidth="1"/>
    <col min="7687" max="7687" width="31.7109375" style="9" customWidth="1"/>
    <col min="7688" max="7688" width="18.7109375" style="9" customWidth="1"/>
    <col min="7689" max="7936" width="30.5703125" style="9"/>
    <col min="7937" max="7937" width="4.42578125" style="9" customWidth="1"/>
    <col min="7938" max="7938" width="15.28515625" style="9" customWidth="1"/>
    <col min="7939" max="7939" width="23.140625" style="9" customWidth="1"/>
    <col min="7940" max="7940" width="17.85546875" style="9" customWidth="1"/>
    <col min="7941" max="7941" width="35" style="9" customWidth="1"/>
    <col min="7942" max="7942" width="21.7109375" style="9" customWidth="1"/>
    <col min="7943" max="7943" width="31.7109375" style="9" customWidth="1"/>
    <col min="7944" max="7944" width="18.7109375" style="9" customWidth="1"/>
    <col min="7945" max="8192" width="30.5703125" style="9"/>
    <col min="8193" max="8193" width="4.42578125" style="9" customWidth="1"/>
    <col min="8194" max="8194" width="15.28515625" style="9" customWidth="1"/>
    <col min="8195" max="8195" width="23.140625" style="9" customWidth="1"/>
    <col min="8196" max="8196" width="17.85546875" style="9" customWidth="1"/>
    <col min="8197" max="8197" width="35" style="9" customWidth="1"/>
    <col min="8198" max="8198" width="21.7109375" style="9" customWidth="1"/>
    <col min="8199" max="8199" width="31.7109375" style="9" customWidth="1"/>
    <col min="8200" max="8200" width="18.7109375" style="9" customWidth="1"/>
    <col min="8201" max="8448" width="30.5703125" style="9"/>
    <col min="8449" max="8449" width="4.42578125" style="9" customWidth="1"/>
    <col min="8450" max="8450" width="15.28515625" style="9" customWidth="1"/>
    <col min="8451" max="8451" width="23.140625" style="9" customWidth="1"/>
    <col min="8452" max="8452" width="17.85546875" style="9" customWidth="1"/>
    <col min="8453" max="8453" width="35" style="9" customWidth="1"/>
    <col min="8454" max="8454" width="21.7109375" style="9" customWidth="1"/>
    <col min="8455" max="8455" width="31.7109375" style="9" customWidth="1"/>
    <col min="8456" max="8456" width="18.7109375" style="9" customWidth="1"/>
    <col min="8457" max="8704" width="30.5703125" style="9"/>
    <col min="8705" max="8705" width="4.42578125" style="9" customWidth="1"/>
    <col min="8706" max="8706" width="15.28515625" style="9" customWidth="1"/>
    <col min="8707" max="8707" width="23.140625" style="9" customWidth="1"/>
    <col min="8708" max="8708" width="17.85546875" style="9" customWidth="1"/>
    <col min="8709" max="8709" width="35" style="9" customWidth="1"/>
    <col min="8710" max="8710" width="21.7109375" style="9" customWidth="1"/>
    <col min="8711" max="8711" width="31.7109375" style="9" customWidth="1"/>
    <col min="8712" max="8712" width="18.7109375" style="9" customWidth="1"/>
    <col min="8713" max="8960" width="30.5703125" style="9"/>
    <col min="8961" max="8961" width="4.42578125" style="9" customWidth="1"/>
    <col min="8962" max="8962" width="15.28515625" style="9" customWidth="1"/>
    <col min="8963" max="8963" width="23.140625" style="9" customWidth="1"/>
    <col min="8964" max="8964" width="17.85546875" style="9" customWidth="1"/>
    <col min="8965" max="8965" width="35" style="9" customWidth="1"/>
    <col min="8966" max="8966" width="21.7109375" style="9" customWidth="1"/>
    <col min="8967" max="8967" width="31.7109375" style="9" customWidth="1"/>
    <col min="8968" max="8968" width="18.7109375" style="9" customWidth="1"/>
    <col min="8969" max="9216" width="30.5703125" style="9"/>
    <col min="9217" max="9217" width="4.42578125" style="9" customWidth="1"/>
    <col min="9218" max="9218" width="15.28515625" style="9" customWidth="1"/>
    <col min="9219" max="9219" width="23.140625" style="9" customWidth="1"/>
    <col min="9220" max="9220" width="17.85546875" style="9" customWidth="1"/>
    <col min="9221" max="9221" width="35" style="9" customWidth="1"/>
    <col min="9222" max="9222" width="21.7109375" style="9" customWidth="1"/>
    <col min="9223" max="9223" width="31.7109375" style="9" customWidth="1"/>
    <col min="9224" max="9224" width="18.7109375" style="9" customWidth="1"/>
    <col min="9225" max="9472" width="30.5703125" style="9"/>
    <col min="9473" max="9473" width="4.42578125" style="9" customWidth="1"/>
    <col min="9474" max="9474" width="15.28515625" style="9" customWidth="1"/>
    <col min="9475" max="9475" width="23.140625" style="9" customWidth="1"/>
    <col min="9476" max="9476" width="17.85546875" style="9" customWidth="1"/>
    <col min="9477" max="9477" width="35" style="9" customWidth="1"/>
    <col min="9478" max="9478" width="21.7109375" style="9" customWidth="1"/>
    <col min="9479" max="9479" width="31.7109375" style="9" customWidth="1"/>
    <col min="9480" max="9480" width="18.7109375" style="9" customWidth="1"/>
    <col min="9481" max="9728" width="30.5703125" style="9"/>
    <col min="9729" max="9729" width="4.42578125" style="9" customWidth="1"/>
    <col min="9730" max="9730" width="15.28515625" style="9" customWidth="1"/>
    <col min="9731" max="9731" width="23.140625" style="9" customWidth="1"/>
    <col min="9732" max="9732" width="17.85546875" style="9" customWidth="1"/>
    <col min="9733" max="9733" width="35" style="9" customWidth="1"/>
    <col min="9734" max="9734" width="21.7109375" style="9" customWidth="1"/>
    <col min="9735" max="9735" width="31.7109375" style="9" customWidth="1"/>
    <col min="9736" max="9736" width="18.7109375" style="9" customWidth="1"/>
    <col min="9737" max="9984" width="30.5703125" style="9"/>
    <col min="9985" max="9985" width="4.42578125" style="9" customWidth="1"/>
    <col min="9986" max="9986" width="15.28515625" style="9" customWidth="1"/>
    <col min="9987" max="9987" width="23.140625" style="9" customWidth="1"/>
    <col min="9988" max="9988" width="17.85546875" style="9" customWidth="1"/>
    <col min="9989" max="9989" width="35" style="9" customWidth="1"/>
    <col min="9990" max="9990" width="21.7109375" style="9" customWidth="1"/>
    <col min="9991" max="9991" width="31.7109375" style="9" customWidth="1"/>
    <col min="9992" max="9992" width="18.7109375" style="9" customWidth="1"/>
    <col min="9993" max="10240" width="30.5703125" style="9"/>
    <col min="10241" max="10241" width="4.42578125" style="9" customWidth="1"/>
    <col min="10242" max="10242" width="15.28515625" style="9" customWidth="1"/>
    <col min="10243" max="10243" width="23.140625" style="9" customWidth="1"/>
    <col min="10244" max="10244" width="17.85546875" style="9" customWidth="1"/>
    <col min="10245" max="10245" width="35" style="9" customWidth="1"/>
    <col min="10246" max="10246" width="21.7109375" style="9" customWidth="1"/>
    <col min="10247" max="10247" width="31.7109375" style="9" customWidth="1"/>
    <col min="10248" max="10248" width="18.7109375" style="9" customWidth="1"/>
    <col min="10249" max="10496" width="30.5703125" style="9"/>
    <col min="10497" max="10497" width="4.42578125" style="9" customWidth="1"/>
    <col min="10498" max="10498" width="15.28515625" style="9" customWidth="1"/>
    <col min="10499" max="10499" width="23.140625" style="9" customWidth="1"/>
    <col min="10500" max="10500" width="17.85546875" style="9" customWidth="1"/>
    <col min="10501" max="10501" width="35" style="9" customWidth="1"/>
    <col min="10502" max="10502" width="21.7109375" style="9" customWidth="1"/>
    <col min="10503" max="10503" width="31.7109375" style="9" customWidth="1"/>
    <col min="10504" max="10504" width="18.7109375" style="9" customWidth="1"/>
    <col min="10505" max="10752" width="30.5703125" style="9"/>
    <col min="10753" max="10753" width="4.42578125" style="9" customWidth="1"/>
    <col min="10754" max="10754" width="15.28515625" style="9" customWidth="1"/>
    <col min="10755" max="10755" width="23.140625" style="9" customWidth="1"/>
    <col min="10756" max="10756" width="17.85546875" style="9" customWidth="1"/>
    <col min="10757" max="10757" width="35" style="9" customWidth="1"/>
    <col min="10758" max="10758" width="21.7109375" style="9" customWidth="1"/>
    <col min="10759" max="10759" width="31.7109375" style="9" customWidth="1"/>
    <col min="10760" max="10760" width="18.7109375" style="9" customWidth="1"/>
    <col min="10761" max="11008" width="30.5703125" style="9"/>
    <col min="11009" max="11009" width="4.42578125" style="9" customWidth="1"/>
    <col min="11010" max="11010" width="15.28515625" style="9" customWidth="1"/>
    <col min="11011" max="11011" width="23.140625" style="9" customWidth="1"/>
    <col min="11012" max="11012" width="17.85546875" style="9" customWidth="1"/>
    <col min="11013" max="11013" width="35" style="9" customWidth="1"/>
    <col min="11014" max="11014" width="21.7109375" style="9" customWidth="1"/>
    <col min="11015" max="11015" width="31.7109375" style="9" customWidth="1"/>
    <col min="11016" max="11016" width="18.7109375" style="9" customWidth="1"/>
    <col min="11017" max="11264" width="30.5703125" style="9"/>
    <col min="11265" max="11265" width="4.42578125" style="9" customWidth="1"/>
    <col min="11266" max="11266" width="15.28515625" style="9" customWidth="1"/>
    <col min="11267" max="11267" width="23.140625" style="9" customWidth="1"/>
    <col min="11268" max="11268" width="17.85546875" style="9" customWidth="1"/>
    <col min="11269" max="11269" width="35" style="9" customWidth="1"/>
    <col min="11270" max="11270" width="21.7109375" style="9" customWidth="1"/>
    <col min="11271" max="11271" width="31.7109375" style="9" customWidth="1"/>
    <col min="11272" max="11272" width="18.7109375" style="9" customWidth="1"/>
    <col min="11273" max="11520" width="30.5703125" style="9"/>
    <col min="11521" max="11521" width="4.42578125" style="9" customWidth="1"/>
    <col min="11522" max="11522" width="15.28515625" style="9" customWidth="1"/>
    <col min="11523" max="11523" width="23.140625" style="9" customWidth="1"/>
    <col min="11524" max="11524" width="17.85546875" style="9" customWidth="1"/>
    <col min="11525" max="11525" width="35" style="9" customWidth="1"/>
    <col min="11526" max="11526" width="21.7109375" style="9" customWidth="1"/>
    <col min="11527" max="11527" width="31.7109375" style="9" customWidth="1"/>
    <col min="11528" max="11528" width="18.7109375" style="9" customWidth="1"/>
    <col min="11529" max="11776" width="30.5703125" style="9"/>
    <col min="11777" max="11777" width="4.42578125" style="9" customWidth="1"/>
    <col min="11778" max="11778" width="15.28515625" style="9" customWidth="1"/>
    <col min="11779" max="11779" width="23.140625" style="9" customWidth="1"/>
    <col min="11780" max="11780" width="17.85546875" style="9" customWidth="1"/>
    <col min="11781" max="11781" width="35" style="9" customWidth="1"/>
    <col min="11782" max="11782" width="21.7109375" style="9" customWidth="1"/>
    <col min="11783" max="11783" width="31.7109375" style="9" customWidth="1"/>
    <col min="11784" max="11784" width="18.7109375" style="9" customWidth="1"/>
    <col min="11785" max="12032" width="30.5703125" style="9"/>
    <col min="12033" max="12033" width="4.42578125" style="9" customWidth="1"/>
    <col min="12034" max="12034" width="15.28515625" style="9" customWidth="1"/>
    <col min="12035" max="12035" width="23.140625" style="9" customWidth="1"/>
    <col min="12036" max="12036" width="17.85546875" style="9" customWidth="1"/>
    <col min="12037" max="12037" width="35" style="9" customWidth="1"/>
    <col min="12038" max="12038" width="21.7109375" style="9" customWidth="1"/>
    <col min="12039" max="12039" width="31.7109375" style="9" customWidth="1"/>
    <col min="12040" max="12040" width="18.7109375" style="9" customWidth="1"/>
    <col min="12041" max="12288" width="30.5703125" style="9"/>
    <col min="12289" max="12289" width="4.42578125" style="9" customWidth="1"/>
    <col min="12290" max="12290" width="15.28515625" style="9" customWidth="1"/>
    <col min="12291" max="12291" width="23.140625" style="9" customWidth="1"/>
    <col min="12292" max="12292" width="17.85546875" style="9" customWidth="1"/>
    <col min="12293" max="12293" width="35" style="9" customWidth="1"/>
    <col min="12294" max="12294" width="21.7109375" style="9" customWidth="1"/>
    <col min="12295" max="12295" width="31.7109375" style="9" customWidth="1"/>
    <col min="12296" max="12296" width="18.7109375" style="9" customWidth="1"/>
    <col min="12297" max="12544" width="30.5703125" style="9"/>
    <col min="12545" max="12545" width="4.42578125" style="9" customWidth="1"/>
    <col min="12546" max="12546" width="15.28515625" style="9" customWidth="1"/>
    <col min="12547" max="12547" width="23.140625" style="9" customWidth="1"/>
    <col min="12548" max="12548" width="17.85546875" style="9" customWidth="1"/>
    <col min="12549" max="12549" width="35" style="9" customWidth="1"/>
    <col min="12550" max="12550" width="21.7109375" style="9" customWidth="1"/>
    <col min="12551" max="12551" width="31.7109375" style="9" customWidth="1"/>
    <col min="12552" max="12552" width="18.7109375" style="9" customWidth="1"/>
    <col min="12553" max="12800" width="30.5703125" style="9"/>
    <col min="12801" max="12801" width="4.42578125" style="9" customWidth="1"/>
    <col min="12802" max="12802" width="15.28515625" style="9" customWidth="1"/>
    <col min="12803" max="12803" width="23.140625" style="9" customWidth="1"/>
    <col min="12804" max="12804" width="17.85546875" style="9" customWidth="1"/>
    <col min="12805" max="12805" width="35" style="9" customWidth="1"/>
    <col min="12806" max="12806" width="21.7109375" style="9" customWidth="1"/>
    <col min="12807" max="12807" width="31.7109375" style="9" customWidth="1"/>
    <col min="12808" max="12808" width="18.7109375" style="9" customWidth="1"/>
    <col min="12809" max="13056" width="30.5703125" style="9"/>
    <col min="13057" max="13057" width="4.42578125" style="9" customWidth="1"/>
    <col min="13058" max="13058" width="15.28515625" style="9" customWidth="1"/>
    <col min="13059" max="13059" width="23.140625" style="9" customWidth="1"/>
    <col min="13060" max="13060" width="17.85546875" style="9" customWidth="1"/>
    <col min="13061" max="13061" width="35" style="9" customWidth="1"/>
    <col min="13062" max="13062" width="21.7109375" style="9" customWidth="1"/>
    <col min="13063" max="13063" width="31.7109375" style="9" customWidth="1"/>
    <col min="13064" max="13064" width="18.7109375" style="9" customWidth="1"/>
    <col min="13065" max="13312" width="30.5703125" style="9"/>
    <col min="13313" max="13313" width="4.42578125" style="9" customWidth="1"/>
    <col min="13314" max="13314" width="15.28515625" style="9" customWidth="1"/>
    <col min="13315" max="13315" width="23.140625" style="9" customWidth="1"/>
    <col min="13316" max="13316" width="17.85546875" style="9" customWidth="1"/>
    <col min="13317" max="13317" width="35" style="9" customWidth="1"/>
    <col min="13318" max="13318" width="21.7109375" style="9" customWidth="1"/>
    <col min="13319" max="13319" width="31.7109375" style="9" customWidth="1"/>
    <col min="13320" max="13320" width="18.7109375" style="9" customWidth="1"/>
    <col min="13321" max="13568" width="30.5703125" style="9"/>
    <col min="13569" max="13569" width="4.42578125" style="9" customWidth="1"/>
    <col min="13570" max="13570" width="15.28515625" style="9" customWidth="1"/>
    <col min="13571" max="13571" width="23.140625" style="9" customWidth="1"/>
    <col min="13572" max="13572" width="17.85546875" style="9" customWidth="1"/>
    <col min="13573" max="13573" width="35" style="9" customWidth="1"/>
    <col min="13574" max="13574" width="21.7109375" style="9" customWidth="1"/>
    <col min="13575" max="13575" width="31.7109375" style="9" customWidth="1"/>
    <col min="13576" max="13576" width="18.7109375" style="9" customWidth="1"/>
    <col min="13577" max="13824" width="30.5703125" style="9"/>
    <col min="13825" max="13825" width="4.42578125" style="9" customWidth="1"/>
    <col min="13826" max="13826" width="15.28515625" style="9" customWidth="1"/>
    <col min="13827" max="13827" width="23.140625" style="9" customWidth="1"/>
    <col min="13828" max="13828" width="17.85546875" style="9" customWidth="1"/>
    <col min="13829" max="13829" width="35" style="9" customWidth="1"/>
    <col min="13830" max="13830" width="21.7109375" style="9" customWidth="1"/>
    <col min="13831" max="13831" width="31.7109375" style="9" customWidth="1"/>
    <col min="13832" max="13832" width="18.7109375" style="9" customWidth="1"/>
    <col min="13833" max="14080" width="30.5703125" style="9"/>
    <col min="14081" max="14081" width="4.42578125" style="9" customWidth="1"/>
    <col min="14082" max="14082" width="15.28515625" style="9" customWidth="1"/>
    <col min="14083" max="14083" width="23.140625" style="9" customWidth="1"/>
    <col min="14084" max="14084" width="17.85546875" style="9" customWidth="1"/>
    <col min="14085" max="14085" width="35" style="9" customWidth="1"/>
    <col min="14086" max="14086" width="21.7109375" style="9" customWidth="1"/>
    <col min="14087" max="14087" width="31.7109375" style="9" customWidth="1"/>
    <col min="14088" max="14088" width="18.7109375" style="9" customWidth="1"/>
    <col min="14089" max="14336" width="30.5703125" style="9"/>
    <col min="14337" max="14337" width="4.42578125" style="9" customWidth="1"/>
    <col min="14338" max="14338" width="15.28515625" style="9" customWidth="1"/>
    <col min="14339" max="14339" width="23.140625" style="9" customWidth="1"/>
    <col min="14340" max="14340" width="17.85546875" style="9" customWidth="1"/>
    <col min="14341" max="14341" width="35" style="9" customWidth="1"/>
    <col min="14342" max="14342" width="21.7109375" style="9" customWidth="1"/>
    <col min="14343" max="14343" width="31.7109375" style="9" customWidth="1"/>
    <col min="14344" max="14344" width="18.7109375" style="9" customWidth="1"/>
    <col min="14345" max="14592" width="30.5703125" style="9"/>
    <col min="14593" max="14593" width="4.42578125" style="9" customWidth="1"/>
    <col min="14594" max="14594" width="15.28515625" style="9" customWidth="1"/>
    <col min="14595" max="14595" width="23.140625" style="9" customWidth="1"/>
    <col min="14596" max="14596" width="17.85546875" style="9" customWidth="1"/>
    <col min="14597" max="14597" width="35" style="9" customWidth="1"/>
    <col min="14598" max="14598" width="21.7109375" style="9" customWidth="1"/>
    <col min="14599" max="14599" width="31.7109375" style="9" customWidth="1"/>
    <col min="14600" max="14600" width="18.7109375" style="9" customWidth="1"/>
    <col min="14601" max="14848" width="30.5703125" style="9"/>
    <col min="14849" max="14849" width="4.42578125" style="9" customWidth="1"/>
    <col min="14850" max="14850" width="15.28515625" style="9" customWidth="1"/>
    <col min="14851" max="14851" width="23.140625" style="9" customWidth="1"/>
    <col min="14852" max="14852" width="17.85546875" style="9" customWidth="1"/>
    <col min="14853" max="14853" width="35" style="9" customWidth="1"/>
    <col min="14854" max="14854" width="21.7109375" style="9" customWidth="1"/>
    <col min="14855" max="14855" width="31.7109375" style="9" customWidth="1"/>
    <col min="14856" max="14856" width="18.7109375" style="9" customWidth="1"/>
    <col min="14857" max="15104" width="30.5703125" style="9"/>
    <col min="15105" max="15105" width="4.42578125" style="9" customWidth="1"/>
    <col min="15106" max="15106" width="15.28515625" style="9" customWidth="1"/>
    <col min="15107" max="15107" width="23.140625" style="9" customWidth="1"/>
    <col min="15108" max="15108" width="17.85546875" style="9" customWidth="1"/>
    <col min="15109" max="15109" width="35" style="9" customWidth="1"/>
    <col min="15110" max="15110" width="21.7109375" style="9" customWidth="1"/>
    <col min="15111" max="15111" width="31.7109375" style="9" customWidth="1"/>
    <col min="15112" max="15112" width="18.7109375" style="9" customWidth="1"/>
    <col min="15113" max="15360" width="30.5703125" style="9"/>
    <col min="15361" max="15361" width="4.42578125" style="9" customWidth="1"/>
    <col min="15362" max="15362" width="15.28515625" style="9" customWidth="1"/>
    <col min="15363" max="15363" width="23.140625" style="9" customWidth="1"/>
    <col min="15364" max="15364" width="17.85546875" style="9" customWidth="1"/>
    <col min="15365" max="15365" width="35" style="9" customWidth="1"/>
    <col min="15366" max="15366" width="21.7109375" style="9" customWidth="1"/>
    <col min="15367" max="15367" width="31.7109375" style="9" customWidth="1"/>
    <col min="15368" max="15368" width="18.7109375" style="9" customWidth="1"/>
    <col min="15369" max="15616" width="30.5703125" style="9"/>
    <col min="15617" max="15617" width="4.42578125" style="9" customWidth="1"/>
    <col min="15618" max="15618" width="15.28515625" style="9" customWidth="1"/>
    <col min="15619" max="15619" width="23.140625" style="9" customWidth="1"/>
    <col min="15620" max="15620" width="17.85546875" style="9" customWidth="1"/>
    <col min="15621" max="15621" width="35" style="9" customWidth="1"/>
    <col min="15622" max="15622" width="21.7109375" style="9" customWidth="1"/>
    <col min="15623" max="15623" width="31.7109375" style="9" customWidth="1"/>
    <col min="15624" max="15624" width="18.7109375" style="9" customWidth="1"/>
    <col min="15625" max="15872" width="30.5703125" style="9"/>
    <col min="15873" max="15873" width="4.42578125" style="9" customWidth="1"/>
    <col min="15874" max="15874" width="15.28515625" style="9" customWidth="1"/>
    <col min="15875" max="15875" width="23.140625" style="9" customWidth="1"/>
    <col min="15876" max="15876" width="17.85546875" style="9" customWidth="1"/>
    <col min="15877" max="15877" width="35" style="9" customWidth="1"/>
    <col min="15878" max="15878" width="21.7109375" style="9" customWidth="1"/>
    <col min="15879" max="15879" width="31.7109375" style="9" customWidth="1"/>
    <col min="15880" max="15880" width="18.7109375" style="9" customWidth="1"/>
    <col min="15881" max="16128" width="30.5703125" style="9"/>
    <col min="16129" max="16129" width="4.42578125" style="9" customWidth="1"/>
    <col min="16130" max="16130" width="15.28515625" style="9" customWidth="1"/>
    <col min="16131" max="16131" width="23.140625" style="9" customWidth="1"/>
    <col min="16132" max="16132" width="17.85546875" style="9" customWidth="1"/>
    <col min="16133" max="16133" width="35" style="9" customWidth="1"/>
    <col min="16134" max="16134" width="21.7109375" style="9" customWidth="1"/>
    <col min="16135" max="16135" width="31.7109375" style="9" customWidth="1"/>
    <col min="16136" max="16136" width="18.7109375" style="9" customWidth="1"/>
    <col min="16137" max="16384" width="30.5703125" style="9"/>
  </cols>
  <sheetData>
    <row r="1" spans="1:8" ht="14.25" thickTop="1" thickBot="1">
      <c r="A1" s="179" t="s">
        <v>146</v>
      </c>
      <c r="B1" s="180" t="s">
        <v>147</v>
      </c>
      <c r="C1" s="180"/>
      <c r="D1" s="180"/>
      <c r="E1" s="180"/>
      <c r="F1" s="180"/>
      <c r="G1" s="180"/>
      <c r="H1" s="180"/>
    </row>
    <row r="2" spans="1:8" ht="14.25" thickTop="1" thickBot="1">
      <c r="A2" s="179"/>
      <c r="B2" s="180" t="s">
        <v>148</v>
      </c>
      <c r="C2" s="180"/>
      <c r="D2" s="180"/>
      <c r="E2" s="180"/>
      <c r="F2" s="180"/>
      <c r="G2" s="180"/>
      <c r="H2" s="180"/>
    </row>
    <row r="3" spans="1:8" ht="14.25" thickTop="1" thickBot="1">
      <c r="A3" s="179"/>
      <c r="B3" s="80" t="s">
        <v>149</v>
      </c>
      <c r="C3" s="80" t="s">
        <v>150</v>
      </c>
      <c r="D3" s="80" t="s">
        <v>151</v>
      </c>
      <c r="E3" s="80" t="s">
        <v>152</v>
      </c>
      <c r="F3" s="80" t="s">
        <v>153</v>
      </c>
      <c r="G3" s="80" t="s">
        <v>154</v>
      </c>
      <c r="H3" s="80" t="s">
        <v>155</v>
      </c>
    </row>
    <row r="4" spans="1:8" ht="77.25" customHeight="1" thickTop="1" thickBot="1">
      <c r="A4" s="179"/>
      <c r="B4" s="81" t="s">
        <v>156</v>
      </c>
      <c r="C4" s="82" t="s">
        <v>157</v>
      </c>
      <c r="D4" s="82" t="s">
        <v>158</v>
      </c>
      <c r="E4" s="82" t="s">
        <v>159</v>
      </c>
      <c r="F4" s="82" t="s">
        <v>160</v>
      </c>
      <c r="G4" s="82" t="s">
        <v>161</v>
      </c>
      <c r="H4" s="82" t="s">
        <v>162</v>
      </c>
    </row>
    <row r="5" spans="1:8" ht="57.75" customHeight="1" thickTop="1" thickBot="1">
      <c r="A5" s="179"/>
      <c r="B5" s="81" t="s">
        <v>163</v>
      </c>
      <c r="C5" s="82" t="s">
        <v>164</v>
      </c>
      <c r="D5" s="82" t="s">
        <v>165</v>
      </c>
      <c r="E5" s="82" t="s">
        <v>166</v>
      </c>
      <c r="F5" s="82" t="s">
        <v>167</v>
      </c>
      <c r="G5" s="82" t="s">
        <v>168</v>
      </c>
      <c r="H5" s="82" t="s">
        <v>169</v>
      </c>
    </row>
    <row r="6" spans="1:8" ht="78" customHeight="1" thickTop="1" thickBot="1">
      <c r="A6" s="179"/>
      <c r="B6" s="81" t="s">
        <v>170</v>
      </c>
      <c r="C6" s="82" t="s">
        <v>171</v>
      </c>
      <c r="D6" s="82" t="s">
        <v>172</v>
      </c>
      <c r="E6" s="82" t="s">
        <v>173</v>
      </c>
      <c r="F6" s="82" t="s">
        <v>174</v>
      </c>
      <c r="G6" s="82" t="s">
        <v>175</v>
      </c>
      <c r="H6" s="82" t="s">
        <v>176</v>
      </c>
    </row>
    <row r="7" spans="1:8" ht="62.25" customHeight="1" thickTop="1" thickBot="1">
      <c r="A7" s="179"/>
      <c r="B7" s="81" t="s">
        <v>177</v>
      </c>
      <c r="C7" s="82" t="s">
        <v>178</v>
      </c>
      <c r="D7" s="82" t="s">
        <v>179</v>
      </c>
      <c r="E7" s="82" t="s">
        <v>180</v>
      </c>
      <c r="F7" s="82" t="s">
        <v>181</v>
      </c>
      <c r="G7" s="82" t="s">
        <v>182</v>
      </c>
      <c r="H7" s="82" t="s">
        <v>183</v>
      </c>
    </row>
    <row r="8" spans="1:8" ht="91.5" customHeight="1" thickTop="1" thickBot="1">
      <c r="A8" s="179"/>
      <c r="B8" s="81" t="s">
        <v>184</v>
      </c>
      <c r="C8" s="82" t="s">
        <v>185</v>
      </c>
      <c r="D8" s="82" t="s">
        <v>186</v>
      </c>
      <c r="E8" s="82" t="s">
        <v>187</v>
      </c>
      <c r="F8" s="82"/>
      <c r="G8" s="82" t="s">
        <v>188</v>
      </c>
      <c r="H8" s="82" t="s">
        <v>189</v>
      </c>
    </row>
    <row r="9" spans="1:8" ht="47.25" customHeight="1" thickTop="1" thickBot="1">
      <c r="A9" s="179"/>
      <c r="B9" s="81" t="s">
        <v>190</v>
      </c>
      <c r="C9" s="82" t="s">
        <v>191</v>
      </c>
      <c r="D9" s="82" t="s">
        <v>192</v>
      </c>
      <c r="E9" s="82" t="s">
        <v>193</v>
      </c>
      <c r="F9" s="82"/>
      <c r="G9" s="82" t="s">
        <v>194</v>
      </c>
      <c r="H9" s="82" t="s">
        <v>195</v>
      </c>
    </row>
    <row r="10" spans="1:8" ht="72" customHeight="1" thickTop="1" thickBot="1">
      <c r="A10" s="179"/>
      <c r="B10" s="81" t="s">
        <v>196</v>
      </c>
      <c r="C10" s="82" t="s">
        <v>197</v>
      </c>
      <c r="D10" s="82"/>
      <c r="E10" s="82"/>
      <c r="F10" s="82"/>
      <c r="G10" s="82" t="s">
        <v>198</v>
      </c>
      <c r="H10" s="83"/>
    </row>
    <row r="11" spans="1:8" ht="27" thickTop="1" thickBot="1">
      <c r="A11" s="179"/>
      <c r="B11" s="81" t="s">
        <v>199</v>
      </c>
      <c r="C11" s="82"/>
      <c r="D11" s="82"/>
      <c r="E11" s="82"/>
      <c r="F11" s="82"/>
      <c r="G11" s="82" t="s">
        <v>200</v>
      </c>
      <c r="H11" s="83"/>
    </row>
    <row r="12" spans="1:8" ht="38.25" customHeight="1" thickTop="1" thickBot="1">
      <c r="A12" s="180" t="s">
        <v>201</v>
      </c>
      <c r="B12" s="180"/>
      <c r="C12" s="180"/>
      <c r="D12" s="180"/>
      <c r="E12" s="180"/>
      <c r="F12" s="180"/>
      <c r="G12" s="180"/>
      <c r="H12" s="180"/>
    </row>
    <row r="13" spans="1:8" ht="13.5" thickTop="1"/>
  </sheetData>
  <mergeCells count="4">
    <mergeCell ref="A1:A11"/>
    <mergeCell ref="B1:H1"/>
    <mergeCell ref="B2:H2"/>
    <mergeCell ref="A12: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0C1553-E0AB-494D-B88C-4230FAAFA56F}">
  <ds:schemaRefs>
    <ds:schemaRef ds:uri="http://schemas.microsoft.com/sharepoint/v3/contenttype/forms"/>
  </ds:schemaRefs>
</ds:datastoreItem>
</file>

<file path=customXml/itemProps2.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Instrucciones T - Calificacion</vt:lpstr>
      <vt:lpstr>Tabla de peligros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cp:lastPrinted>2021-09-15T20:46:33Z</cp:lastPrinted>
  <dcterms:created xsi:type="dcterms:W3CDTF">2013-06-25T16:48:45Z</dcterms:created>
  <dcterms:modified xsi:type="dcterms:W3CDTF">2025-12-11T19:21:07Z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