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l.positiva7\OneDrive - Secretaria Distrital de Gobierno\Documentos\SDG\Matrices de peligros 2025\"/>
    </mc:Choice>
  </mc:AlternateContent>
  <bookViews>
    <workbookView xWindow="0" yWindow="0" windowWidth="6915" windowHeight="4785"/>
  </bookViews>
  <sheets>
    <sheet name="FORMATO" sheetId="1" r:id="rId1"/>
    <sheet name="Instrucciones T - Calificacion" sheetId="2" r:id="rId2"/>
    <sheet name="Tabla de peligros" sheetId="3" r:id="rId3"/>
  </sheets>
  <definedNames>
    <definedName name="_xlnm._FilterDatabase" localSheetId="0" hidden="1">FORMATO!$A$8:$AF$129</definedName>
    <definedName name="_xlnm.Print_Area" localSheetId="0">FORMATO!$A$1:$AE$141</definedName>
    <definedName name="NC">#REF!</definedName>
    <definedName name="ND">#REF!</definedName>
    <definedName name="NE">#REF!</definedName>
  </definedNames>
  <calcPr calcId="162913"/>
</workbook>
</file>

<file path=xl/calcChain.xml><?xml version="1.0" encoding="utf-8"?>
<calcChain xmlns="http://schemas.openxmlformats.org/spreadsheetml/2006/main">
  <c r="O36" i="1" l="1"/>
  <c r="P36" i="1" s="1"/>
  <c r="R36" i="1" l="1"/>
  <c r="S36" i="1" s="1"/>
  <c r="O55" i="1" l="1"/>
  <c r="R55" i="1" s="1"/>
  <c r="S55" i="1" s="1"/>
  <c r="T55" i="1" s="1"/>
  <c r="O54" i="1"/>
  <c r="R54" i="1" s="1"/>
  <c r="S54" i="1" s="1"/>
  <c r="T54" i="1" s="1"/>
  <c r="O53" i="1"/>
  <c r="R53" i="1" s="1"/>
  <c r="S53" i="1" s="1"/>
  <c r="T53" i="1" s="1"/>
  <c r="O52" i="1"/>
  <c r="P52" i="1" s="1"/>
  <c r="O51" i="1"/>
  <c r="R51" i="1" s="1"/>
  <c r="S51" i="1" s="1"/>
  <c r="T51" i="1" s="1"/>
  <c r="O50" i="1"/>
  <c r="R50" i="1" s="1"/>
  <c r="S50" i="1" s="1"/>
  <c r="T50" i="1" s="1"/>
  <c r="O49" i="1"/>
  <c r="P49" i="1" s="1"/>
  <c r="O48" i="1"/>
  <c r="P48" i="1" s="1"/>
  <c r="O47" i="1"/>
  <c r="R47" i="1" s="1"/>
  <c r="S47" i="1" s="1"/>
  <c r="T47" i="1" s="1"/>
  <c r="O46" i="1"/>
  <c r="R46" i="1" s="1"/>
  <c r="S46" i="1" s="1"/>
  <c r="O45" i="1"/>
  <c r="R45" i="1" s="1"/>
  <c r="S45" i="1" s="1"/>
  <c r="T45" i="1" s="1"/>
  <c r="O44" i="1"/>
  <c r="P44" i="1" s="1"/>
  <c r="O43" i="1"/>
  <c r="R43" i="1" s="1"/>
  <c r="S43" i="1" s="1"/>
  <c r="T43" i="1" s="1"/>
  <c r="R52" i="1" l="1"/>
  <c r="S52" i="1" s="1"/>
  <c r="P54" i="1"/>
  <c r="R48" i="1"/>
  <c r="S48" i="1" s="1"/>
  <c r="T48" i="1" s="1"/>
  <c r="P53" i="1"/>
  <c r="P43" i="1"/>
  <c r="R44" i="1"/>
  <c r="S44" i="1" s="1"/>
  <c r="T44" i="1" s="1"/>
  <c r="P50" i="1"/>
  <c r="P45" i="1"/>
  <c r="R49" i="1"/>
  <c r="S49" i="1" s="1"/>
  <c r="T49" i="1" s="1"/>
  <c r="P55" i="1"/>
  <c r="P46" i="1"/>
  <c r="P47" i="1"/>
  <c r="P51" i="1"/>
  <c r="O42" i="1" l="1"/>
  <c r="R42" i="1" s="1"/>
  <c r="S42" i="1" s="1"/>
  <c r="T42" i="1" s="1"/>
  <c r="O41" i="1"/>
  <c r="R41" i="1" s="1"/>
  <c r="S41" i="1" s="1"/>
  <c r="T41" i="1" s="1"/>
  <c r="O40" i="1"/>
  <c r="R40" i="1" s="1"/>
  <c r="S40" i="1" s="1"/>
  <c r="T40" i="1" s="1"/>
  <c r="O39" i="1"/>
  <c r="P39" i="1" s="1"/>
  <c r="O38" i="1"/>
  <c r="P38" i="1" s="1"/>
  <c r="O37" i="1"/>
  <c r="R37" i="1" s="1"/>
  <c r="S37" i="1" s="1"/>
  <c r="T37" i="1" s="1"/>
  <c r="O35" i="1"/>
  <c r="R35" i="1" s="1"/>
  <c r="S35" i="1" s="1"/>
  <c r="O34" i="1"/>
  <c r="P34" i="1" s="1"/>
  <c r="O33" i="1"/>
  <c r="R33" i="1" s="1"/>
  <c r="S33" i="1" s="1"/>
  <c r="T33" i="1" s="1"/>
  <c r="P37" i="1" l="1"/>
  <c r="P40" i="1"/>
  <c r="P35" i="1"/>
  <c r="R39" i="1"/>
  <c r="S39" i="1" s="1"/>
  <c r="R34" i="1"/>
  <c r="S34" i="1" s="1"/>
  <c r="T34" i="1" s="1"/>
  <c r="P41" i="1"/>
  <c r="P42" i="1"/>
  <c r="P33" i="1"/>
  <c r="R38" i="1"/>
  <c r="S38" i="1" s="1"/>
  <c r="T38" i="1" s="1"/>
  <c r="O19" i="1"/>
  <c r="R19" i="1" s="1"/>
  <c r="S19" i="1" s="1"/>
  <c r="T19" i="1" s="1"/>
  <c r="O18" i="1"/>
  <c r="R18" i="1" s="1"/>
  <c r="S18" i="1" s="1"/>
  <c r="T18" i="1" s="1"/>
  <c r="O17" i="1"/>
  <c r="R17" i="1" s="1"/>
  <c r="S17" i="1" s="1"/>
  <c r="T17" i="1" s="1"/>
  <c r="O31" i="1"/>
  <c r="P31" i="1" s="1"/>
  <c r="O30" i="1"/>
  <c r="R30" i="1" s="1"/>
  <c r="S30" i="1" s="1"/>
  <c r="T30" i="1" s="1"/>
  <c r="O32" i="1"/>
  <c r="R32" i="1" s="1"/>
  <c r="S32" i="1" s="1"/>
  <c r="T32" i="1" s="1"/>
  <c r="O20" i="1"/>
  <c r="P20" i="1" s="1"/>
  <c r="O21" i="1"/>
  <c r="P21" i="1" s="1"/>
  <c r="R31" i="1" l="1"/>
  <c r="S31" i="1" s="1"/>
  <c r="T31" i="1" s="1"/>
  <c r="P18" i="1"/>
  <c r="P19" i="1"/>
  <c r="P17" i="1"/>
  <c r="P30" i="1"/>
  <c r="R20" i="1"/>
  <c r="S20" i="1" s="1"/>
  <c r="T20" i="1" s="1"/>
  <c r="R21" i="1"/>
  <c r="S21" i="1" s="1"/>
  <c r="T21" i="1" s="1"/>
  <c r="P32" i="1"/>
  <c r="O24" i="1"/>
  <c r="R24" i="1" s="1"/>
  <c r="S24" i="1" s="1"/>
  <c r="T24" i="1" s="1"/>
  <c r="P24" i="1" l="1"/>
  <c r="O111" i="1" l="1"/>
  <c r="R111" i="1" s="1"/>
  <c r="S111" i="1" s="1"/>
  <c r="T111" i="1" s="1"/>
  <c r="O29" i="1" l="1"/>
  <c r="R29" i="1" s="1"/>
  <c r="S29" i="1" s="1"/>
  <c r="O28" i="1"/>
  <c r="R28" i="1" s="1"/>
  <c r="S28" i="1" s="1"/>
  <c r="T28" i="1" s="1"/>
  <c r="O27" i="1"/>
  <c r="P27" i="1" s="1"/>
  <c r="O26" i="1"/>
  <c r="P26" i="1" s="1"/>
  <c r="O25" i="1"/>
  <c r="R25" i="1" s="1"/>
  <c r="S25" i="1" s="1"/>
  <c r="T25" i="1" s="1"/>
  <c r="O23" i="1"/>
  <c r="R23" i="1" s="1"/>
  <c r="S23" i="1" s="1"/>
  <c r="O22" i="1"/>
  <c r="R22" i="1" s="1"/>
  <c r="S22" i="1" s="1"/>
  <c r="T22" i="1" s="1"/>
  <c r="R27" i="1" l="1"/>
  <c r="S27" i="1" s="1"/>
  <c r="T27" i="1" s="1"/>
  <c r="R26" i="1"/>
  <c r="S26" i="1" s="1"/>
  <c r="T26" i="1" s="1"/>
  <c r="P22" i="1"/>
  <c r="P28" i="1"/>
  <c r="P23" i="1"/>
  <c r="P25" i="1"/>
  <c r="P29" i="1"/>
  <c r="O9" i="1" l="1"/>
  <c r="P9" i="1" s="1"/>
  <c r="O10" i="1"/>
  <c r="R10" i="1" s="1"/>
  <c r="S10" i="1" s="1"/>
  <c r="O11" i="1"/>
  <c r="R11" i="1" s="1"/>
  <c r="S11" i="1" s="1"/>
  <c r="P11" i="1" l="1"/>
  <c r="P10" i="1"/>
  <c r="R9" i="1"/>
  <c r="S9" i="1" s="1"/>
  <c r="O13" i="1" l="1"/>
  <c r="R13" i="1" s="1"/>
  <c r="S13" i="1" s="1"/>
  <c r="O92" i="1"/>
  <c r="R92" i="1" s="1"/>
  <c r="S92" i="1" s="1"/>
  <c r="O80" i="1"/>
  <c r="R80" i="1" s="1"/>
  <c r="S80" i="1" s="1"/>
  <c r="O72" i="1"/>
  <c r="R72" i="1" s="1"/>
  <c r="S72" i="1" s="1"/>
  <c r="O64" i="1"/>
  <c r="R64" i="1" s="1"/>
  <c r="S64" i="1" s="1"/>
  <c r="O126" i="1"/>
  <c r="R126" i="1" s="1"/>
  <c r="S126" i="1" s="1"/>
  <c r="P13" i="1" l="1"/>
  <c r="P64" i="1"/>
  <c r="P72" i="1"/>
  <c r="P80" i="1"/>
  <c r="P92" i="1"/>
  <c r="P126" i="1"/>
  <c r="T9" i="1"/>
  <c r="O129" i="1" l="1"/>
  <c r="O128" i="1"/>
  <c r="O127" i="1"/>
  <c r="O125" i="1"/>
  <c r="R125" i="1" s="1"/>
  <c r="S125" i="1" s="1"/>
  <c r="T125" i="1" s="1"/>
  <c r="O124" i="1"/>
  <c r="R124" i="1" s="1"/>
  <c r="S124" i="1" s="1"/>
  <c r="T124" i="1" s="1"/>
  <c r="O123" i="1"/>
  <c r="O122" i="1"/>
  <c r="O121" i="1"/>
  <c r="R121" i="1" s="1"/>
  <c r="S121" i="1" s="1"/>
  <c r="T121" i="1" s="1"/>
  <c r="O120" i="1"/>
  <c r="O119" i="1"/>
  <c r="O118" i="1"/>
  <c r="R118" i="1" s="1"/>
  <c r="S118" i="1" s="1"/>
  <c r="T118" i="1" s="1"/>
  <c r="O117" i="1"/>
  <c r="R117" i="1" s="1"/>
  <c r="S117" i="1" s="1"/>
  <c r="T117" i="1" s="1"/>
  <c r="O116" i="1"/>
  <c r="R116" i="1" s="1"/>
  <c r="S116" i="1" s="1"/>
  <c r="T116" i="1" s="1"/>
  <c r="O115" i="1"/>
  <c r="O114" i="1"/>
  <c r="O113" i="1"/>
  <c r="O112" i="1"/>
  <c r="R112" i="1" s="1"/>
  <c r="S112" i="1" s="1"/>
  <c r="T112" i="1" s="1"/>
  <c r="O110" i="1"/>
  <c r="O109" i="1"/>
  <c r="O108" i="1"/>
  <c r="R108" i="1" s="1"/>
  <c r="S108" i="1" s="1"/>
  <c r="T108" i="1" s="1"/>
  <c r="O107" i="1"/>
  <c r="O106" i="1"/>
  <c r="O105" i="1"/>
  <c r="O104" i="1"/>
  <c r="O103" i="1"/>
  <c r="O102" i="1"/>
  <c r="R102" i="1" s="1"/>
  <c r="S102" i="1" s="1"/>
  <c r="T102" i="1" s="1"/>
  <c r="O101" i="1"/>
  <c r="P101" i="1" s="1"/>
  <c r="O100" i="1"/>
  <c r="R100" i="1" s="1"/>
  <c r="S100" i="1" s="1"/>
  <c r="T100" i="1" s="1"/>
  <c r="O99" i="1"/>
  <c r="O98" i="1"/>
  <c r="O97" i="1"/>
  <c r="R97" i="1" s="1"/>
  <c r="S97" i="1" s="1"/>
  <c r="O96" i="1"/>
  <c r="O95" i="1"/>
  <c r="O94" i="1"/>
  <c r="O93" i="1"/>
  <c r="O91" i="1"/>
  <c r="R91" i="1" s="1"/>
  <c r="S91" i="1" s="1"/>
  <c r="O90" i="1"/>
  <c r="O89" i="1"/>
  <c r="R89" i="1" s="1"/>
  <c r="S89" i="1" s="1"/>
  <c r="O88" i="1"/>
  <c r="O87" i="1"/>
  <c r="O86" i="1"/>
  <c r="R86" i="1" s="1"/>
  <c r="S86" i="1" s="1"/>
  <c r="T86" i="1" s="1"/>
  <c r="O85" i="1"/>
  <c r="O84" i="1"/>
  <c r="R84" i="1" s="1"/>
  <c r="S84" i="1" s="1"/>
  <c r="T84" i="1" s="1"/>
  <c r="O83" i="1"/>
  <c r="O82" i="1"/>
  <c r="R82" i="1" s="1"/>
  <c r="S82" i="1" s="1"/>
  <c r="T82" i="1" s="1"/>
  <c r="O81" i="1"/>
  <c r="T80" i="1"/>
  <c r="O79" i="1"/>
  <c r="O78" i="1"/>
  <c r="P78" i="1" s="1"/>
  <c r="O77" i="1"/>
  <c r="O76" i="1"/>
  <c r="O75" i="1"/>
  <c r="O74" i="1"/>
  <c r="O73" i="1"/>
  <c r="P73" i="1" s="1"/>
  <c r="O71" i="1"/>
  <c r="P71" i="1" s="1"/>
  <c r="O70" i="1"/>
  <c r="R70" i="1" s="1"/>
  <c r="S70" i="1" s="1"/>
  <c r="T70" i="1" s="1"/>
  <c r="O69" i="1"/>
  <c r="O68" i="1"/>
  <c r="R68" i="1" s="1"/>
  <c r="S68" i="1" s="1"/>
  <c r="T68" i="1" s="1"/>
  <c r="O67" i="1"/>
  <c r="R67" i="1" s="1"/>
  <c r="S67" i="1" s="1"/>
  <c r="T67" i="1" s="1"/>
  <c r="O66" i="1"/>
  <c r="O65" i="1"/>
  <c r="R65" i="1" s="1"/>
  <c r="S65" i="1" s="1"/>
  <c r="T65" i="1" s="1"/>
  <c r="T64" i="1"/>
  <c r="O63" i="1"/>
  <c r="R63" i="1" s="1"/>
  <c r="S63" i="1" s="1"/>
  <c r="T63" i="1" s="1"/>
  <c r="O62" i="1"/>
  <c r="O61" i="1"/>
  <c r="O60" i="1"/>
  <c r="O59" i="1"/>
  <c r="P59" i="1" s="1"/>
  <c r="O58" i="1"/>
  <c r="R58" i="1" s="1"/>
  <c r="S58" i="1" s="1"/>
  <c r="T58" i="1" s="1"/>
  <c r="O57" i="1"/>
  <c r="P57" i="1" s="1"/>
  <c r="O56" i="1"/>
  <c r="O16" i="1"/>
  <c r="R16" i="1" s="1"/>
  <c r="S16" i="1" s="1"/>
  <c r="O15" i="1"/>
  <c r="P15" i="1" s="1"/>
  <c r="O14" i="1"/>
  <c r="R14" i="1" s="1"/>
  <c r="S14" i="1" s="1"/>
  <c r="T14" i="1" s="1"/>
  <c r="O12" i="1"/>
  <c r="R12" i="1" s="1"/>
  <c r="S12" i="1" s="1"/>
  <c r="T12" i="1" s="1"/>
  <c r="P102" i="1" l="1"/>
  <c r="P121" i="1"/>
  <c r="P65" i="1"/>
  <c r="P67" i="1"/>
  <c r="P97" i="1"/>
  <c r="P100" i="1"/>
  <c r="T13" i="1"/>
  <c r="P63" i="1"/>
  <c r="R77" i="1"/>
  <c r="S77" i="1" s="1"/>
  <c r="T77" i="1" s="1"/>
  <c r="P77" i="1"/>
  <c r="R81" i="1"/>
  <c r="S81" i="1" s="1"/>
  <c r="T81" i="1" s="1"/>
  <c r="P81" i="1"/>
  <c r="P85" i="1"/>
  <c r="R85" i="1"/>
  <c r="S85" i="1" s="1"/>
  <c r="T85" i="1" s="1"/>
  <c r="R110" i="1"/>
  <c r="S110" i="1" s="1"/>
  <c r="P110" i="1"/>
  <c r="T10" i="1"/>
  <c r="R120" i="1"/>
  <c r="S120" i="1" s="1"/>
  <c r="T120" i="1" s="1"/>
  <c r="P120" i="1"/>
  <c r="R79" i="1"/>
  <c r="S79" i="1" s="1"/>
  <c r="T79" i="1" s="1"/>
  <c r="P79" i="1"/>
  <c r="R83" i="1"/>
  <c r="S83" i="1" s="1"/>
  <c r="T83" i="1" s="1"/>
  <c r="P83" i="1"/>
  <c r="R113" i="1"/>
  <c r="S113" i="1" s="1"/>
  <c r="T113" i="1" s="1"/>
  <c r="P113" i="1"/>
  <c r="R71" i="1"/>
  <c r="S71" i="1" s="1"/>
  <c r="T71" i="1" s="1"/>
  <c r="R101" i="1"/>
  <c r="S101" i="1" s="1"/>
  <c r="T101" i="1" s="1"/>
  <c r="R78" i="1"/>
  <c r="S78" i="1" s="1"/>
  <c r="T78" i="1" s="1"/>
  <c r="P82" i="1"/>
  <c r="P84" i="1"/>
  <c r="P86" i="1"/>
  <c r="P89" i="1"/>
  <c r="P112" i="1"/>
  <c r="R59" i="1"/>
  <c r="S59" i="1" s="1"/>
  <c r="T59" i="1" s="1"/>
  <c r="P68" i="1"/>
  <c r="P70" i="1"/>
  <c r="P108" i="1"/>
  <c r="P116" i="1"/>
  <c r="P118" i="1"/>
  <c r="P124" i="1"/>
  <c r="P58" i="1"/>
  <c r="R73" i="1"/>
  <c r="S73" i="1" s="1"/>
  <c r="T73" i="1" s="1"/>
  <c r="P91" i="1"/>
  <c r="P117" i="1"/>
  <c r="P125" i="1"/>
  <c r="R90" i="1"/>
  <c r="S90" i="1" s="1"/>
  <c r="P90" i="1"/>
  <c r="R105" i="1"/>
  <c r="S105" i="1" s="1"/>
  <c r="P105" i="1"/>
  <c r="P75" i="1"/>
  <c r="R75" i="1"/>
  <c r="S75" i="1" s="1"/>
  <c r="T75" i="1" s="1"/>
  <c r="P14" i="1"/>
  <c r="P88" i="1"/>
  <c r="R88" i="1"/>
  <c r="S88" i="1" s="1"/>
  <c r="R106" i="1"/>
  <c r="S106" i="1" s="1"/>
  <c r="P106" i="1"/>
  <c r="R114" i="1"/>
  <c r="S114" i="1" s="1"/>
  <c r="T114" i="1" s="1"/>
  <c r="P114" i="1"/>
  <c r="R122" i="1"/>
  <c r="S122" i="1" s="1"/>
  <c r="T122" i="1" s="1"/>
  <c r="P122" i="1"/>
  <c r="R127" i="1"/>
  <c r="S127" i="1" s="1"/>
  <c r="T127" i="1" s="1"/>
  <c r="P127" i="1"/>
  <c r="R95" i="1"/>
  <c r="S95" i="1" s="1"/>
  <c r="T95" i="1" s="1"/>
  <c r="P95" i="1"/>
  <c r="R98" i="1"/>
  <c r="S98" i="1" s="1"/>
  <c r="T98" i="1" s="1"/>
  <c r="P98" i="1"/>
  <c r="P107" i="1"/>
  <c r="R107" i="1"/>
  <c r="S107" i="1" s="1"/>
  <c r="R66" i="1"/>
  <c r="S66" i="1" s="1"/>
  <c r="T66" i="1" s="1"/>
  <c r="P66" i="1"/>
  <c r="T92" i="1"/>
  <c r="P96" i="1"/>
  <c r="R96" i="1"/>
  <c r="S96" i="1" s="1"/>
  <c r="T96" i="1" s="1"/>
  <c r="R104" i="1"/>
  <c r="S104" i="1" s="1"/>
  <c r="P104" i="1"/>
  <c r="P12" i="1"/>
  <c r="R15" i="1"/>
  <c r="S15" i="1" s="1"/>
  <c r="T15" i="1" s="1"/>
  <c r="P16" i="1"/>
  <c r="R60" i="1"/>
  <c r="S60" i="1" s="1"/>
  <c r="T60" i="1" s="1"/>
  <c r="P60" i="1"/>
  <c r="P62" i="1"/>
  <c r="R62" i="1"/>
  <c r="S62" i="1" s="1"/>
  <c r="T62" i="1" s="1"/>
  <c r="R93" i="1"/>
  <c r="S93" i="1" s="1"/>
  <c r="P93" i="1"/>
  <c r="R123" i="1"/>
  <c r="S123" i="1" s="1"/>
  <c r="T123" i="1" s="1"/>
  <c r="P123" i="1"/>
  <c r="R56" i="1"/>
  <c r="S56" i="1" s="1"/>
  <c r="T56" i="1" s="1"/>
  <c r="P56" i="1"/>
  <c r="R61" i="1"/>
  <c r="S61" i="1" s="1"/>
  <c r="T61" i="1" s="1"/>
  <c r="P61" i="1"/>
  <c r="P69" i="1"/>
  <c r="R69" i="1"/>
  <c r="S69" i="1" s="1"/>
  <c r="T69" i="1" s="1"/>
  <c r="R74" i="1"/>
  <c r="S74" i="1" s="1"/>
  <c r="T74" i="1" s="1"/>
  <c r="P74" i="1"/>
  <c r="R94" i="1"/>
  <c r="S94" i="1" s="1"/>
  <c r="T94" i="1" s="1"/>
  <c r="P94" i="1"/>
  <c r="R99" i="1"/>
  <c r="S99" i="1" s="1"/>
  <c r="T99" i="1" s="1"/>
  <c r="P99" i="1"/>
  <c r="R119" i="1"/>
  <c r="S119" i="1" s="1"/>
  <c r="T119" i="1" s="1"/>
  <c r="P119" i="1"/>
  <c r="R128" i="1"/>
  <c r="S128" i="1" s="1"/>
  <c r="P128" i="1"/>
  <c r="R57" i="1"/>
  <c r="S57" i="1" s="1"/>
  <c r="T57" i="1" s="1"/>
  <c r="R87" i="1"/>
  <c r="S87" i="1" s="1"/>
  <c r="T87" i="1" s="1"/>
  <c r="P87" i="1"/>
  <c r="R115" i="1"/>
  <c r="S115" i="1" s="1"/>
  <c r="T115" i="1" s="1"/>
  <c r="P115" i="1"/>
  <c r="R129" i="1"/>
  <c r="S129" i="1" s="1"/>
  <c r="T129" i="1" s="1"/>
  <c r="P129" i="1"/>
  <c r="T72" i="1"/>
  <c r="R76" i="1"/>
  <c r="S76" i="1" s="1"/>
  <c r="T76" i="1" s="1"/>
  <c r="P76" i="1"/>
  <c r="R103" i="1"/>
  <c r="S103" i="1" s="1"/>
  <c r="T103" i="1" s="1"/>
  <c r="P103" i="1"/>
  <c r="R109" i="1"/>
  <c r="S109" i="1" s="1"/>
  <c r="T109" i="1" s="1"/>
  <c r="P109" i="1"/>
</calcChain>
</file>

<file path=xl/sharedStrings.xml><?xml version="1.0" encoding="utf-8"?>
<sst xmlns="http://schemas.openxmlformats.org/spreadsheetml/2006/main" count="2096" uniqueCount="504">
  <si>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</si>
  <si>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</si>
  <si>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</si>
  <si>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</si>
  <si>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</si>
  <si>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</si>
  <si>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</si>
  <si>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</si>
  <si>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</si>
  <si>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</si>
  <si>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</si>
  <si>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</si>
  <si>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</si>
  <si>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</si>
  <si>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</si>
  <si>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</si>
  <si>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</si>
  <si>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</si>
  <si>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</si>
  <si>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</si>
  <si>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</si>
  <si>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</si>
  <si>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</si>
  <si>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</si>
  <si>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</si>
  <si>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</si>
  <si>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</si>
  <si>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</si>
  <si>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</si>
  <si>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</si>
  <si>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</si>
  <si>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</si>
  <si>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</si>
  <si>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</si>
  <si>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</si>
  <si>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</si>
  <si>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</si>
  <si>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</si>
  <si>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</si>
  <si>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</si>
  <si>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</si>
  <si>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</si>
  <si>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</si>
  <si>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</si>
  <si>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</si>
  <si>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</si>
  <si>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</si>
  <si>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</si>
  <si>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</si>
  <si>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</si>
  <si>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</si>
  <si>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</si>
  <si>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</si>
  <si>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</si>
  <si>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</si>
  <si>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</si>
  <si>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</si>
  <si>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</si>
  <si>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</si>
  <si>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</si>
  <si>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</si>
  <si>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</si>
  <si>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</si>
  <si>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</si>
  <si>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</si>
  <si>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</si>
  <si>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</si>
  <si>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</si>
  <si>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</si>
  <si>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</si>
  <si>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</si>
  <si>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</si>
  <si>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</si>
  <si>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</si>
  <si>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</si>
  <si>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</si>
  <si>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</si>
  <si>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</si>
  <si>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</si>
  <si>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</si>
  <si>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</si>
  <si>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</si>
  <si>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</si>
  <si>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</si>
  <si>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</si>
  <si>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</si>
  <si>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</si>
  <si>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</si>
  <si>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</si>
  <si>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</si>
  <si>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</si>
  <si>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</si>
  <si>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</si>
  <si>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</si>
  <si>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</si>
  <si>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</si>
  <si>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</si>
  <si>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</si>
  <si>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</si>
  <si>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</si>
  <si>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</si>
  <si>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</si>
  <si>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</si>
  <si>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</si>
  <si>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</si>
  <si>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</si>
  <si>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</si>
  <si>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</si>
  <si>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</si>
  <si>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</si>
  <si>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</si>
  <si>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</si>
  <si>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</si>
  <si>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</si>
  <si>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</si>
  <si>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</si>
  <si>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</si>
  <si>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</si>
  <si>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</si>
  <si>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</si>
  <si>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</si>
  <si>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</si>
  <si>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</si>
  <si>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</si>
  <si>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</si>
  <si>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</si>
  <si>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</si>
  <si>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</si>
  <si>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</si>
  <si>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</si>
  <si>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</si>
  <si>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</si>
  <si>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</si>
  <si>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</si>
  <si>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</si>
  <si>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</si>
  <si>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</si>
  <si>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</si>
  <si>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</si>
  <si>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</si>
  <si>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</si>
  <si>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</si>
  <si>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</si>
  <si>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</si>
  <si>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</si>
  <si>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</si>
  <si>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</si>
  <si>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</si>
  <si>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</si>
  <si>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</si>
  <si>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</si>
  <si>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</si>
  <si>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</si>
  <si>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</si>
  <si>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</si>
  <si>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</si>
  <si>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</si>
  <si>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</si>
  <si>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</si>
  <si>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</si>
  <si>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</si>
  <si>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</si>
  <si>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</si>
  <si>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</si>
  <si>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</si>
  <si>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</si>
  <si>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</si>
  <si>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</si>
  <si>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</si>
  <si>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</si>
  <si>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</si>
  <si>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</si>
  <si>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</si>
  <si>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</si>
  <si>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</si>
  <si>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</si>
  <si>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</si>
  <si>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</si>
  <si>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</si>
  <si>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</si>
  <si>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</si>
  <si>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</si>
  <si>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</si>
  <si>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</si>
  <si>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</si>
  <si>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</si>
  <si>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</si>
  <si>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</si>
  <si>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</si>
  <si>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</si>
  <si>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</si>
  <si>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</si>
  <si>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</si>
  <si>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</si>
  <si>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</si>
  <si>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</si>
  <si>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</si>
  <si>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</si>
  <si>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</si>
  <si>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</si>
  <si>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</si>
  <si>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</si>
  <si>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</si>
  <si>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</si>
  <si>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si</t>
  </si>
  <si>
    <t xml:space="preserve">Biológico </t>
  </si>
  <si>
    <t>Vectores y Animales (Mordeduras, picaduras)</t>
  </si>
  <si>
    <t xml:space="preserve">Contacto con animales que transmiten enfermedades </t>
  </si>
  <si>
    <t xml:space="preserve">Enfermedades vectoriales como: malaria, dengue, fiebre amarilla, leptospirosis, infecciones virales o bacterianas graves. </t>
  </si>
  <si>
    <t>No se evidencia</t>
  </si>
  <si>
    <t xml:space="preserve">Las infecciones graves pueden causar diarrea severa, vómitos, fiebre alta y deshidratación. </t>
  </si>
  <si>
    <t>No aplica</t>
  </si>
  <si>
    <t>Remitirse a la matriz de EPP</t>
  </si>
  <si>
    <t>Gestión Organizacional</t>
  </si>
  <si>
    <t xml:space="preserve">Una gestión organizacional inadecuada puede generar estrés crónico y desmotivación entre los funcionarios. </t>
  </si>
  <si>
    <t>Estrés inmediato, baja moral, y disminución en la productividad.</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</si>
  <si>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</si>
  <si>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</si>
  <si>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</si>
  <si>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</si>
  <si>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</si>
  <si>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 la Organización del Trabajo</t>
  </si>
  <si>
    <t xml:space="preserve"> Jornadas extensas, falta de autonomía o control sobre el trabajo, y poca flexibilidad pueden afectar el bienestar del trabajador.</t>
  </si>
  <si>
    <t>Estrés y desmotivación, reducción en la eficiencia y satisfacción laboral.</t>
  </si>
  <si>
    <t>Iluminación</t>
  </si>
  <si>
    <t>Fatiga visual, molestias visuales, cefalea, destellos</t>
  </si>
  <si>
    <t>Procedimiento para exámenes médicos ocupacionales</t>
  </si>
  <si>
    <t>Pausa activas</t>
  </si>
  <si>
    <t>Pérdida de agudeza visual.</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</si>
  <si>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</si>
  <si>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Radiación no ionizante</t>
  </si>
  <si>
    <t>Radiaciones emitidas por dispositivos electrónicos como pantallas de computadora o monitores.</t>
  </si>
  <si>
    <t>Cansancio visual, dolor de cabeza, afectaciones visuales.</t>
  </si>
  <si>
    <t>Monitores de tecnología LCD o LED (Baja radiación)</t>
  </si>
  <si>
    <t>Exposición a rayos UV emitidos por el sol.</t>
  </si>
  <si>
    <t>Cefaleas, náuseas, mareo, estrés, desaliento</t>
  </si>
  <si>
    <t>Fatiga visual, dolor de cabeza, puede haber un mayor riesgo de caídas y accidentes, y la tarea puede volverse más difícil y menos eficiente.</t>
  </si>
  <si>
    <t>Aprovechar la sombra natural proporcionada por árboles y otras estructuras para minimizar la exposición directa al sol</t>
  </si>
  <si>
    <t>Biomecánico</t>
  </si>
  <si>
    <t>Posturas prolongadas</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</si>
  <si>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</si>
  <si>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</si>
  <si>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 xml:space="preserve"> 1. Procedimiento para la realización de los exámenes médicos ocupacionales
2.  Programa DME.</t>
  </si>
  <si>
    <t>Lesiones Musculoesqueléticas: Dolores y lesiones en la espalda, Trastornos de cuello y hombros, Hernias de Disco, Dolores Lumbar Crónicos</t>
  </si>
  <si>
    <t>Organización del Espacio de Trabajo (Sillas ergonómicas, Mesas ajustables,
Posición de la pantalla)</t>
  </si>
  <si>
    <t xml:space="preserve">Movimientos repetitivos </t>
  </si>
  <si>
    <t>Ejecución continua y repetida de una misma acción o grupo de acciones durante un período prolongado.</t>
  </si>
  <si>
    <t xml:space="preserve">Tendinitis, Dolores musculares
</t>
  </si>
  <si>
    <t>Tendinitis Crónica
Síndrome del Túnel del Carpo Crónico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</si>
  <si>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</si>
  <si>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SI</t>
  </si>
  <si>
    <t>Material particulado</t>
  </si>
  <si>
    <t xml:space="preserve"> Contacto con partículas sólidas o líquidas suspendidas en el aire</t>
  </si>
  <si>
    <t>Inhalación de Contaminantes, toxicidad.</t>
  </si>
  <si>
    <t>ninguna</t>
  </si>
  <si>
    <t>Procedimiento SOL( Seguridad, Orden y Limpieza)</t>
  </si>
  <si>
    <t>Protección respiratoria</t>
  </si>
  <si>
    <t>Problemas respiratorios</t>
  </si>
  <si>
    <t>No Aplica</t>
  </si>
  <si>
    <t>Autocuidado, uso de tapabocas cuando sienta la necesidad
Dar cumplimiento al Procedimiento SOL( Seguridad, Orden y Limpieza)
Humedecer regularmente las áreas de trabajo no pavimentadas para reducir la cantidad de polvo suspendido en el aire.</t>
  </si>
  <si>
    <t xml:space="preserve">Condiciones de seguridad </t>
  </si>
  <si>
    <t xml:space="preserve">Público </t>
  </si>
  <si>
    <t>Heridas, lesiones, traumatismos</t>
  </si>
  <si>
    <t>Autocuidado</t>
  </si>
  <si>
    <t>La pérdida de vida es la consecuencia más trágica y definitiva de cualquier evento violento o peligroso.</t>
  </si>
  <si>
    <t>No identificado</t>
  </si>
  <si>
    <t>Accidente de tránsito</t>
  </si>
  <si>
    <t>Exposición a accidentes vehiculares con diferentes actores viales</t>
  </si>
  <si>
    <t>Mantenimiento y Revisión Técnica</t>
  </si>
  <si>
    <t>Documentación al día</t>
  </si>
  <si>
    <t>Licencia de Conducir Válida</t>
  </si>
  <si>
    <t>Lesión incapacitante,  muerte</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</si>
  <si>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</si>
  <si>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</si>
  <si>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</si>
  <si>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</si>
  <si>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</si>
  <si>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</si>
  <si>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Lesión incapacitante, muerte</t>
  </si>
  <si>
    <t>Realizar inspecciones periódicas y mantenimiento preventivo de las instalaciones eléctricas y los equipos energizados.
Cuando aplique Instalar conductos de protección (tubos o canaletas) para asegurar el cableado y evitar que quede expuesto</t>
  </si>
  <si>
    <t xml:space="preserve"> Locativo</t>
  </si>
  <si>
    <t>Caídas, lesiones por golpes con objetos, accidentes por condiciones inadecuadas.</t>
  </si>
  <si>
    <t xml:space="preserve">Fracturas y Lesiones Óseas, </t>
  </si>
  <si>
    <t>Virus,  bacterias y hongos</t>
  </si>
  <si>
    <t xml:space="preserve">Presencia de microorganismos patológicos </t>
  </si>
  <si>
    <t>Infecciones, alergias, intoxicación, complicaciones, gastrointestinales, respiratorias y sistémicas.</t>
  </si>
  <si>
    <t>Limpieza y desinfección de manos</t>
  </si>
  <si>
    <t>Infecciones virales comunes como la gripe (influenza).</t>
  </si>
  <si>
    <t>Características del Grupo Social del Trabajo</t>
  </si>
  <si>
    <t>Relaciones conflictivas, falta de apoyo entre compañeros o superiores, y un ambiente de trabajo negativo pueden aumentar la tensión y el estrés.</t>
  </si>
  <si>
    <t>Condiciones de la Tarea</t>
  </si>
  <si>
    <t>Tareas repetitivas, excesivas o poco claras, así como la falta de recursos o herramientas adecuadas, pueden generar sobrecarga y fatiga mental.</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</si>
  <si>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</si>
  <si>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Accidente de transito: Desplazamientos en vehículo privado o público a sedes donde se presta el servicio</t>
  </si>
  <si>
    <t>Heridas, traumas, fracturas, muerte.</t>
  </si>
  <si>
    <t>Accidente de transito por perdida del control</t>
  </si>
  <si>
    <t>Mantenimiento preventivo de vehículos de la empresa que incluya revisión de frenos, suspensión, neumáticos, sistema eléctrico y combustible.</t>
  </si>
  <si>
    <t>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t>
  </si>
  <si>
    <t>Mecánico</t>
  </si>
  <si>
    <t>Heridas abiertas</t>
  </si>
  <si>
    <t>Si</t>
  </si>
  <si>
    <t>Estar de pie durante períodos o caminatas prolongadas pueden causar problemas en las piernas y pies</t>
  </si>
  <si>
    <t>Problemas en las piernas y pies, como calambres, hinchazón y varices.</t>
  </si>
  <si>
    <t>Manipulación manual de cargas</t>
  </si>
  <si>
    <t>funcionamiento e inventarios</t>
  </si>
  <si>
    <t>Molestias cervicales, abdominales, trastornos en la zona lumbar de la espalda y alteraciones del sistema circulatorio y nervioso Desórdenes musculo-esqueléticos.</t>
  </si>
  <si>
    <t>Ninguno</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</si>
  <si>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</si>
  <si>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</si>
  <si>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 xml:space="preserve">Almacenamiento, espacios de trabajo: Exceso de cajas archivo acumuladas en el área -Almacenamiento inadecuado de archivo. </t>
  </si>
  <si>
    <t>Traumatismos, golpes, caídas.</t>
  </si>
  <si>
    <t>Procedimiento SOL( Seguridad, Orden y Limpieza)
Central de aseo</t>
  </si>
  <si>
    <t>Sí</t>
  </si>
  <si>
    <t>Manipulación de equipos y muebles de oficina</t>
  </si>
  <si>
    <t xml:space="preserve"> Golpes y heridas</t>
  </si>
  <si>
    <t>Vida útil de los elementos de trabajo</t>
  </si>
  <si>
    <t>Ninguna</t>
  </si>
  <si>
    <t>Cambio de los equipos y herramientas dañados (Vida útil de los elementos de la oficina)</t>
  </si>
  <si>
    <t>Asegurar que las sillas, escritorios y mesas sean ajustables para que cada trabajador pueda adaptar su estación de trabajo a su altura y comodidad.
Proporcionar soportes para monitores y documentos para evitar posturas forzadas.
Asegurar que los archivadores se encuentran anclados, evitar ubicar cajas encina de los estantes.</t>
  </si>
  <si>
    <t xml:space="preserve">Inspecciones de seguridad para validar el estado de las herramientas de trabajo.
La disposición adecuada de muebles y el mantenimiento de rutas de acceso despejadas y señalizadas. </t>
  </si>
  <si>
    <t>Fatiga muscular y dolor en las articulaciones, especialmente en las piernas, pies y espalda baja, debido al impacto constante y la postura mantenida.</t>
  </si>
  <si>
    <t>Estrés crónico, agotamiento profesional, y posible síndrome de burnout.</t>
  </si>
  <si>
    <t>Lesión incapacitante</t>
  </si>
  <si>
    <t xml:space="preserve">Hipotermia </t>
  </si>
  <si>
    <t>Contacto con sustancias químicas durante labores de limpieza</t>
  </si>
  <si>
    <t>Irritación ocular, en vías respiratorias, en piel.</t>
  </si>
  <si>
    <t>Uso EPP</t>
  </si>
  <si>
    <t xml:space="preserve">Ver matriz EPP
</t>
  </si>
  <si>
    <t>Personal con discapacidad física</t>
  </si>
  <si>
    <t>Todas las tareas</t>
  </si>
  <si>
    <t>Posible exposición y contagio de COVID-19 u otras enfermedades infecciosas de fácil propagación debido al contacto cercano con personas infectadas, superficies contaminadas o a la inhalación de partículas en ambientes cerrados y concurridos.</t>
  </si>
  <si>
    <t>Vacunación al día
Revisión y seguimiento periódico del veterinario</t>
  </si>
  <si>
    <t>Superficies de trabajo, ascensor, escaleras</t>
  </si>
  <si>
    <t>Caídas al mismo nivel, contusiones, golpes, heridas</t>
  </si>
  <si>
    <t>Accesibilidad física: Ascensores, rampas, pasillos y zonas comunes
Acondicionamiento de baños y zonas de tránsito</t>
  </si>
  <si>
    <t>Uso de sillas de ruedas o muletas según lo requieran</t>
  </si>
  <si>
    <t>Fracturas, torceduras</t>
  </si>
  <si>
    <t>Ajustes y acondicionamiento físico de las demás áreas, oficinas y pasillos para mejorar el tránsito, y ajustes de puestos de trabajo como escritorios, sillas, archivadores, entre otros, para  el personal con discapacidad física</t>
  </si>
  <si>
    <t>Público (violencia, robos, atracos, asaltos, atentados, de orden público, etc.)</t>
  </si>
  <si>
    <t>Muerte</t>
  </si>
  <si>
    <t>Eléctrico (Incendio)</t>
  </si>
  <si>
    <t xml:space="preserve">Quemaduras, Heridas, laceraciones, afecciones respiratorias, muerte. </t>
  </si>
  <si>
    <t>Plan de emergencias
Inspecciones de seguridad
Señalización de áreas energizadas y con riesgo eléctrico.</t>
  </si>
  <si>
    <t>Estrés emocional, ansiedad, y posible conflicto interpersonal.</t>
  </si>
  <si>
    <t>Trastornos psicológicos graves, como depresión, y deterioro significativo de la salud mental.</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</si>
  <si>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</si>
  <si>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</si>
  <si>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Fenómenos naturales</t>
  </si>
  <si>
    <t>Factores naturales existentes, no controlables</t>
  </si>
  <si>
    <t xml:space="preserve">Vendaval, Inundación, Precipitaciones, (lluvias, granizadas, heladas) </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</si>
  <si>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</si>
  <si>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</si>
  <si>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</si>
  <si>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</si>
  <si>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</si>
  <si>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</si>
  <si>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Fenómenos naturales existentes, no controlables</t>
  </si>
  <si>
    <t>Sismo, Terremotos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</si>
  <si>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</si>
  <si>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</si>
  <si>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</si>
  <si>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 xml:space="preserve">Accesibilidad física: Ascensores, rampas, pasillos y zonas comunes
Acondicionamiento de baños y zonas de tránsito
Cableado eléctrico fijado a la pared, con protectores </t>
  </si>
  <si>
    <t>Uso de bastón blanco para personas ciegas; bastón blanco y rojo para personas ciegas y sordas como elemento de apoyo</t>
  </si>
  <si>
    <t>Heridas, fracturas ,muerte</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</si>
  <si>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</si>
  <si>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</si>
  <si>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Fracturas, torceduras, muerte</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</si>
  <si>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</si>
  <si>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</si>
  <si>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</si>
  <si>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</si>
  <si>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Personal con discapacidad intelectual</t>
  </si>
  <si>
    <t xml:space="preserve">Ajustes y acondicionamiento físico de las áreas, oficinas y pasillos para mejorar el tránsito, y ajustes de puestos de trabajo como escritorios, computadores, archivadores, entre otros.
</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</si>
  <si>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</si>
  <si>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</si>
  <si>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</si>
  <si>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CASA: Para todos los funcionarios que realizan labores en modalidad Suplementaria, autónoma y Móvil</t>
  </si>
  <si>
    <t>Agotamiento severo, desinterés por el trabajo, y alto riesgo de abandono laboral.</t>
  </si>
  <si>
    <t>Los operativos que implica caminar repetidamente por las mismas rutas o áreas durante largos períodos</t>
  </si>
  <si>
    <t>Manipulación de equipos, herramientas y muebles de oficina</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</si>
  <si>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</si>
  <si>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</si>
  <si>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</si>
  <si>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Bacterias y hongos</t>
  </si>
  <si>
    <t>Instalación y mantenimiento de cintas antideslizantes.
Mantenimiento a la superficies de trabajo</t>
  </si>
  <si>
    <t>Trabajo en alturas</t>
  </si>
  <si>
    <t>Toda actividad que realiza un trabajador que ocasione la suspensión y/o desplazamiento, en el que se vea expuesto a un riesgo de caída, mayor a 2.0 metros</t>
  </si>
  <si>
    <t>Golpes, fracturas, muerte, caída de objetos</t>
  </si>
  <si>
    <t>Certificación trabajador autorizado</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</si>
  <si>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</si>
  <si>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</si>
  <si>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</si>
  <si>
    <t xml:space="preserve">Disconfort térmico por sensación de frío </t>
  </si>
  <si>
    <t>Físico (Temperatura )</t>
  </si>
  <si>
    <t>Distracción; reducción del rendimiento en la realización de las tareas; sintomatología a nivel respiratorio</t>
  </si>
  <si>
    <t>1.Suministro frecuente de bebidas calientes.
2.Uso de ropa abrigada
3.Medición ambiental de temperatura
4.Acatar las recomendaciones resultado de la medición</t>
  </si>
  <si>
    <t>Nombre profesional SST del Nivel Central / Referente SST Alcaldía Local: Jose Giovanni Cordero Gutierrez</t>
  </si>
  <si>
    <t>Dar continuidad al plan de capacitación, autocuidado, reporte de incidentes y accidentes de trabajo, lavado de manos y desinfeccion y limpieza de areas 
Recomendar vacunación para enfermedades transmisibles.
Activar procedimientos de emergencia en caso de brotes o epidemias en áreas de trabajo</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</si>
  <si>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</si>
  <si>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Dar continuidad a charlas de autocuidado, prevencion de ATEL.
Fomentar la cultura de autocuidado y reporte de condiciones y actos inseguros
Contar con señalización de riesgo electrico
Dar continuidad al mantenimiento preventivo y correctivo de red electrica </t>
  </si>
  <si>
    <t xml:space="preserve">Charlas de autocuidado, reporte de incidentes y accidentes de trabajo
Establecer y seguir un plan de mantenimiento para luminarias.
Realizar evaluaciones periódicas de la vista y proporcionar información sobre la importancia de la salud visual.
Realizar evaluación de luxometría en los puestos de trabajo que aplique
</t>
  </si>
  <si>
    <t>Charlas de cuidado visual, pausas activas.
Establecer y seguir un plan de mantenimiento de pantallas y monitores
Realizar evaluaciones periódicas de la vista y proporcionar información sobre la importancia de la salud visual.</t>
  </si>
  <si>
    <t>Charlas de cuidado visual, pausas activas.
Establecer y seguir un plan de mantenimiento de pantallas y monitores
Realizar evaluaciones periódicas de la vista y proporcionar información sobre la importancia de la salud visual.
Uso de bloqueador, ropa adecuada para la labor protección de rayos uv</t>
  </si>
  <si>
    <t xml:space="preserve">Dar cumplimiento al plan de capacitación en percepción del riesgo, autocuidado y orden y aseo. 
Cumplimiento del procedimiento SOL, inspecciones de seguridad
Contar con cintas antideslizantes en escaleras, advertencias sobre superficies resbaladizas y otros posibles riesgos.
Reporte oportuno de incidentes y accidentes de trabajo.
Capacitacion y actividades prevencion caídas, autocuidado, lecciones aprendidas
Capacitación de riesgo locativo
</t>
  </si>
  <si>
    <t xml:space="preserve">Mantener las áreas de circulación libre de obstáculos y elementos que puedan reducir libre circulación
Capacitación en autocuidado
Realizar capacitación en identificación de actos y condiciones Inseguras.
Realizar inspecciones de manera periódica a las instalaciones.
</t>
  </si>
  <si>
    <t>Capacitación en medidas preventivas y de manejo del riesgo público y autocuidado. 
Sensibilización en reporte de incidentes y accidentes de trabajo.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
Capacitación de atención primeros auxilios - brigadas</t>
  </si>
  <si>
    <t>Dependencia / Alcaldía Local: Dirección para la Gestión Administrativa Especial de Policía/Segunda Instancia</t>
  </si>
  <si>
    <t>Dirección para la Gestión Administrativa Especial de Policía/Segunda Instancia</t>
  </si>
  <si>
    <t xml:space="preserve">Despacho Director Tecnico </t>
  </si>
  <si>
    <t>Infecciones virales comunes , infección respiratoria grave, enfermedad grave o cronica</t>
  </si>
  <si>
    <t>Gestión organizacional inadecuada derivada del estilo de mando, dinamicas del proceso de pago, manejo de cambios que se dan en la entidad por las dinamicas del sector público.</t>
  </si>
  <si>
    <t>Pérdida de agudeza visual,ceguera</t>
  </si>
  <si>
    <t xml:space="preserve">Reconfigura la distribución de luminarias o agrega fuentes de luz adicionales para lograr una iluminación uniforme y adecuada.
Mantenimiento preventivo de luminarias
</t>
  </si>
  <si>
    <t>Resolución 652 de 2012.
Resolución 1356 de 2012.
Resolución 2566 de 2009
LEY 2365 DE 2024 
Decreto 1072 de 2015</t>
  </si>
  <si>
    <t>Dar continuidad al mantenimiento preventivo y correctivo de elementos ergonomicos, sillas ergonómicas, escritorios ajustables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</si>
  <si>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</si>
  <si>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Evaluación periódica,  análisis de resultado y plan de acción de la aplicación de la batería de riesgos psicosocial
Intervención de riesgo psicosocial, primeros auxilios psicologicos
Establecer programas de apoyo psicológico y consejería para funcionarios y contratistas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</si>
  <si>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Charlas de cuidado visual, pausas activas.
Establecer y seguir un plan de mantenimiento de pantallas y monitores
Realizar evaluaciones periódicas de la vista y proporcionar información sobre la importancia de la salud visual. 
Dar continuidad al plan de capacitación, autocuidado, reporte de incidentes y accidentes de trabajo, enfermedad laboral</t>
  </si>
  <si>
    <t xml:space="preserve">Tapabocas termosellable /
Tapabocas N95 </t>
  </si>
  <si>
    <t>Mantenimiento y Revisión Técnica mecanica
Inspecciones preoperacionales</t>
  </si>
  <si>
    <t>Plan de capacitación</t>
  </si>
  <si>
    <t>Realizar inspecciones preoperacionales y mantenimientos de los vehículos de la empresa para garantizar su buen funcionamiento y seguridad</t>
  </si>
  <si>
    <t xml:space="preserve">Implementación del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</si>
  <si>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Exposición a componentes eléctricos defectuosos, el uso de equipos eléctricos y la posibilidad de incendios eléctricos en instalaciones</t>
  </si>
  <si>
    <t>Equipos y elementos de emergencias
Inspecciones de seguridad
Señalización de áreas energizadas y con riesgo eléctrico</t>
  </si>
  <si>
    <t xml:space="preserve">Plan de Emergencias
Capacitaciones prevención de accidente de trabajo, reporte de condiciones y actos inseguros
Activar brigada de emergencias.
</t>
  </si>
  <si>
    <t>Pausa activas
Presencia de elementos ergonomicos</t>
  </si>
  <si>
    <t xml:space="preserve">Caídas a nivel durante transito peatonal por condiciones inseguras de almacenamiento, orden, aseo, Transito por escaleras fijas, superficies deslizantes y/o con diferencia de nivel </t>
  </si>
  <si>
    <t>Mantenimiento preventivo y correctivo de escaleras, pisos</t>
  </si>
  <si>
    <t>Mantenimiento y revisión periódica de las superficies y condiciones ambientales de trabajo
Mantenimiento prevventivo de luminarias y señalización de zonas de riesgo.</t>
  </si>
  <si>
    <t>Autocuidado
Documentación al día</t>
  </si>
  <si>
    <t>Mantenimiento preventivo y correctivo de vehiculos
Inspecciones preoperacionales</t>
  </si>
  <si>
    <t>Todas las áreas de la sede</t>
  </si>
  <si>
    <t>Para todos las actividades</t>
  </si>
  <si>
    <t>Para todos las tareas</t>
  </si>
  <si>
    <t>Para todos los funcionarios 
Toda la sede</t>
  </si>
  <si>
    <t>Atención de audiencias, desnaturalización de armas,cobertura de eventos en parques, respuestas y remisión expedientes, tareas administrativas</t>
  </si>
  <si>
    <t>Actividades administrativas tales como inspección, vigilancia y control</t>
  </si>
  <si>
    <t>No se identifica</t>
  </si>
  <si>
    <t>1. Continuar con la ejecución del plan de capacitación que incluya tematicas sobre la prevención de exposición a riesgo biologico. 
2. Realizar campañas de concientización sobre la importancia del lavado de manos, hábitos de higiene y el auto cuidado.
3. Garantizar la limpieza y/o desinfección de puestos de trabajo y equipos de computo periódicamente.
4. Realizar campañas para promover la vacunación (libre) de acuerdo al esquema establecido por entidad de salud.
5. Activar procedimientos de emergencia en caso de brotes o epidemias en áreas de trabajo.</t>
  </si>
  <si>
    <t>Presencia de ácaros</t>
  </si>
  <si>
    <t>Alergias respiratorias y dermatitis.</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</si>
  <si>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</si>
  <si>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</si>
  <si>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</si>
  <si>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Radiación ionizante</t>
  </si>
  <si>
    <t xml:space="preserve">Uso correcto de la dotación y/o ropa de trabajo, autocuidado, uso de protector solar personal, hidratación personal </t>
  </si>
  <si>
    <t>Dolor de cabeza, puede haber un mayor riesgo de caídas y accidentes,quemaduras en la piel</t>
  </si>
  <si>
    <t>Exposición a rayos UV emitidos por el sol</t>
  </si>
  <si>
    <t>Centro de atención prioritaria IVC
3 piso</t>
  </si>
  <si>
    <t>Oficinas sustanciadores - auxiliares administrativos
2 piso</t>
  </si>
  <si>
    <t>1. Formular las politicas internas y procedimientos necesarios para la administracion de los recursos humanos, fisicos, tecnologicos, administrativos y financieros de la Secretaria, asi como la aplicacion de los lineamientos y criterios asociados, de acuerdo a la normatividad vigente.
2. Dirigir y supervisar los estudios que dan cuenta del mejoramiento y control del recurso humano y su ambiente de trabajo en atencion de los lineamientos establecidos.
3. Determinar las politicas y estrategias de desarroUo, administracion y adaptacion del talento humano para la Secretaria de Gobierno, de acuerdo a la normatividad vigente sobre la materia.
4. Definir las politicas y procedimientos para la adquisicion de bienes y servicios en la Secretaria, de acuerdo con la normatividad vigente.
5. Dirigir los planes programas y proyectos de la secretaria relacionados con las tecnologias de la informacion y las comunicaciones de la entidad y velar por la prestacion del servicio eficiente a los usuarios, atendiendo la normatividad vigente en la materia y las directrices establecidas.
6. Dirigir el desarroUo, supervision y control del sistema de gestion documental de la Secretaria.
7. Establecer mecanismos para controlar el manejo del archivo y la correspondencia de la Secretaria, de conformidad con las normas legales vigentes.
8. Planear y coordinar los procesos de contratacion que requiera la entidad y elaborar los actos administrativos relacionados con dichos procesos, dentro de los terminos y condiciones senalados por la normatividad vigente.
9. Dirigir, coordinar, controlar y evaluar las actividades relacionadas con la adquisicion, almacenamiento, custodia, distribucion e inventario de los elementos, equipos y demas bienes y
servicios necesarios para el funcionamiento de la Secretaria, de acuerdo a las normas vigentes sobre la materia.
10. Dirigir la implementacion y ejecucion de procedimientos para garantizar la oportuna y efectiva atencion al usuario, derechos de peticiones, quejas, soluciones y sugerencias en cuanto a la prestacion del servicio, de conformidad con las directrices establecidas.
11. Administrar el sistema de Atencion al Ciudadano de la Secretaria, conforme a las orientaciones de la Secretaria General de la Alcaldia Mayor.
12. Dirigir, orientar y controlar el desarroUo de los planes y programas y proyectos a cargo de dependencias, de conformidad con los lineamientos establecidos.
13. Desempenar las demas funciones asignadas por la autoridad competente, de acuerdo con el nivel, la naturaleza y el proposito principal del empleo.</t>
  </si>
  <si>
    <t xml:space="preserve">Dirigir las estrategias de relaciones politicas entre la Secretaria Distrital de Gobierno y las corporaciones publicas, organismos del orden nacional, departamental y municipal de injerencia politica para fortalecer la gobernabilidad de la entidad, de acuerdo con los parametros y requerimientos de la administracion distrital.
</t>
  </si>
  <si>
    <t>Revisar juridicamente la sustanciacion de expedientes proyectada por los abogados sustanciadores relacionados con la gestion policiva, verificando consistencia en la interpretacion y aplicacion de las leyes en cumplimiento de la normatividad aplicable y los estandares institucionales.
Sustanciar los procesos que adelante para la Gestion Administrativa Especial de policia, conforme a las disposiciones legales aplicables, las metas institucionales.
Realizar labores de apoyo en el proceso de gestion policiva, ejecutando las actividades necesarias para la gestion de los expedientes y la atencion a los ciudadanos, de acuerdo con la estrategia de atencion definida por la Secretaria de Gobierno Distrital.</t>
  </si>
  <si>
    <t>1. Sustanciar los actos de policla de alta complejidad para resolver las decisiones tomadas en primerainstancia por las autoridades competentes por los comportamientos contrarios a la convivencia definidos en la normatividad vigente.
2. Proyectar los documentos, insumos juridicos e informes, de conformidad con las necesidades delservicio.
3. Dar impulse procesal, recopilar informacion, allegar y practicar pruebas en los asuntos que le sean asignados, de conformidad con la normatividad aplicable y la naturaleza del cargo.
4. Realizar el registro, verificacion y actuaUzacion los sistemas de informacion de gestion policiva, de conformidad con las directrices de la Gestion policiva.
5. Tramitar la correspondencia y documentacion, asi como fotocopiar los documentos, de conformidad con los procedimientos establecidos.
6. Organizar y custodiar el archivo de gestion y depurar los documentos que deben ir con destino al archivo central de acuerdo con el procedimiento establecido.</t>
  </si>
  <si>
    <t>Oficinas  administrativos - notificaciones - contratistas
1 piso</t>
  </si>
  <si>
    <t>1. Realizar el registro, verificacion y actuaUzacion los sistemas de informacion de gestion policiva, de conformidad con las directrices de la Gestion poEciva.
2. Tramitar la correspondencia y documentacion, asi como fotocopiar los documentos, de conformidad con los procedimientos establecidos.
3. Elaborar informes de acuerdo con los hneamientos del jefe inmediato de conformidad con los hneamientos establecidos.
4. Efectuar el control periodico sobre los elementos de consumo con el fin de determinar su necesidad real y soUcitar los elementos necesarios, de acuerdo con las necesidades del area.
5. Organizar y custodiar el archivo de gestion y depurar los documentos que deben ir con destino al archivo central de acuerdo con el procedimiento establecido.
6. Realizar las comunicaciones, citaciones y notificaciones de los asuntos policivos que se tramitan en su despacho, esten conformes con los procesos y procedimientos definidos.
7. Dar impulse procesal, a los asuntos que tramita la Direccion para la Gestion Administrativa Especial de Policia, de conformidad con la normatividad aplicable.
8. ReaEzar el anaEsis juridico de los fallos para clasificar las decisiones de la Direccion para la Gestion Administrativa Especial de poEcia conforme con su naturaleza juridica y su disposicion tematica.</t>
  </si>
  <si>
    <t>Riesgo de violencia, agresiones por parte de la ciudadania en procesos operativos</t>
  </si>
  <si>
    <t>Fecha de actualización: Octubre del 2025</t>
  </si>
  <si>
    <t xml:space="preserve">Resolución 1843 del 2025
Ley 9 de 1979 
Ley 1562 de 2012 
Resolución 223 de 2021
Decreto 1072 de 2015
</t>
  </si>
  <si>
    <t>Resolución 2400 de 1979
Decreto 1477 de 2014
Decreto 1072 de 2015
Resolución 1843 del 2025</t>
  </si>
  <si>
    <t>Decreto 1072 de 2015 
Resolución 2400 de 1979 GATI DME
Resolución 1843 del 2025</t>
  </si>
  <si>
    <t xml:space="preserve"> Decreto 1072 de 2015, Ley 1801 de 2016 Código Nacional de Policía y Convivencia.
Resolución 1843 del 2025</t>
  </si>
  <si>
    <t>Ley 769 de 2002, resolución 1565 del 2014, Resolución 40595- 2022
Resolución 1843 del 2025</t>
  </si>
  <si>
    <t>ley 9 1979 RETIE
Resolución 5018 de 2019
Resolución 1843 del 2025</t>
  </si>
  <si>
    <t>Resolución 2400 de 1979
Resolución 1843 del 2025
Decreto 1072 de 2015</t>
  </si>
  <si>
    <t>Ley 9 de 1979 
Ley 1562 de 2012 
Resolución 223 de 2021
Decreto 1072 de 2015
Resolución 1843 del 2025</t>
  </si>
  <si>
    <t>Ley 9 de 1979 - Ley 1562 de 2012  
Resolución 223 de 2021
Resolución 1843 del 2025</t>
  </si>
  <si>
    <t>Decreto 1072 de 2015
Resolución 1843 del 2025</t>
  </si>
  <si>
    <t xml:space="preserve">Decreto 1072 de 2015 
Resolución 2400 de 1979 GATI DME
Resolución 1843 del 2025
</t>
  </si>
  <si>
    <t>Ley 769 de 2002
Resolución 1565 del 2014
Resolución 1843 del 2025
Resolución 40595- 2022</t>
  </si>
  <si>
    <t>Ley 9 1979 RETIE
Resolución 5018 de 2019
Resolución 1843 del 2025</t>
  </si>
  <si>
    <t>Ley 9 de 1979 
Ley 1562 de 2012  
Resolución 1843 del 2025
Resolución 223 de 2021</t>
  </si>
  <si>
    <t xml:space="preserve"> Decreto 1072 de 2015
Ley 1801 de 2016 Código Nacional de Policía y Convivencia
Resolución 1843 del 2025</t>
  </si>
  <si>
    <t>Ley 9 de 1979 
Resolución 1843 del 2025
Ley 1562 de 2012  
Resolución 666 de 2020 
Resolución 223 de 2021</t>
  </si>
  <si>
    <t>Resolución 0601 de 2006
Resolución 610 de 2010
Resolución 773 de 2021
Resolución 1843 del 2025</t>
  </si>
  <si>
    <t xml:space="preserve"> Decreto 1072 de 2015 
Resolución 2400 de 1979 GATI DME
Resolución 1843 del 2025</t>
  </si>
  <si>
    <t>Ley 9 de 1979 
Ley 1562 de 2012  
Resolución 1843 del 2025
Resolución 666 de 2020 
Resolución 223 de 2021</t>
  </si>
  <si>
    <t xml:space="preserve"> Decreto 1072 de 2015
Resolución 1843 del 2025
Ley 1801 de 2016 Código Nacional de Policía y Convivencia</t>
  </si>
  <si>
    <t>Ley 9 de 1979 
Ley 1562 de 2012  
Resolución 666 de 2020 
Resolución 1843 del 2025
Resolución 223 de 2021</t>
  </si>
  <si>
    <t xml:space="preserve"> Decreto 1072 de 2015
Resolución 1843 del 2025
Ley 1801 de 2016 Código Nacional de Policía y Convivencia.</t>
  </si>
  <si>
    <t xml:space="preserve">Resolución 1843 del 2025
Ley 9 1979 RETIE
Resolución 5018 de 2019
</t>
  </si>
  <si>
    <t>Resolución 1843 del 2025
Ley 9 de 1979 
Ley 1562 de 2012  
Resolución 666 de 2020 
Resolución 223 de 2021</t>
  </si>
  <si>
    <t>Resolución 1843 del 2025
Ley 9 1979 RETIE
Resolución 5018 de 2019</t>
  </si>
  <si>
    <t>Ley 769 de 2002
Resolución 1843 del 2025
Resolución 1565 del 2014
Resolución 40595- 2022</t>
  </si>
  <si>
    <t>Resolución 2400 1979 
Resolución 1843 del 2025
Decreto 1072 de 2015</t>
  </si>
  <si>
    <t>Resolución 4272 de 2021
Resolución 1843 del 2025
Decreto 1072 del 2015</t>
  </si>
  <si>
    <t>RETILAP Resolución 180540 de 2010 Capítulo 4 Tabla 410.1 /NTC 2050
Resolución 2400 de 1979
Decreto 1477 de 2014
Resolución 1843 del 2025</t>
  </si>
  <si>
    <t>Resolución 2400 de 1979. Artículo 7
Resolución 1843 del 2025</t>
  </si>
  <si>
    <t>Resolución 2400 de 1979
Decreto 1477 de 2014
Resolución 1843 del 2025</t>
  </si>
  <si>
    <t>Caídas a nivel durante transito peatonal por condiciones inseguras,Transito por escaleras fijas, superficies deslizantes y/o con diferencia de nivel / goteras, filtración de aguas lluvias tech, humedad</t>
  </si>
  <si>
    <t xml:space="preserve">Dar cumplimiento al plan de capacitación en percepción del riesgo, autocuidado y orden y aseo. 
Cumplimiento del procedimiento SOL, inspecciones de seguridad
Cambio e instalación de cintas antideslizantes en escaleras, advertencias sobre superficies resbaladizas y otros posibles riesgos.
Reporte oportuno de incidentes y accidentes de trabajo.
Capacitacion y actividades prevencion caídas, autocuidado, lecciones aprendidas
Capacitación de riesgo locativo
</t>
  </si>
  <si>
    <t>Mantenimiento y revisión periódica de las superficies y condiciones ambientales de trabajo
Mantenimiento preventivo de luminarias y señalización de zonas de riesgo
Mantenimiento preventivo y  correctivo del cielo raso</t>
  </si>
  <si>
    <t>Ausencia de luz natural o artificial.</t>
  </si>
  <si>
    <t>RETILAP Resolución 180540 de 2010 Capítulo 4 Tabla 410.1 /NTC 2050
Resolución 2400 de 1979
Decreto 1477 de 2014</t>
  </si>
  <si>
    <t xml:space="preserve"> Capacitación en cuidado visual
Establecer y seguir un plan de mantenimiento para luminarias.
Realizar evaluaciones periódicas de la vista y proporcionar información sobre la importancia de la salud visual.</t>
  </si>
  <si>
    <t>1. Realizar labores de apoyo en el proceso de gestion policiva, ejecutando las actividades necesarias para la gestion de los expedientes y la atencion a los ciudadanos, de acuerdo con la estrategia de atencion definida por la Secretaria de Gobierno Distrital.
2. Participar en las acciones de inspeccion, vigilancia y control, emitiendo el sustento tecnico que se requiera en la generacion de decisiones procesales con base en el desarroUo de las actividades de vabdacion y revision urbanistica requeridos, de conformidad con el marco normativo vigente.
3. Participar en las en las actividades de inspeccion, vigilancia y control que se programen en construccion, urbanismo y uso de suelo de conformidad con el marco normativo vigente.
4. Proferir los actos administrativos y providencias de competencia de la Direccion para la Gestion Administrativa Especial de Policia, de conformidad con la normatividad aplicable.</t>
  </si>
  <si>
    <t>Mantenimiento preventivo o cambio de sillas ergonomicas</t>
  </si>
  <si>
    <t xml:space="preserve">Mantenimiento y revisión periódica de las superficies y condiciones ambientales de trabajo
Mantenimiento preventivo de luminarias y señalización de zonas de riesgo.
</t>
  </si>
  <si>
    <t>Mantenimiento preventivo o cambio de sillas ergonomicas
Mantenimiento pyc de archivadores de escritorio</t>
  </si>
  <si>
    <t>Mantenimiento preventivo y correctivo de paredes y cielo raso por humedad</t>
  </si>
  <si>
    <t xml:space="preserve"> Asegurar elementos que puedan caer como  archivadores, otros. 
</t>
  </si>
  <si>
    <t>Riesgo de confrontaciones y violencia por parte del público durante operativos y/o atención a la ciudadanía.</t>
  </si>
  <si>
    <t>Ausencia de luz natural o artificial en un espacio de trabajo representa un riesgo físico significativo, que puede afectar tanto la seguridad como la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</si>
</sst>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6">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Calibri"/>
      <family val="2"/>
      <scheme val="minor"/>
    </font>
    <font>
      <sz val="6"/>
      <name val="Gill Sans MT"/>
      <family val="2"/>
    </font>
    <font>
      <sz val="9"/>
      <name val="Arial"/>
      <family val="2"/>
      <charset val="1"/>
    </font>
  </fonts>
  <fills count="17">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s>
  <borders count="50">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186">
    <xf numFmtId="0" fontId="0" fillId="0" borderId="0" xfId="0"/>
    <xf numFmtId="0" fontId="11" fillId="0" borderId="0" xfId="0" applyFont="1"/>
    <xf numFmtId="0" fontId="10" fillId="0" borderId="0" xfId="13" applyFont="1" applyAlignment="1">
      <alignment horizontal="left" vertical="center"/>
    </xf>
    <xf numFmtId="0" fontId="12" fillId="0" borderId="0" xfId="0" applyFont="1" applyAlignment="1">
      <alignment horizontal="left" vertical="center"/>
    </xf>
    <xf numFmtId="0" fontId="12" fillId="0" borderId="0" xfId="13" applyFont="1" applyAlignment="1">
      <alignment horizontal="left" vertical="center"/>
    </xf>
    <xf numFmtId="0" fontId="14" fillId="6" borderId="8"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5" fillId="7" borderId="4" xfId="0" applyFont="1" applyFill="1" applyBorder="1" applyAlignment="1">
      <alignment horizontal="center" textRotation="90" wrapText="1"/>
    </xf>
    <xf numFmtId="0" fontId="15" fillId="7" borderId="4" xfId="0" applyFont="1" applyFill="1" applyBorder="1" applyAlignment="1">
      <alignment horizontal="center" vertical="center" wrapText="1"/>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6" xfId="21" applyFont="1" applyFill="1" applyBorder="1" applyAlignment="1">
      <alignment horizontal="center" vertical="center"/>
    </xf>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8" borderId="0" xfId="21" applyFont="1" applyFill="1"/>
    <xf numFmtId="0" fontId="17" fillId="10" borderId="19" xfId="21" applyFont="1" applyFill="1" applyBorder="1" applyAlignment="1">
      <alignment vertical="center"/>
    </xf>
    <xf numFmtId="0" fontId="17" fillId="10" borderId="8" xfId="21" applyFont="1" applyFill="1" applyBorder="1" applyAlignment="1">
      <alignment horizontal="center" vertical="center"/>
    </xf>
    <xf numFmtId="0" fontId="17" fillId="10" borderId="20" xfId="21" applyFont="1" applyFill="1" applyBorder="1" applyAlignment="1">
      <alignment vertical="center" wrapText="1"/>
    </xf>
    <xf numFmtId="0" fontId="17" fillId="8" borderId="0" xfId="21" applyFont="1" applyFill="1" applyAlignment="1">
      <alignment vertical="center"/>
    </xf>
    <xf numFmtId="0" fontId="17" fillId="10" borderId="21" xfId="21" applyFont="1" applyFill="1" applyBorder="1" applyAlignment="1">
      <alignment vertical="center"/>
    </xf>
    <xf numFmtId="0" fontId="17" fillId="10" borderId="4" xfId="21" applyFont="1" applyFill="1" applyBorder="1" applyAlignment="1">
      <alignment horizontal="center" vertical="center"/>
    </xf>
    <xf numFmtId="0" fontId="17" fillId="10" borderId="22" xfId="21" applyFont="1" applyFill="1" applyBorder="1" applyAlignment="1">
      <alignment vertical="center" wrapText="1"/>
    </xf>
    <xf numFmtId="0" fontId="17" fillId="10" borderId="23" xfId="21" applyFont="1" applyFill="1" applyBorder="1" applyAlignment="1">
      <alignment vertical="center"/>
    </xf>
    <xf numFmtId="0" fontId="17" fillId="10" borderId="24" xfId="21" applyFont="1" applyFill="1" applyBorder="1" applyAlignment="1">
      <alignment horizontal="center" vertical="center"/>
    </xf>
    <xf numFmtId="0" fontId="17" fillId="10" borderId="25" xfId="21" applyFont="1" applyFill="1" applyBorder="1" applyAlignment="1">
      <alignment vertical="center" wrapText="1"/>
    </xf>
    <xf numFmtId="0" fontId="17" fillId="8" borderId="0" xfId="21" applyFont="1" applyFill="1" applyAlignment="1">
      <alignment horizontal="center" vertical="center"/>
    </xf>
    <xf numFmtId="0" fontId="17" fillId="0" borderId="19" xfId="21" applyFont="1" applyBorder="1" applyAlignment="1">
      <alignment vertical="center"/>
    </xf>
    <xf numFmtId="0" fontId="17" fillId="0" borderId="8" xfId="21" applyFont="1" applyBorder="1" applyAlignment="1">
      <alignment horizontal="center" vertical="center"/>
    </xf>
    <xf numFmtId="0" fontId="17" fillId="0" borderId="20" xfId="21" applyFont="1" applyBorder="1" applyAlignment="1">
      <alignment vertical="center" wrapText="1"/>
    </xf>
    <xf numFmtId="0" fontId="18" fillId="0" borderId="23" xfId="21" applyFont="1" applyBorder="1" applyAlignment="1">
      <alignment horizontal="center" vertical="center"/>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7" fillId="0" borderId="21" xfId="21" applyFont="1" applyBorder="1" applyAlignment="1">
      <alignment vertical="center"/>
    </xf>
    <xf numFmtId="0" fontId="17" fillId="0" borderId="4" xfId="21" applyFont="1" applyBorder="1" applyAlignment="1">
      <alignment horizontal="center" vertical="center"/>
    </xf>
    <xf numFmtId="0" fontId="17" fillId="0" borderId="22" xfId="21" applyFont="1" applyBorder="1" applyAlignment="1">
      <alignment vertical="center" wrapText="1"/>
    </xf>
    <xf numFmtId="0" fontId="18" fillId="0" borderId="29" xfId="21" applyFont="1" applyBorder="1" applyAlignment="1">
      <alignment horizontal="center" vertical="center"/>
    </xf>
    <xf numFmtId="0" fontId="18" fillId="11" borderId="31" xfId="21" applyFont="1" applyFill="1" applyBorder="1" applyAlignment="1">
      <alignment horizontal="center" vertical="center"/>
    </xf>
    <xf numFmtId="0" fontId="18" fillId="11" borderId="8" xfId="21" applyFont="1" applyFill="1" applyBorder="1" applyAlignment="1">
      <alignment horizontal="center" vertical="center"/>
    </xf>
    <xf numFmtId="0" fontId="18" fillId="12" borderId="8" xfId="21" applyFont="1" applyFill="1" applyBorder="1" applyAlignment="1">
      <alignment horizontal="center" vertical="center"/>
    </xf>
    <xf numFmtId="0" fontId="18" fillId="12" borderId="20" xfId="21" applyFont="1" applyFill="1" applyBorder="1" applyAlignment="1">
      <alignment horizontal="center" vertical="center"/>
    </xf>
    <xf numFmtId="0" fontId="18" fillId="0" borderId="22" xfId="21" applyFont="1" applyBorder="1" applyAlignment="1">
      <alignment horizontal="center" vertical="center"/>
    </xf>
    <xf numFmtId="0" fontId="18" fillId="11" borderId="7"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2" xfId="21" applyFont="1" applyFill="1" applyBorder="1" applyAlignment="1">
      <alignment horizontal="center" vertical="center"/>
    </xf>
    <xf numFmtId="0" fontId="17" fillId="0" borderId="23" xfId="21" applyFont="1" applyBorder="1" applyAlignment="1">
      <alignment vertical="center"/>
    </xf>
    <xf numFmtId="0" fontId="17" fillId="0" borderId="24" xfId="21" applyFont="1" applyBorder="1" applyAlignment="1">
      <alignment horizontal="center" vertical="center"/>
    </xf>
    <xf numFmtId="0" fontId="17" fillId="0" borderId="25" xfId="21" applyFont="1" applyBorder="1" applyAlignment="1">
      <alignment vertical="center" wrapText="1"/>
    </xf>
    <xf numFmtId="0" fontId="18" fillId="13" borderId="32" xfId="21" applyFont="1" applyFill="1" applyBorder="1" applyAlignment="1">
      <alignment horizontal="center" vertical="center"/>
    </xf>
    <xf numFmtId="0" fontId="18" fillId="13" borderId="24" xfId="21" applyFont="1" applyFill="1" applyBorder="1" applyAlignment="1">
      <alignment horizontal="center" vertical="center"/>
    </xf>
    <xf numFmtId="0" fontId="18" fillId="14" borderId="24" xfId="21" applyFont="1" applyFill="1" applyBorder="1" applyAlignment="1">
      <alignment horizontal="center" vertical="center"/>
    </xf>
    <xf numFmtId="0" fontId="18" fillId="14" borderId="25" xfId="21" applyFont="1" applyFill="1" applyBorder="1" applyAlignment="1">
      <alignment horizontal="center" vertical="center"/>
    </xf>
    <xf numFmtId="0" fontId="18" fillId="8" borderId="1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49" fontId="18" fillId="0" borderId="23" xfId="21" applyNumberFormat="1" applyFont="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0" fontId="18" fillId="0" borderId="37" xfId="21" applyFont="1" applyBorder="1" applyAlignment="1">
      <alignment horizontal="center" vertical="center"/>
    </xf>
    <xf numFmtId="0" fontId="18" fillId="11" borderId="31" xfId="21" applyFont="1" applyFill="1" applyBorder="1" applyAlignment="1">
      <alignment horizontal="left" vertical="center" wrapText="1"/>
    </xf>
    <xf numFmtId="0" fontId="18" fillId="11" borderId="8" xfId="21" applyFont="1" applyFill="1" applyBorder="1" applyAlignment="1">
      <alignment horizontal="left" vertical="center" wrapText="1"/>
    </xf>
    <xf numFmtId="0" fontId="18" fillId="15" borderId="20" xfId="21" applyFont="1" applyFill="1" applyBorder="1" applyAlignment="1">
      <alignment horizontal="left" vertical="center" wrapText="1"/>
    </xf>
    <xf numFmtId="0" fontId="18" fillId="0" borderId="39" xfId="21" applyFont="1" applyBorder="1" applyAlignment="1">
      <alignment horizontal="center" vertical="center"/>
    </xf>
    <xf numFmtId="0" fontId="18" fillId="11" borderId="7"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0" xfId="21" applyFont="1" applyBorder="1" applyAlignment="1">
      <alignment horizontal="left" vertical="center" wrapText="1"/>
    </xf>
    <xf numFmtId="0" fontId="18" fillId="0" borderId="41" xfId="21" applyFont="1" applyBorder="1" applyAlignment="1">
      <alignment horizontal="center" vertical="center"/>
    </xf>
    <xf numFmtId="0" fontId="18" fillId="11" borderId="21" xfId="21" applyFont="1" applyFill="1" applyBorder="1" applyAlignment="1">
      <alignment horizontal="left" vertical="center" wrapText="1"/>
    </xf>
    <xf numFmtId="0" fontId="18" fillId="14" borderId="22" xfId="21" applyFont="1" applyFill="1" applyBorder="1" applyAlignment="1">
      <alignment horizontal="left" vertical="center" wrapText="1"/>
    </xf>
    <xf numFmtId="0" fontId="18" fillId="0" borderId="15" xfId="21" applyFont="1" applyBorder="1" applyAlignment="1">
      <alignment horizontal="center" vertical="center"/>
    </xf>
    <xf numFmtId="0" fontId="18" fillId="15" borderId="21" xfId="21" applyFont="1" applyFill="1" applyBorder="1" applyAlignment="1">
      <alignment horizontal="left" vertical="center" wrapText="1"/>
    </xf>
    <xf numFmtId="0" fontId="18" fillId="0" borderId="43"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0" xfId="21" applyFont="1" applyFill="1" applyBorder="1" applyAlignment="1">
      <alignment horizontal="left" vertical="center" wrapText="1"/>
    </xf>
    <xf numFmtId="0" fontId="17" fillId="0" borderId="19" xfId="21" applyFont="1" applyBorder="1" applyAlignment="1">
      <alignment horizontal="center" vertical="center"/>
    </xf>
    <xf numFmtId="0" fontId="17" fillId="0" borderId="21" xfId="21" applyFont="1" applyBorder="1" applyAlignment="1">
      <alignment horizontal="center" vertical="center"/>
    </xf>
    <xf numFmtId="0" fontId="17" fillId="0" borderId="23" xfId="21" applyFont="1" applyBorder="1" applyAlignment="1">
      <alignment horizontal="center" vertical="center"/>
    </xf>
    <xf numFmtId="0" fontId="17" fillId="0" borderId="4" xfId="21" applyFont="1" applyBorder="1" applyAlignment="1">
      <alignment horizontal="center" vertical="center" wrapText="1"/>
    </xf>
    <xf numFmtId="0" fontId="19" fillId="16" borderId="45" xfId="21" applyFont="1" applyFill="1" applyBorder="1" applyAlignment="1">
      <alignment horizontal="center" vertical="center" wrapText="1"/>
    </xf>
    <xf numFmtId="0" fontId="20" fillId="0" borderId="45" xfId="21" applyFont="1" applyBorder="1" applyAlignment="1">
      <alignment vertical="center" wrapText="1"/>
    </xf>
    <xf numFmtId="0" fontId="20" fillId="0" borderId="45" xfId="21" applyFont="1" applyBorder="1" applyAlignment="1">
      <alignment horizontal="left" vertical="center" wrapText="1"/>
    </xf>
    <xf numFmtId="0" fontId="20" fillId="7" borderId="45" xfId="21" applyFont="1" applyFill="1" applyBorder="1" applyAlignment="1">
      <alignment horizontal="left" vertical="center" wrapText="1"/>
    </xf>
    <xf numFmtId="0" fontId="13" fillId="7" borderId="6" xfId="0" applyFont="1" applyFill="1" applyBorder="1" applyAlignment="1">
      <alignment horizontal="center" vertical="center" wrapText="1"/>
    </xf>
    <xf numFmtId="0" fontId="11" fillId="7" borderId="0" xfId="0" applyFont="1" applyFill="1"/>
    <xf numFmtId="0" fontId="22" fillId="0" borderId="4" xfId="0" applyFont="1" applyBorder="1" applyAlignment="1">
      <alignment horizontal="center" vertical="center" textRotation="90" wrapText="1"/>
    </xf>
    <xf numFmtId="0" fontId="22" fillId="0" borderId="4" xfId="0" applyFont="1" applyBorder="1" applyAlignment="1" applyProtection="1">
      <alignment horizontal="center" vertical="center" textRotation="90" wrapText="1"/>
      <protection locked="0"/>
    </xf>
    <xf numFmtId="0" fontId="22" fillId="0" borderId="4" xfId="0" applyFont="1" applyBorder="1" applyAlignment="1" applyProtection="1">
      <alignment horizontal="center" vertical="center" textRotation="90" wrapText="1"/>
      <protection hidden="1"/>
    </xf>
    <xf numFmtId="0" fontId="24" fillId="0" borderId="4" xfId="0" applyFont="1" applyBorder="1" applyAlignment="1" applyProtection="1">
      <alignment horizontal="center" vertical="center" textRotation="90" wrapText="1"/>
      <protection hidden="1"/>
    </xf>
    <xf numFmtId="0" fontId="22" fillId="0" borderId="7" xfId="0" applyFont="1" applyBorder="1" applyAlignment="1">
      <alignment horizontal="center" vertical="center" textRotation="90" wrapText="1"/>
    </xf>
    <xf numFmtId="0" fontId="14" fillId="0" borderId="0" xfId="0" applyFont="1"/>
    <xf numFmtId="0" fontId="24" fillId="0" borderId="4" xfId="0" applyFont="1" applyBorder="1" applyAlignment="1" applyProtection="1">
      <alignment horizontal="center" vertical="center" textRotation="90" wrapText="1"/>
      <protection locked="0"/>
    </xf>
    <xf numFmtId="0" fontId="24" fillId="0" borderId="7" xfId="0" applyFont="1" applyBorder="1" applyAlignment="1">
      <alignment horizontal="center" vertical="center" textRotation="90" wrapText="1"/>
    </xf>
    <xf numFmtId="0" fontId="24" fillId="0" borderId="4" xfId="0" applyFont="1" applyBorder="1" applyAlignment="1">
      <alignment horizontal="center" vertical="center" textRotation="90" wrapText="1"/>
    </xf>
    <xf numFmtId="0" fontId="24" fillId="0" borderId="4" xfId="0" applyFont="1" applyBorder="1" applyAlignment="1">
      <alignment horizontal="center" vertical="center" textRotation="90"/>
    </xf>
    <xf numFmtId="0" fontId="23" fillId="0" borderId="7" xfId="0" applyFont="1" applyBorder="1" applyAlignment="1">
      <alignment horizontal="center" vertical="center" textRotation="90" wrapText="1"/>
    </xf>
    <xf numFmtId="0" fontId="22" fillId="0" borderId="4" xfId="0" applyFont="1" applyBorder="1" applyAlignment="1">
      <alignment horizontal="center" textRotation="90" wrapText="1"/>
    </xf>
    <xf numFmtId="0" fontId="25" fillId="0" borderId="0" xfId="0" applyFont="1"/>
    <xf numFmtId="0" fontId="15" fillId="0" borderId="7" xfId="0"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22" fillId="0" borderId="8" xfId="0" applyFont="1" applyFill="1" applyBorder="1" applyAlignment="1">
      <alignment horizontal="center" vertical="center" textRotation="90" wrapText="1"/>
    </xf>
    <xf numFmtId="0" fontId="22" fillId="0" borderId="8" xfId="0" applyFont="1" applyFill="1" applyBorder="1" applyAlignment="1" applyProtection="1">
      <alignment horizontal="center" vertical="center" textRotation="90" wrapText="1"/>
      <protection locked="0"/>
    </xf>
    <xf numFmtId="0" fontId="22" fillId="0" borderId="8" xfId="0" applyFont="1" applyFill="1" applyBorder="1" applyAlignment="1" applyProtection="1">
      <alignment horizontal="center" vertical="center" textRotation="90" wrapText="1"/>
      <protection hidden="1"/>
    </xf>
    <xf numFmtId="0" fontId="24" fillId="0" borderId="8" xfId="0" applyFont="1" applyFill="1" applyBorder="1" applyAlignment="1" applyProtection="1">
      <alignment horizontal="center" vertical="center" textRotation="90" wrapText="1"/>
      <protection hidden="1"/>
    </xf>
    <xf numFmtId="0" fontId="22" fillId="0" borderId="31" xfId="0" applyFont="1" applyFill="1" applyBorder="1" applyAlignment="1">
      <alignment horizontal="center" vertical="center" textRotation="90" wrapText="1"/>
    </xf>
    <xf numFmtId="0" fontId="22" fillId="0" borderId="4" xfId="0"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4" fillId="0" borderId="46" xfId="0" applyFont="1" applyBorder="1" applyAlignment="1" applyProtection="1">
      <alignment horizontal="center" vertical="center" textRotation="90" wrapText="1"/>
      <protection hidden="1"/>
    </xf>
    <xf numFmtId="0" fontId="22" fillId="0" borderId="48" xfId="0" applyFont="1" applyBorder="1" applyAlignment="1">
      <alignment horizontal="center" vertical="center" textRotation="90" wrapText="1"/>
    </xf>
    <xf numFmtId="0" fontId="22" fillId="0" borderId="47" xfId="0" applyFont="1" applyBorder="1" applyAlignment="1" applyProtection="1">
      <alignment horizontal="center" vertical="center" textRotation="90" wrapText="1"/>
      <protection hidden="1"/>
    </xf>
    <xf numFmtId="0" fontId="22" fillId="0" borderId="49" xfId="0" applyFont="1" applyBorder="1" applyAlignment="1">
      <alignment horizontal="center" vertical="center" textRotation="90" wrapText="1"/>
    </xf>
    <xf numFmtId="0" fontId="24" fillId="0" borderId="8" xfId="0" applyFont="1" applyBorder="1" applyAlignment="1" applyProtection="1">
      <alignment horizontal="center" vertical="center" textRotation="90" wrapText="1"/>
      <protection hidden="1"/>
    </xf>
    <xf numFmtId="0" fontId="22" fillId="0" borderId="31" xfId="0" applyFont="1" applyBorder="1" applyAlignment="1">
      <alignment horizontal="center" vertical="center" textRotation="90" wrapText="1"/>
    </xf>
    <xf numFmtId="0" fontId="22" fillId="0" borderId="4" xfId="0" applyFont="1" applyFill="1" applyBorder="1" applyAlignment="1" applyProtection="1">
      <alignment horizontal="center" vertical="center" textRotation="90" wrapText="1"/>
      <protection hidden="1"/>
    </xf>
    <xf numFmtId="0" fontId="22" fillId="0" borderId="4" xfId="0" applyFont="1" applyFill="1" applyBorder="1" applyAlignment="1">
      <alignment horizontal="center" vertical="center" textRotation="90" wrapText="1"/>
    </xf>
    <xf numFmtId="0" fontId="21" fillId="7" borderId="6" xfId="0" applyFont="1" applyFill="1" applyBorder="1" applyAlignment="1">
      <alignment horizontal="center" vertical="center"/>
    </xf>
    <xf numFmtId="0" fontId="21" fillId="7" borderId="7" xfId="0" applyFont="1" applyFill="1" applyBorder="1" applyAlignment="1">
      <alignment horizontal="center" vertical="center"/>
    </xf>
    <xf numFmtId="0" fontId="10" fillId="0" borderId="5" xfId="13" applyFont="1" applyBorder="1" applyAlignment="1">
      <alignment horizontal="left" vertical="center"/>
    </xf>
    <xf numFmtId="0" fontId="10" fillId="0" borderId="6" xfId="13" applyFont="1" applyBorder="1" applyAlignment="1">
      <alignment horizontal="left" vertical="center"/>
    </xf>
    <xf numFmtId="0" fontId="10" fillId="0" borderId="5" xfId="13" applyFont="1" applyBorder="1" applyAlignment="1">
      <alignment horizontal="center"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4" fillId="4" borderId="4" xfId="0" applyFont="1" applyFill="1" applyBorder="1" applyAlignment="1">
      <alignment horizontal="center" vertical="center" textRotation="90" wrapText="1"/>
    </xf>
    <xf numFmtId="0" fontId="14" fillId="4" borderId="4" xfId="0" applyFont="1" applyFill="1" applyBorder="1" applyAlignment="1">
      <alignment horizontal="center" vertical="center"/>
    </xf>
    <xf numFmtId="0" fontId="12" fillId="7" borderId="4" xfId="0" applyFont="1" applyFill="1" applyBorder="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4" fillId="4" borderId="8" xfId="0" applyFont="1" applyFill="1" applyBorder="1" applyAlignment="1">
      <alignment horizontal="center" vertical="center" textRotation="90" wrapText="1"/>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7" xfId="0" applyFont="1" applyFill="1" applyBorder="1" applyAlignment="1">
      <alignment horizontal="center" vertical="center"/>
    </xf>
    <xf numFmtId="0" fontId="14" fillId="6" borderId="8" xfId="0" applyFont="1" applyFill="1" applyBorder="1" applyAlignment="1">
      <alignment horizontal="center" vertical="center" wrapText="1"/>
    </xf>
    <xf numFmtId="0" fontId="22" fillId="0" borderId="4" xfId="0" applyFont="1" applyBorder="1" applyAlignment="1">
      <alignment horizontal="center" vertical="center" textRotation="90" wrapText="1"/>
    </xf>
    <xf numFmtId="0" fontId="14" fillId="5" borderId="8"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14" fillId="4" borderId="5" xfId="0" applyFont="1" applyFill="1" applyBorder="1" applyAlignment="1">
      <alignment horizontal="center" vertical="center" textRotation="90" wrapText="1"/>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3" fillId="7" borderId="4" xfId="0" applyFont="1" applyFill="1" applyBorder="1" applyAlignment="1">
      <alignment horizontal="center" vertical="center" textRotation="90" wrapText="1"/>
    </xf>
    <xf numFmtId="0" fontId="8" fillId="8" borderId="9" xfId="21" applyFont="1" applyFill="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18" fillId="8" borderId="0" xfId="21" applyFont="1" applyFill="1" applyAlignment="1">
      <alignment horizontal="center"/>
    </xf>
    <xf numFmtId="0" fontId="18" fillId="9" borderId="26" xfId="21" applyFont="1" applyFill="1" applyBorder="1" applyAlignment="1">
      <alignment horizontal="center" vertical="center" wrapText="1"/>
    </xf>
    <xf numFmtId="0" fontId="18" fillId="9" borderId="27" xfId="21" applyFont="1" applyFill="1" applyBorder="1" applyAlignment="1">
      <alignment horizontal="center" vertical="center" wrapText="1"/>
    </xf>
    <xf numFmtId="0" fontId="18" fillId="9" borderId="23"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8" fillId="9" borderId="28"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8" fillId="8" borderId="44" xfId="21" applyFont="1" applyFill="1" applyBorder="1" applyAlignment="1">
      <alignment horizontal="center" vertical="center"/>
    </xf>
    <xf numFmtId="0" fontId="18" fillId="8" borderId="35" xfId="21" applyFont="1" applyFill="1" applyBorder="1" applyAlignment="1">
      <alignment horizontal="center" vertical="center"/>
    </xf>
    <xf numFmtId="0" fontId="18" fillId="9" borderId="21" xfId="21" applyFont="1" applyFill="1" applyBorder="1" applyAlignment="1">
      <alignment horizontal="center" vertical="center" wrapText="1"/>
    </xf>
    <xf numFmtId="0" fontId="17" fillId="10" borderId="33" xfId="21" applyFont="1" applyFill="1" applyBorder="1" applyAlignment="1">
      <alignment horizontal="center" vertical="center"/>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8" fillId="8" borderId="26" xfId="21" applyFont="1" applyFill="1" applyBorder="1" applyAlignment="1">
      <alignment horizontal="center" vertical="center" wrapText="1"/>
    </xf>
    <xf numFmtId="0" fontId="18" fillId="8" borderId="27" xfId="21" applyFont="1" applyFill="1" applyBorder="1" applyAlignment="1">
      <alignment horizontal="center" vertical="center" wrapText="1"/>
    </xf>
    <xf numFmtId="0" fontId="18" fillId="8" borderId="23"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6" xfId="21" applyFont="1" applyFill="1" applyBorder="1" applyAlignment="1">
      <alignment horizontal="center" vertical="center" wrapText="1"/>
    </xf>
    <xf numFmtId="0" fontId="18" fillId="8" borderId="38" xfId="21" applyFont="1" applyFill="1" applyBorder="1" applyAlignment="1">
      <alignment horizontal="center" vertical="center" wrapText="1"/>
    </xf>
    <xf numFmtId="0" fontId="18" fillId="8" borderId="42" xfId="21" applyFont="1" applyFill="1" applyBorder="1" applyAlignment="1">
      <alignment horizontal="center" vertical="center" wrapText="1"/>
    </xf>
    <xf numFmtId="0" fontId="17" fillId="0" borderId="33" xfId="21" applyFont="1" applyBorder="1" applyAlignment="1">
      <alignment horizontal="center" vertical="center"/>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19" fillId="16" borderId="45" xfId="21" applyFont="1" applyFill="1" applyBorder="1" applyAlignment="1">
      <alignment horizontal="center" vertical="center" textRotation="90" wrapText="1"/>
    </xf>
    <xf numFmtId="0" fontId="19" fillId="16" borderId="45"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192">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133352</xdr:colOff>
      <xdr:row>0</xdr:row>
      <xdr:rowOff>85726</xdr:rowOff>
    </xdr:from>
    <xdr:to>
      <xdr:col>7</xdr:col>
      <xdr:colOff>643317</xdr:colOff>
      <xdr:row>0</xdr:row>
      <xdr:rowOff>1433766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2" y="85726"/>
          <a:ext cx="4234542" cy="1348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9"/>
  <sheetViews>
    <sheetView tabSelected="1" view="pageBreakPreview" topLeftCell="A72" zoomScale="60" zoomScaleNormal="70" zoomScalePageLayoutView="70" workbookViewId="0">
      <selection activeCell="C72" sqref="C72:C79"/>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4.57031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3" width="3.28515625" style="1" customWidth="1"/>
    <col min="14" max="14" width="4.140625" style="1" customWidth="1"/>
    <col min="15" max="15" width="10" style="1" customWidth="1"/>
    <col min="16" max="16" width="5.85546875" style="1" customWidth="1"/>
    <col min="17" max="17" width="3.5703125" style="1" customWidth="1"/>
    <col min="18" max="18" width="4" style="1" customWidth="1"/>
    <col min="19" max="19" width="6.42578125" style="1" customWidth="1"/>
    <col min="20" max="20" width="9.5703125" style="1" customWidth="1"/>
    <col min="21" max="21" width="2.85546875" style="1" customWidth="1"/>
    <col min="22" max="22" width="3.140625" style="1" customWidth="1"/>
    <col min="23" max="23" width="3.28515625" style="1" customWidth="1"/>
    <col min="24" max="24" width="2.7109375" style="1" customWidth="1"/>
    <col min="25" max="25" width="9.85546875" style="1" bestFit="1" customWidth="1"/>
    <col min="26" max="26" width="11.5703125" style="1" customWidth="1"/>
    <col min="27" max="28" width="6.85546875" style="1" bestFit="1" customWidth="1"/>
    <col min="29" max="29" width="12.5703125" style="1" customWidth="1"/>
    <col min="30" max="30" width="13.5703125" style="1" customWidth="1"/>
    <col min="31" max="31" width="9.42578125" style="1" customWidth="1"/>
    <col min="32" max="276" width="11.42578125" style="1" customWidth="1"/>
    <col min="277" max="16384" width="9.140625" style="1"/>
  </cols>
  <sheetData>
    <row r="1" spans="1:32" s="85" customFormat="1" ht="124.5" customHeight="1">
      <c r="A1" s="133"/>
      <c r="B1" s="134"/>
      <c r="C1" s="84"/>
      <c r="D1" s="84"/>
      <c r="E1" s="84"/>
      <c r="F1" s="84"/>
      <c r="G1" s="123" t="s">
        <v>202</v>
      </c>
      <c r="H1" s="123"/>
      <c r="I1" s="123"/>
      <c r="J1" s="123"/>
      <c r="K1" s="123"/>
      <c r="L1" s="123"/>
      <c r="M1" s="123"/>
      <c r="N1" s="123"/>
      <c r="O1" s="123"/>
      <c r="P1" s="123"/>
      <c r="Q1" s="123"/>
      <c r="R1" s="123"/>
      <c r="S1" s="123"/>
      <c r="T1" s="123"/>
      <c r="U1" s="123"/>
      <c r="V1" s="123"/>
      <c r="W1" s="123"/>
      <c r="X1" s="123"/>
      <c r="Y1" s="123"/>
      <c r="Z1" s="123"/>
      <c r="AA1" s="123"/>
      <c r="AB1" s="123"/>
      <c r="AC1" s="124"/>
      <c r="AD1" s="132" t="s">
        <v>203</v>
      </c>
      <c r="AE1" s="132"/>
    </row>
    <row r="2" spans="1:32" s="3" customFormat="1" ht="21.75" customHeight="1">
      <c r="A2" s="125" t="s">
        <v>396</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2"/>
    </row>
    <row r="3" spans="1:32" s="3" customFormat="1" ht="21.75" customHeight="1">
      <c r="A3" s="125" t="s">
        <v>406</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4"/>
    </row>
    <row r="4" spans="1:32" s="3" customFormat="1" ht="21.75" customHeight="1">
      <c r="A4" s="125" t="s">
        <v>458</v>
      </c>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2"/>
    </row>
    <row r="5" spans="1:32" s="3" customFormat="1" ht="21.75" customHeight="1">
      <c r="A5" s="127"/>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9"/>
      <c r="AF5" s="2"/>
    </row>
    <row r="6" spans="1:32" s="3" customFormat="1" ht="21.75" customHeight="1">
      <c r="A6" s="135" t="s">
        <v>0</v>
      </c>
      <c r="B6" s="135" t="s">
        <v>1</v>
      </c>
      <c r="C6" s="135" t="s">
        <v>2</v>
      </c>
      <c r="D6" s="135" t="s">
        <v>3</v>
      </c>
      <c r="E6" s="135" t="s">
        <v>4</v>
      </c>
      <c r="F6" s="136" t="s">
        <v>5</v>
      </c>
      <c r="G6" s="137"/>
      <c r="H6" s="138"/>
      <c r="I6" s="135" t="s">
        <v>6</v>
      </c>
      <c r="J6" s="139" t="s">
        <v>7</v>
      </c>
      <c r="K6" s="139"/>
      <c r="L6" s="139"/>
      <c r="M6" s="141" t="s">
        <v>8</v>
      </c>
      <c r="N6" s="141"/>
      <c r="O6" s="141"/>
      <c r="P6" s="141"/>
      <c r="Q6" s="141"/>
      <c r="R6" s="141"/>
      <c r="S6" s="141"/>
      <c r="T6" s="5" t="s">
        <v>9</v>
      </c>
      <c r="U6" s="142" t="s">
        <v>10</v>
      </c>
      <c r="V6" s="142"/>
      <c r="W6" s="142"/>
      <c r="X6" s="142"/>
      <c r="Y6" s="142"/>
      <c r="Z6" s="142"/>
      <c r="AA6" s="143" t="s">
        <v>11</v>
      </c>
      <c r="AB6" s="143"/>
      <c r="AC6" s="143"/>
      <c r="AD6" s="143"/>
      <c r="AE6" s="144"/>
      <c r="AF6" s="2"/>
    </row>
    <row r="7" spans="1:32" s="3" customFormat="1" ht="21.75" customHeight="1">
      <c r="A7" s="130"/>
      <c r="B7" s="130"/>
      <c r="C7" s="130"/>
      <c r="D7" s="130"/>
      <c r="E7" s="130"/>
      <c r="F7" s="130" t="s">
        <v>12</v>
      </c>
      <c r="G7" s="130" t="s">
        <v>13</v>
      </c>
      <c r="H7" s="130" t="s">
        <v>14</v>
      </c>
      <c r="I7" s="130"/>
      <c r="J7" s="130" t="s">
        <v>15</v>
      </c>
      <c r="K7" s="130" t="s">
        <v>16</v>
      </c>
      <c r="L7" s="130" t="s">
        <v>17</v>
      </c>
      <c r="M7" s="130" t="s">
        <v>18</v>
      </c>
      <c r="N7" s="130" t="s">
        <v>19</v>
      </c>
      <c r="O7" s="130" t="s">
        <v>20</v>
      </c>
      <c r="P7" s="130" t="s">
        <v>21</v>
      </c>
      <c r="Q7" s="130" t="s">
        <v>22</v>
      </c>
      <c r="R7" s="130" t="s">
        <v>23</v>
      </c>
      <c r="S7" s="130" t="s">
        <v>24</v>
      </c>
      <c r="T7" s="130" t="s">
        <v>25</v>
      </c>
      <c r="U7" s="131" t="s">
        <v>26</v>
      </c>
      <c r="V7" s="131"/>
      <c r="W7" s="131"/>
      <c r="X7" s="131"/>
      <c r="Y7" s="130" t="s">
        <v>27</v>
      </c>
      <c r="Z7" s="130" t="s">
        <v>28</v>
      </c>
      <c r="AA7" s="130" t="s">
        <v>29</v>
      </c>
      <c r="AB7" s="130" t="s">
        <v>30</v>
      </c>
      <c r="AC7" s="130" t="s">
        <v>31</v>
      </c>
      <c r="AD7" s="130" t="s">
        <v>32</v>
      </c>
      <c r="AE7" s="145" t="s">
        <v>33</v>
      </c>
      <c r="AF7" s="4"/>
    </row>
    <row r="8" spans="1:32" s="3" customFormat="1" ht="96.75" customHeight="1">
      <c r="A8" s="130"/>
      <c r="B8" s="130"/>
      <c r="C8" s="130"/>
      <c r="D8" s="130"/>
      <c r="E8" s="130"/>
      <c r="F8" s="130"/>
      <c r="G8" s="130"/>
      <c r="H8" s="130"/>
      <c r="I8" s="130"/>
      <c r="J8" s="130"/>
      <c r="K8" s="130"/>
      <c r="L8" s="130"/>
      <c r="M8" s="130"/>
      <c r="N8" s="130"/>
      <c r="O8" s="130"/>
      <c r="P8" s="130"/>
      <c r="Q8" s="130"/>
      <c r="R8" s="130"/>
      <c r="S8" s="130"/>
      <c r="T8" s="130"/>
      <c r="U8" s="6" t="s">
        <v>34</v>
      </c>
      <c r="V8" s="6" t="s">
        <v>35</v>
      </c>
      <c r="W8" s="6" t="s">
        <v>36</v>
      </c>
      <c r="X8" s="6" t="s">
        <v>37</v>
      </c>
      <c r="Y8" s="130"/>
      <c r="Z8" s="130"/>
      <c r="AA8" s="130"/>
      <c r="AB8" s="130"/>
      <c r="AC8" s="130"/>
      <c r="AD8" s="130"/>
      <c r="AE8" s="145"/>
      <c r="AF8" s="4"/>
    </row>
    <row r="9" spans="1:32" s="91" customFormat="1" ht="60.75" customHeight="1">
      <c r="A9" s="140" t="s">
        <v>407</v>
      </c>
      <c r="B9" s="140" t="s">
        <v>408</v>
      </c>
      <c r="C9" s="149" t="s">
        <v>452</v>
      </c>
      <c r="D9" s="149" t="s">
        <v>451</v>
      </c>
      <c r="E9" s="86" t="s">
        <v>204</v>
      </c>
      <c r="F9" s="104" t="s">
        <v>283</v>
      </c>
      <c r="G9" s="104" t="s">
        <v>205</v>
      </c>
      <c r="H9" s="100" t="s">
        <v>284</v>
      </c>
      <c r="I9" s="100" t="s">
        <v>285</v>
      </c>
      <c r="J9" s="100" t="s">
        <v>209</v>
      </c>
      <c r="K9" s="100" t="s">
        <v>255</v>
      </c>
      <c r="L9" s="100" t="s">
        <v>286</v>
      </c>
      <c r="M9" s="87">
        <v>0</v>
      </c>
      <c r="N9" s="87">
        <v>2</v>
      </c>
      <c r="O9" s="88" t="str">
        <f t="shared" ref="O9:O11" si="0">IF(OR(M9="",N9=""),"",IF((M9*N9=0),"N/A",M9*N9))</f>
        <v>N/A</v>
      </c>
      <c r="P9" s="89" t="str">
        <f t="shared" ref="P9:P11" si="1">IF(O9="","",IF(ISTEXT(O9),"N/A",IF(OR(O9=2,O9=4),"Bajo",IF(OR(O9=6,O9=8),"Medio",IF(OR(O9=10,O9=12,O9=18,O9=20),"Alto",IF(OR(O9=24,O9=30,O9=40),"Muy Alto","Error"))))))</f>
        <v>N/A</v>
      </c>
      <c r="Q9" s="87">
        <v>10</v>
      </c>
      <c r="R9" s="88" t="str">
        <f t="shared" ref="R9:R11" si="2">IF(OR(Q9="",O9=""),"",IF(ISTEXT(O9),"N/A",O9*Q9))</f>
        <v>N/A</v>
      </c>
      <c r="S9" s="89" t="str">
        <f t="shared" ref="S9:S11" si="3">IF(R9="","",IF(ISTEXT(R9),"IV",IF(R9=20,"IV",IF(AND(R9&gt;=40,R9&lt;=120),"III",IF(AND(R9&gt;=150,R9&lt;=500),"II",IF(AND(R9&gt;=600,R9&lt;=4000),"I","Error"))))))</f>
        <v>IV</v>
      </c>
      <c r="T9" s="89" t="str">
        <f>IF(S9="","",IF(OR(S9="IV",S9="III"),"Aceptable",IF(S9="II","No Aceptable o Aceptable con controles",IF(S9="I","No Aceptable","Error"))))</f>
        <v>Aceptable</v>
      </c>
      <c r="U9" s="140">
        <v>0</v>
      </c>
      <c r="V9" s="140">
        <v>1</v>
      </c>
      <c r="W9" s="140">
        <v>0</v>
      </c>
      <c r="X9" s="140">
        <v>1</v>
      </c>
      <c r="Y9" s="93" t="s">
        <v>409</v>
      </c>
      <c r="Z9" s="100" t="s">
        <v>459</v>
      </c>
      <c r="AA9" s="100" t="s">
        <v>211</v>
      </c>
      <c r="AB9" s="100" t="s">
        <v>211</v>
      </c>
      <c r="AC9" s="100" t="s">
        <v>211</v>
      </c>
      <c r="AD9" s="102" t="s">
        <v>397</v>
      </c>
      <c r="AE9" s="100" t="s">
        <v>418</v>
      </c>
    </row>
    <row r="10" spans="1:32" s="91" customFormat="1" ht="60.75" customHeight="1">
      <c r="A10" s="140"/>
      <c r="B10" s="140"/>
      <c r="C10" s="149"/>
      <c r="D10" s="149"/>
      <c r="E10" s="86" t="s">
        <v>204</v>
      </c>
      <c r="F10" s="104" t="s">
        <v>213</v>
      </c>
      <c r="G10" s="104" t="s">
        <v>152</v>
      </c>
      <c r="H10" s="86" t="s">
        <v>410</v>
      </c>
      <c r="I10" s="86" t="s">
        <v>215</v>
      </c>
      <c r="J10" s="86" t="s">
        <v>209</v>
      </c>
      <c r="K10" s="86" t="s">
        <v>216</v>
      </c>
      <c r="L10" s="86" t="s">
        <v>217</v>
      </c>
      <c r="M10" s="92">
        <v>0</v>
      </c>
      <c r="N10" s="92">
        <v>3</v>
      </c>
      <c r="O10" s="88" t="str">
        <f t="shared" si="0"/>
        <v>N/A</v>
      </c>
      <c r="P10" s="89" t="str">
        <f t="shared" si="1"/>
        <v>N/A</v>
      </c>
      <c r="Q10" s="87">
        <v>10</v>
      </c>
      <c r="R10" s="88" t="str">
        <f t="shared" si="2"/>
        <v>N/A</v>
      </c>
      <c r="S10" s="89" t="str">
        <f t="shared" si="3"/>
        <v>IV</v>
      </c>
      <c r="T10" s="88" t="str">
        <f>IF(S10="","",IF(OR(S10="IV",S10="III"),"Aceptable",IF(S10="II","No Aceptable o Aceptable con controles",IF(S10="I","No Aceptable","Error"))))</f>
        <v>Aceptable</v>
      </c>
      <c r="U10" s="140"/>
      <c r="V10" s="140"/>
      <c r="W10" s="140"/>
      <c r="X10" s="140"/>
      <c r="Y10" s="90" t="s">
        <v>218</v>
      </c>
      <c r="Z10" s="100" t="s">
        <v>413</v>
      </c>
      <c r="AA10" s="100" t="s">
        <v>211</v>
      </c>
      <c r="AB10" s="100" t="s">
        <v>211</v>
      </c>
      <c r="AC10" s="100" t="s">
        <v>211</v>
      </c>
      <c r="AD10" s="100" t="s">
        <v>416</v>
      </c>
      <c r="AE10" s="100" t="s">
        <v>211</v>
      </c>
    </row>
    <row r="11" spans="1:32" s="91" customFormat="1" ht="60.75" customHeight="1">
      <c r="A11" s="140"/>
      <c r="B11" s="140"/>
      <c r="C11" s="149"/>
      <c r="D11" s="149"/>
      <c r="E11" s="86" t="s">
        <v>204</v>
      </c>
      <c r="F11" s="104" t="s">
        <v>230</v>
      </c>
      <c r="G11" s="104" t="s">
        <v>150</v>
      </c>
      <c r="H11" s="86" t="s">
        <v>231</v>
      </c>
      <c r="I11" s="86" t="s">
        <v>232</v>
      </c>
      <c r="J11" s="86" t="s">
        <v>233</v>
      </c>
      <c r="K11" s="86" t="s">
        <v>226</v>
      </c>
      <c r="L11" s="86" t="s">
        <v>227</v>
      </c>
      <c r="M11" s="92">
        <v>2</v>
      </c>
      <c r="N11" s="92">
        <v>3</v>
      </c>
      <c r="O11" s="88">
        <f t="shared" si="0"/>
        <v>6</v>
      </c>
      <c r="P11" s="89" t="str">
        <f t="shared" si="1"/>
        <v>Medio</v>
      </c>
      <c r="Q11" s="87">
        <v>10</v>
      </c>
      <c r="R11" s="88">
        <f t="shared" si="2"/>
        <v>60</v>
      </c>
      <c r="S11" s="89" t="str">
        <f t="shared" si="3"/>
        <v>III</v>
      </c>
      <c r="T11" s="88" t="s">
        <v>142</v>
      </c>
      <c r="U11" s="140"/>
      <c r="V11" s="140"/>
      <c r="W11" s="140"/>
      <c r="X11" s="140"/>
      <c r="Y11" s="90" t="s">
        <v>411</v>
      </c>
      <c r="Z11" s="100" t="s">
        <v>460</v>
      </c>
      <c r="AA11" s="100" t="s">
        <v>211</v>
      </c>
      <c r="AB11" s="100" t="s">
        <v>211</v>
      </c>
      <c r="AC11" s="100" t="s">
        <v>412</v>
      </c>
      <c r="AD11" s="100" t="s">
        <v>417</v>
      </c>
      <c r="AE11" s="100" t="s">
        <v>211</v>
      </c>
    </row>
    <row r="12" spans="1:32" s="91" customFormat="1" ht="60.75" customHeight="1">
      <c r="A12" s="140"/>
      <c r="B12" s="140"/>
      <c r="C12" s="149"/>
      <c r="D12" s="149"/>
      <c r="E12" s="86" t="s">
        <v>204</v>
      </c>
      <c r="F12" s="104" t="s">
        <v>239</v>
      </c>
      <c r="G12" s="104" t="s">
        <v>238</v>
      </c>
      <c r="H12" s="86" t="s">
        <v>240</v>
      </c>
      <c r="I12" s="86" t="s">
        <v>241</v>
      </c>
      <c r="J12" s="86" t="s">
        <v>209</v>
      </c>
      <c r="K12" s="86" t="s">
        <v>242</v>
      </c>
      <c r="L12" s="86" t="s">
        <v>227</v>
      </c>
      <c r="M12" s="92">
        <v>2</v>
      </c>
      <c r="N12" s="92">
        <v>3</v>
      </c>
      <c r="O12" s="89">
        <f t="shared" ref="O12:O24" si="4">IF(OR(M12="",N12=""),"",IF((M12*N12=0),"N/A",M12*N12))</f>
        <v>6</v>
      </c>
      <c r="P12" s="89" t="str">
        <f t="shared" ref="P12:P24" si="5">IF(O12="","",IF(ISTEXT(O12),"N/A",IF(OR(O12=2,O12=4),"Bajo",IF(OR(O12=6,O12=8),"Medio",IF(OR(O12=10,O12=12,O12=18,O12=20),"Alto",IF(OR(O12=24,O12=30,O12=40),"Muy Alto","Error"))))))</f>
        <v>Medio</v>
      </c>
      <c r="Q12" s="92">
        <v>10</v>
      </c>
      <c r="R12" s="89">
        <f t="shared" ref="R12:R24" si="6">IF(OR(Q12="",O12=""),"",IF(ISTEXT(O12),"N/A",O12*Q12))</f>
        <v>60</v>
      </c>
      <c r="S12" s="89" t="str">
        <f t="shared" ref="S12:S24" si="7">IF(R12="","",IF(ISTEXT(R12),"IV",IF(R12=20,"IV",IF(AND(R12&gt;=40,R12&lt;=120),"III",IF(AND(R12&gt;=150,R12&lt;=500),"II",IF(AND(R12&gt;=600,R12&lt;=4000),"I","Error"))))))</f>
        <v>III</v>
      </c>
      <c r="T12" s="89" t="str">
        <f>IF(S12="","",IF(OR(S12="IV",S12="III"),"Aceptable",IF(S12="II","No Aceptable o Aceptable con controles",IF(S12="I","No Aceptable","Error"))))</f>
        <v>Aceptable</v>
      </c>
      <c r="U12" s="140"/>
      <c r="V12" s="140"/>
      <c r="W12" s="140"/>
      <c r="X12" s="140"/>
      <c r="Y12" s="90" t="s">
        <v>243</v>
      </c>
      <c r="Z12" s="100" t="s">
        <v>461</v>
      </c>
      <c r="AA12" s="100" t="s">
        <v>211</v>
      </c>
      <c r="AB12" s="100" t="s">
        <v>211</v>
      </c>
      <c r="AC12" s="100" t="s">
        <v>497</v>
      </c>
      <c r="AD12" s="100" t="s">
        <v>398</v>
      </c>
      <c r="AE12" s="100" t="s">
        <v>211</v>
      </c>
    </row>
    <row r="13" spans="1:32" s="91" customFormat="1" ht="60.75" customHeight="1">
      <c r="A13" s="140"/>
      <c r="B13" s="140"/>
      <c r="C13" s="149"/>
      <c r="D13" s="149"/>
      <c r="E13" s="86" t="s">
        <v>204</v>
      </c>
      <c r="F13" s="104" t="s">
        <v>245</v>
      </c>
      <c r="G13" s="104" t="s">
        <v>238</v>
      </c>
      <c r="H13" s="86" t="s">
        <v>246</v>
      </c>
      <c r="I13" s="86" t="s">
        <v>247</v>
      </c>
      <c r="J13" s="86" t="s">
        <v>211</v>
      </c>
      <c r="K13" s="86" t="s">
        <v>242</v>
      </c>
      <c r="L13" s="86" t="s">
        <v>426</v>
      </c>
      <c r="M13" s="92">
        <v>2</v>
      </c>
      <c r="N13" s="92">
        <v>3</v>
      </c>
      <c r="O13" s="89">
        <f t="shared" ref="O13" si="8">IF(OR(M13="",N13=""),"",IF((M13*N13=0),"N/A",M13*N13))</f>
        <v>6</v>
      </c>
      <c r="P13" s="89" t="str">
        <f t="shared" ref="P13" si="9">IF(O13="","",IF(ISTEXT(O13),"N/A",IF(OR(O13=2,O13=4),"Bajo",IF(OR(O13=6,O13=8),"Medio",IF(OR(O13=10,O13=12,O13=18,O13=20),"Alto",IF(OR(O13=24,O13=30,O13=40),"Muy Alto","Error"))))))</f>
        <v>Medio</v>
      </c>
      <c r="Q13" s="92">
        <v>10</v>
      </c>
      <c r="R13" s="89">
        <f t="shared" ref="R13" si="10">IF(OR(Q13="",O13=""),"",IF(ISTEXT(O13),"N/A",O13*Q13))</f>
        <v>60</v>
      </c>
      <c r="S13" s="89" t="str">
        <f t="shared" ref="S13" si="11">IF(R13="","",IF(ISTEXT(R13),"IV",IF(R13=20,"IV",IF(AND(R13&gt;=40,R13&lt;=120),"III",IF(AND(R13&gt;=150,R13&lt;=500),"II",IF(AND(R13&gt;=600,R13&lt;=4000),"I","Error"))))))</f>
        <v>III</v>
      </c>
      <c r="T13" s="89" t="str">
        <f>IF(S13="","",IF(OR(S13="IV",S13="III"),"Aceptable",IF(S13="II","No Aceptable o Aceptable con controles",IF(S13="I","No Aceptable","Error"))))</f>
        <v>Aceptable</v>
      </c>
      <c r="U13" s="140"/>
      <c r="V13" s="140"/>
      <c r="W13" s="140"/>
      <c r="X13" s="140"/>
      <c r="Y13" s="90" t="s">
        <v>248</v>
      </c>
      <c r="Z13" s="100" t="s">
        <v>461</v>
      </c>
      <c r="AA13" s="100" t="s">
        <v>211</v>
      </c>
      <c r="AB13" s="100" t="s">
        <v>211</v>
      </c>
      <c r="AC13" s="100" t="s">
        <v>414</v>
      </c>
      <c r="AD13" s="100" t="s">
        <v>415</v>
      </c>
      <c r="AE13" s="100" t="s">
        <v>211</v>
      </c>
    </row>
    <row r="14" spans="1:32" s="91" customFormat="1" ht="60.75" customHeight="1">
      <c r="A14" s="140"/>
      <c r="B14" s="140"/>
      <c r="C14" s="149"/>
      <c r="D14" s="149"/>
      <c r="E14" s="86" t="s">
        <v>204</v>
      </c>
      <c r="F14" s="104" t="s">
        <v>261</v>
      </c>
      <c r="G14" s="104" t="s">
        <v>260</v>
      </c>
      <c r="H14" s="111" t="s">
        <v>457</v>
      </c>
      <c r="I14" s="100" t="s">
        <v>262</v>
      </c>
      <c r="J14" s="100" t="s">
        <v>431</v>
      </c>
      <c r="K14" s="100" t="s">
        <v>211</v>
      </c>
      <c r="L14" s="100" t="s">
        <v>430</v>
      </c>
      <c r="M14" s="100">
        <v>0</v>
      </c>
      <c r="N14" s="100">
        <v>2</v>
      </c>
      <c r="O14" s="100" t="str">
        <f t="shared" si="4"/>
        <v>N/A</v>
      </c>
      <c r="P14" s="89" t="str">
        <f t="shared" si="5"/>
        <v>N/A</v>
      </c>
      <c r="Q14" s="87">
        <v>10</v>
      </c>
      <c r="R14" s="89" t="str">
        <f t="shared" si="6"/>
        <v>N/A</v>
      </c>
      <c r="S14" s="89" t="str">
        <f t="shared" si="7"/>
        <v>IV</v>
      </c>
      <c r="T14" s="89" t="str">
        <f>IF(S14="","",IF(OR(S14="IV",S14="III"),"Aceptable",IF(S14="II","No Aceptable o Aceptable con controles",IF(S14="I","No Aceptable","Error"))))</f>
        <v>Aceptable</v>
      </c>
      <c r="U14" s="140"/>
      <c r="V14" s="140"/>
      <c r="W14" s="140"/>
      <c r="X14" s="140"/>
      <c r="Y14" s="93" t="s">
        <v>264</v>
      </c>
      <c r="Z14" s="94" t="s">
        <v>462</v>
      </c>
      <c r="AA14" s="95" t="s">
        <v>265</v>
      </c>
      <c r="AB14" s="95" t="s">
        <v>265</v>
      </c>
      <c r="AC14" s="100" t="s">
        <v>211</v>
      </c>
      <c r="AD14" s="100" t="s">
        <v>405</v>
      </c>
      <c r="AE14" s="95" t="s">
        <v>211</v>
      </c>
    </row>
    <row r="15" spans="1:32" s="91" customFormat="1" ht="60.75" customHeight="1">
      <c r="A15" s="140"/>
      <c r="B15" s="140"/>
      <c r="C15" s="149"/>
      <c r="D15" s="149"/>
      <c r="E15" s="86" t="s">
        <v>204</v>
      </c>
      <c r="F15" s="104" t="s">
        <v>266</v>
      </c>
      <c r="G15" s="104" t="s">
        <v>260</v>
      </c>
      <c r="H15" s="100" t="s">
        <v>267</v>
      </c>
      <c r="I15" s="100" t="s">
        <v>262</v>
      </c>
      <c r="J15" s="100" t="s">
        <v>211</v>
      </c>
      <c r="K15" s="100" t="s">
        <v>419</v>
      </c>
      <c r="L15" s="100" t="s">
        <v>420</v>
      </c>
      <c r="M15" s="100">
        <v>2</v>
      </c>
      <c r="N15" s="100">
        <v>2</v>
      </c>
      <c r="O15" s="100">
        <f t="shared" si="4"/>
        <v>4</v>
      </c>
      <c r="P15" s="89" t="str">
        <f t="shared" si="5"/>
        <v>Bajo</v>
      </c>
      <c r="Q15" s="87">
        <v>10</v>
      </c>
      <c r="R15" s="88">
        <f t="shared" si="6"/>
        <v>40</v>
      </c>
      <c r="S15" s="89" t="str">
        <f t="shared" si="7"/>
        <v>III</v>
      </c>
      <c r="T15" s="88" t="str">
        <f>IF(S15="","",IF(OR(S15="IV",S15="III"),"Aceptable",IF(S15="II","No Aceptable o Aceptable con controles",IF(S15="I","No Aceptable","Error"))))</f>
        <v>Aceptable</v>
      </c>
      <c r="U15" s="140"/>
      <c r="V15" s="140"/>
      <c r="W15" s="140"/>
      <c r="X15" s="140"/>
      <c r="Y15" s="90" t="s">
        <v>271</v>
      </c>
      <c r="Z15" s="100" t="s">
        <v>463</v>
      </c>
      <c r="AA15" s="100" t="s">
        <v>211</v>
      </c>
      <c r="AB15" s="100" t="s">
        <v>211</v>
      </c>
      <c r="AC15" s="100" t="s">
        <v>421</v>
      </c>
      <c r="AD15" s="100" t="s">
        <v>422</v>
      </c>
      <c r="AE15" s="100" t="s">
        <v>211</v>
      </c>
    </row>
    <row r="16" spans="1:32" s="91" customFormat="1" ht="60.75" customHeight="1">
      <c r="A16" s="140"/>
      <c r="B16" s="140"/>
      <c r="C16" s="149"/>
      <c r="D16" s="149"/>
      <c r="E16" s="86" t="s">
        <v>204</v>
      </c>
      <c r="F16" s="104" t="s">
        <v>272</v>
      </c>
      <c r="G16" s="104" t="s">
        <v>260</v>
      </c>
      <c r="H16" s="100" t="s">
        <v>423</v>
      </c>
      <c r="I16" s="86" t="s">
        <v>274</v>
      </c>
      <c r="J16" s="100" t="s">
        <v>275</v>
      </c>
      <c r="K16" s="100" t="s">
        <v>424</v>
      </c>
      <c r="L16" s="100" t="s">
        <v>425</v>
      </c>
      <c r="M16" s="100">
        <v>2</v>
      </c>
      <c r="N16" s="100">
        <v>4</v>
      </c>
      <c r="O16" s="100">
        <f t="shared" si="4"/>
        <v>8</v>
      </c>
      <c r="P16" s="89" t="str">
        <f t="shared" si="5"/>
        <v>Medio</v>
      </c>
      <c r="Q16" s="87">
        <v>10</v>
      </c>
      <c r="R16" s="89">
        <f t="shared" si="6"/>
        <v>80</v>
      </c>
      <c r="S16" s="89" t="str">
        <f t="shared" si="7"/>
        <v>III</v>
      </c>
      <c r="T16" s="88" t="s">
        <v>142</v>
      </c>
      <c r="U16" s="140"/>
      <c r="V16" s="140"/>
      <c r="W16" s="140"/>
      <c r="X16" s="140"/>
      <c r="Y16" s="90" t="s">
        <v>278</v>
      </c>
      <c r="Z16" s="100" t="s">
        <v>464</v>
      </c>
      <c r="AA16" s="100" t="s">
        <v>211</v>
      </c>
      <c r="AB16" s="100" t="s">
        <v>258</v>
      </c>
      <c r="AC16" s="100" t="s">
        <v>279</v>
      </c>
      <c r="AD16" s="100" t="s">
        <v>399</v>
      </c>
      <c r="AE16" s="100" t="s">
        <v>258</v>
      </c>
    </row>
    <row r="17" spans="1:31" s="91" customFormat="1" ht="60.75" customHeight="1">
      <c r="A17" s="140"/>
      <c r="B17" s="140"/>
      <c r="C17" s="149"/>
      <c r="D17" s="149"/>
      <c r="E17" s="104" t="s">
        <v>204</v>
      </c>
      <c r="F17" s="104" t="s">
        <v>280</v>
      </c>
      <c r="G17" s="104" t="s">
        <v>260</v>
      </c>
      <c r="H17" s="104" t="s">
        <v>427</v>
      </c>
      <c r="I17" s="104" t="s">
        <v>281</v>
      </c>
      <c r="J17" s="104" t="s">
        <v>428</v>
      </c>
      <c r="K17" s="104" t="s">
        <v>255</v>
      </c>
      <c r="L17" s="104" t="s">
        <v>263</v>
      </c>
      <c r="M17" s="104">
        <v>2</v>
      </c>
      <c r="N17" s="104">
        <v>3</v>
      </c>
      <c r="O17" s="104">
        <f t="shared" ref="O17:O19" si="12">IF(OR(M17="",N17=""),"",IF((M17*N17=0),"N/A",M17*N17))</f>
        <v>6</v>
      </c>
      <c r="P17" s="89" t="str">
        <f t="shared" ref="P17:P19" si="13">IF(O17="","",IF(ISTEXT(O17),"N/A",IF(OR(O17=2,O17=4),"Bajo",IF(OR(O17=6,O17=8),"Medio",IF(OR(O17=10,O17=12,O17=18,O17=20),"Alto",IF(OR(O17=24,O17=30,O17=40),"Muy Alto","Error"))))))</f>
        <v>Medio</v>
      </c>
      <c r="Q17" s="92">
        <v>10</v>
      </c>
      <c r="R17" s="89">
        <f t="shared" ref="R17:R19" si="14">IF(OR(Q17="",O17=""),"",IF(ISTEXT(O17),"N/A",O17*Q17))</f>
        <v>60</v>
      </c>
      <c r="S17" s="89" t="str">
        <f t="shared" ref="S17:S19" si="15">IF(R17="","",IF(ISTEXT(R17),"IV",IF(R17=20,"IV",IF(AND(R17&gt;=40,R17&lt;=120),"III",IF(AND(R17&gt;=150,R17&lt;=500),"II",IF(AND(R17&gt;=600,R17&lt;=4000),"I","Error"))))))</f>
        <v>III</v>
      </c>
      <c r="T17" s="89" t="str">
        <f>IF(S17="","",IF(OR(S17="IV",S17="III"),"Aceptable",IF(S17="II","No Aceptable o Aceptable con controles",IF(S17="I","No Aceptable","Error"))))</f>
        <v>Aceptable</v>
      </c>
      <c r="U17" s="140"/>
      <c r="V17" s="140"/>
      <c r="W17" s="140"/>
      <c r="X17" s="140"/>
      <c r="Y17" s="90" t="s">
        <v>282</v>
      </c>
      <c r="Z17" s="104" t="s">
        <v>465</v>
      </c>
      <c r="AA17" s="104" t="s">
        <v>211</v>
      </c>
      <c r="AB17" s="104" t="s">
        <v>211</v>
      </c>
      <c r="AC17" s="104" t="s">
        <v>429</v>
      </c>
      <c r="AD17" s="104" t="s">
        <v>403</v>
      </c>
      <c r="AE17" s="104" t="s">
        <v>258</v>
      </c>
    </row>
    <row r="18" spans="1:31" s="98" customFormat="1" ht="68.45" customHeight="1">
      <c r="A18" s="140"/>
      <c r="B18" s="140"/>
      <c r="C18" s="149"/>
      <c r="D18" s="149"/>
      <c r="E18" s="104" t="s">
        <v>312</v>
      </c>
      <c r="F18" s="104" t="s">
        <v>348</v>
      </c>
      <c r="G18" s="104" t="s">
        <v>347</v>
      </c>
      <c r="H18" s="104" t="s">
        <v>357</v>
      </c>
      <c r="I18" s="104" t="s">
        <v>350</v>
      </c>
      <c r="J18" s="104" t="s">
        <v>306</v>
      </c>
      <c r="K18" s="104" t="s">
        <v>351</v>
      </c>
      <c r="L18" s="104" t="s">
        <v>352</v>
      </c>
      <c r="M18" s="104">
        <v>2</v>
      </c>
      <c r="N18" s="104">
        <v>1</v>
      </c>
      <c r="O18" s="104">
        <f t="shared" si="12"/>
        <v>2</v>
      </c>
      <c r="P18" s="89" t="str">
        <f t="shared" si="13"/>
        <v>Bajo</v>
      </c>
      <c r="Q18" s="92">
        <v>10</v>
      </c>
      <c r="R18" s="89">
        <f t="shared" si="14"/>
        <v>20</v>
      </c>
      <c r="S18" s="89" t="str">
        <f t="shared" si="15"/>
        <v>IV</v>
      </c>
      <c r="T18" s="89" t="str">
        <f t="shared" ref="T18:T19" si="16">IF(S18="","",IF(OR(S18="IV",S18="III"),"Aceptable",IF(S18="II","No Aceptable o Aceptable con controles",IF(S18="I","No Aceptable","Error"))))</f>
        <v>Aceptable</v>
      </c>
      <c r="U18" s="140"/>
      <c r="V18" s="140"/>
      <c r="W18" s="140"/>
      <c r="X18" s="140"/>
      <c r="Y18" s="90" t="s">
        <v>278</v>
      </c>
      <c r="Z18" s="104" t="s">
        <v>353</v>
      </c>
      <c r="AA18" s="104" t="s">
        <v>258</v>
      </c>
      <c r="AB18" s="104" t="s">
        <v>258</v>
      </c>
      <c r="AC18" s="104" t="s">
        <v>354</v>
      </c>
      <c r="AD18" s="104" t="s">
        <v>355</v>
      </c>
      <c r="AE18" s="104" t="s">
        <v>258</v>
      </c>
    </row>
    <row r="19" spans="1:31" s="98" customFormat="1" ht="68.45" customHeight="1">
      <c r="A19" s="140"/>
      <c r="B19" s="140"/>
      <c r="C19" s="149"/>
      <c r="D19" s="149"/>
      <c r="E19" s="104" t="s">
        <v>312</v>
      </c>
      <c r="F19" s="104" t="s">
        <v>348</v>
      </c>
      <c r="G19" s="104" t="s">
        <v>347</v>
      </c>
      <c r="H19" s="104" t="s">
        <v>349</v>
      </c>
      <c r="I19" s="104" t="s">
        <v>350</v>
      </c>
      <c r="J19" s="104" t="s">
        <v>306</v>
      </c>
      <c r="K19" s="104" t="s">
        <v>351</v>
      </c>
      <c r="L19" s="104" t="s">
        <v>352</v>
      </c>
      <c r="M19" s="104">
        <v>2</v>
      </c>
      <c r="N19" s="104">
        <v>1</v>
      </c>
      <c r="O19" s="104">
        <f t="shared" si="12"/>
        <v>2</v>
      </c>
      <c r="P19" s="89" t="str">
        <f t="shared" si="13"/>
        <v>Bajo</v>
      </c>
      <c r="Q19" s="92">
        <v>10</v>
      </c>
      <c r="R19" s="89">
        <f t="shared" si="14"/>
        <v>20</v>
      </c>
      <c r="S19" s="89" t="str">
        <f t="shared" si="15"/>
        <v>IV</v>
      </c>
      <c r="T19" s="89" t="str">
        <f t="shared" si="16"/>
        <v>Aceptable</v>
      </c>
      <c r="U19" s="140"/>
      <c r="V19" s="140"/>
      <c r="W19" s="140"/>
      <c r="X19" s="140"/>
      <c r="Y19" s="90" t="s">
        <v>278</v>
      </c>
      <c r="Z19" s="104" t="s">
        <v>353</v>
      </c>
      <c r="AA19" s="104" t="s">
        <v>258</v>
      </c>
      <c r="AB19" s="104" t="s">
        <v>258</v>
      </c>
      <c r="AC19" s="104" t="s">
        <v>354</v>
      </c>
      <c r="AD19" s="104" t="s">
        <v>355</v>
      </c>
      <c r="AE19" s="104" t="s">
        <v>258</v>
      </c>
    </row>
    <row r="20" spans="1:31" s="91" customFormat="1" ht="60.75" customHeight="1">
      <c r="A20" s="140" t="s">
        <v>407</v>
      </c>
      <c r="B20" s="140" t="s">
        <v>449</v>
      </c>
      <c r="C20" s="149" t="s">
        <v>437</v>
      </c>
      <c r="D20" s="149" t="s">
        <v>436</v>
      </c>
      <c r="E20" s="103" t="s">
        <v>204</v>
      </c>
      <c r="F20" s="104" t="s">
        <v>283</v>
      </c>
      <c r="G20" s="104" t="s">
        <v>205</v>
      </c>
      <c r="H20" s="103" t="s">
        <v>284</v>
      </c>
      <c r="I20" s="103" t="s">
        <v>285</v>
      </c>
      <c r="J20" s="103" t="s">
        <v>209</v>
      </c>
      <c r="K20" s="103" t="s">
        <v>255</v>
      </c>
      <c r="L20" s="103" t="s">
        <v>286</v>
      </c>
      <c r="M20" s="87">
        <v>0</v>
      </c>
      <c r="N20" s="87">
        <v>2</v>
      </c>
      <c r="O20" s="88" t="str">
        <f t="shared" si="4"/>
        <v>N/A</v>
      </c>
      <c r="P20" s="89" t="str">
        <f t="shared" si="5"/>
        <v>N/A</v>
      </c>
      <c r="Q20" s="87">
        <v>10</v>
      </c>
      <c r="R20" s="88" t="str">
        <f t="shared" si="6"/>
        <v>N/A</v>
      </c>
      <c r="S20" s="89" t="str">
        <f t="shared" si="7"/>
        <v>IV</v>
      </c>
      <c r="T20" s="89" t="str">
        <f>IF(S20="","",IF(OR(S20="IV",S20="III"),"Aceptable",IF(S20="II","No Aceptable o Aceptable con controles",IF(S20="I","No Aceptable","Error"))))</f>
        <v>Aceptable</v>
      </c>
      <c r="U20" s="140">
        <v>3</v>
      </c>
      <c r="V20" s="140">
        <v>3</v>
      </c>
      <c r="W20" s="140">
        <v>0</v>
      </c>
      <c r="X20" s="140">
        <v>6</v>
      </c>
      <c r="Y20" s="93" t="s">
        <v>409</v>
      </c>
      <c r="Z20" s="103" t="s">
        <v>466</v>
      </c>
      <c r="AA20" s="103" t="s">
        <v>211</v>
      </c>
      <c r="AB20" s="103" t="s">
        <v>211</v>
      </c>
      <c r="AC20" s="103" t="s">
        <v>211</v>
      </c>
      <c r="AD20" s="103" t="s">
        <v>397</v>
      </c>
      <c r="AE20" s="111" t="s">
        <v>418</v>
      </c>
    </row>
    <row r="21" spans="1:31" s="91" customFormat="1" ht="60.75" customHeight="1">
      <c r="A21" s="140"/>
      <c r="B21" s="140"/>
      <c r="C21" s="149"/>
      <c r="D21" s="149"/>
      <c r="E21" s="103" t="s">
        <v>204</v>
      </c>
      <c r="F21" s="105" t="s">
        <v>206</v>
      </c>
      <c r="G21" s="104" t="s">
        <v>205</v>
      </c>
      <c r="H21" s="105" t="s">
        <v>207</v>
      </c>
      <c r="I21" s="105" t="s">
        <v>208</v>
      </c>
      <c r="J21" s="105" t="s">
        <v>209</v>
      </c>
      <c r="K21" s="105" t="s">
        <v>209</v>
      </c>
      <c r="L21" s="105" t="s">
        <v>209</v>
      </c>
      <c r="M21" s="106">
        <v>2</v>
      </c>
      <c r="N21" s="106">
        <v>1</v>
      </c>
      <c r="O21" s="107">
        <f t="shared" si="4"/>
        <v>2</v>
      </c>
      <c r="P21" s="108" t="str">
        <f t="shared" si="5"/>
        <v>Bajo</v>
      </c>
      <c r="Q21" s="106">
        <v>10</v>
      </c>
      <c r="R21" s="107">
        <f t="shared" si="6"/>
        <v>20</v>
      </c>
      <c r="S21" s="107" t="str">
        <f t="shared" si="7"/>
        <v>IV</v>
      </c>
      <c r="T21" s="107" t="str">
        <f t="shared" ref="T21" si="17">IF(S21="","",IF(OR(S21="IV",S21="III"),"Aceptable",IF(S21="II","No Aceptable o Aceptable con controles",IF(S21="I","No Aceptable","Error"))))</f>
        <v>Aceptable</v>
      </c>
      <c r="U21" s="140"/>
      <c r="V21" s="140"/>
      <c r="W21" s="140"/>
      <c r="X21" s="140"/>
      <c r="Y21" s="109" t="s">
        <v>210</v>
      </c>
      <c r="Z21" s="105" t="s">
        <v>467</v>
      </c>
      <c r="AA21" s="105" t="s">
        <v>438</v>
      </c>
      <c r="AB21" s="105" t="s">
        <v>438</v>
      </c>
      <c r="AC21" s="105" t="s">
        <v>438</v>
      </c>
      <c r="AD21" s="105" t="s">
        <v>439</v>
      </c>
      <c r="AE21" s="111" t="s">
        <v>418</v>
      </c>
    </row>
    <row r="22" spans="1:31" s="91" customFormat="1" ht="60.75" customHeight="1">
      <c r="A22" s="140"/>
      <c r="B22" s="140"/>
      <c r="C22" s="149"/>
      <c r="D22" s="149"/>
      <c r="E22" s="103" t="s">
        <v>204</v>
      </c>
      <c r="F22" s="104" t="s">
        <v>213</v>
      </c>
      <c r="G22" s="104" t="s">
        <v>152</v>
      </c>
      <c r="H22" s="103" t="s">
        <v>410</v>
      </c>
      <c r="I22" s="103" t="s">
        <v>215</v>
      </c>
      <c r="J22" s="103" t="s">
        <v>209</v>
      </c>
      <c r="K22" s="103" t="s">
        <v>216</v>
      </c>
      <c r="L22" s="103" t="s">
        <v>217</v>
      </c>
      <c r="M22" s="92">
        <v>0</v>
      </c>
      <c r="N22" s="92">
        <v>3</v>
      </c>
      <c r="O22" s="88" t="str">
        <f t="shared" si="4"/>
        <v>N/A</v>
      </c>
      <c r="P22" s="89" t="str">
        <f t="shared" si="5"/>
        <v>N/A</v>
      </c>
      <c r="Q22" s="87">
        <v>10</v>
      </c>
      <c r="R22" s="88" t="str">
        <f t="shared" si="6"/>
        <v>N/A</v>
      </c>
      <c r="S22" s="89" t="str">
        <f t="shared" si="7"/>
        <v>IV</v>
      </c>
      <c r="T22" s="88" t="str">
        <f>IF(S22="","",IF(OR(S22="IV",S22="III"),"Aceptable",IF(S22="II","No Aceptable o Aceptable con controles",IF(S22="I","No Aceptable","Error"))))</f>
        <v>Aceptable</v>
      </c>
      <c r="U22" s="140"/>
      <c r="V22" s="140"/>
      <c r="W22" s="140"/>
      <c r="X22" s="140"/>
      <c r="Y22" s="90" t="s">
        <v>218</v>
      </c>
      <c r="Z22" s="103" t="s">
        <v>413</v>
      </c>
      <c r="AA22" s="103" t="s">
        <v>211</v>
      </c>
      <c r="AB22" s="103" t="s">
        <v>211</v>
      </c>
      <c r="AC22" s="103" t="s">
        <v>211</v>
      </c>
      <c r="AD22" s="103" t="s">
        <v>416</v>
      </c>
      <c r="AE22" s="103" t="s">
        <v>211</v>
      </c>
    </row>
    <row r="23" spans="1:31" s="91" customFormat="1" ht="60.75" customHeight="1">
      <c r="A23" s="140"/>
      <c r="B23" s="140"/>
      <c r="C23" s="149"/>
      <c r="D23" s="149"/>
      <c r="E23" s="103" t="s">
        <v>204</v>
      </c>
      <c r="F23" s="104" t="s">
        <v>230</v>
      </c>
      <c r="G23" s="104" t="s">
        <v>150</v>
      </c>
      <c r="H23" s="103" t="s">
        <v>231</v>
      </c>
      <c r="I23" s="103" t="s">
        <v>232</v>
      </c>
      <c r="J23" s="103" t="s">
        <v>233</v>
      </c>
      <c r="K23" s="103" t="s">
        <v>226</v>
      </c>
      <c r="L23" s="103" t="s">
        <v>227</v>
      </c>
      <c r="M23" s="92">
        <v>2</v>
      </c>
      <c r="N23" s="92">
        <v>3</v>
      </c>
      <c r="O23" s="88">
        <f t="shared" si="4"/>
        <v>6</v>
      </c>
      <c r="P23" s="89" t="str">
        <f t="shared" si="5"/>
        <v>Medio</v>
      </c>
      <c r="Q23" s="87">
        <v>10</v>
      </c>
      <c r="R23" s="88">
        <f t="shared" si="6"/>
        <v>60</v>
      </c>
      <c r="S23" s="89" t="str">
        <f t="shared" si="7"/>
        <v>III</v>
      </c>
      <c r="T23" s="88" t="s">
        <v>142</v>
      </c>
      <c r="U23" s="140"/>
      <c r="V23" s="140"/>
      <c r="W23" s="140"/>
      <c r="X23" s="140"/>
      <c r="Y23" s="90" t="s">
        <v>411</v>
      </c>
      <c r="Z23" s="103" t="s">
        <v>460</v>
      </c>
      <c r="AA23" s="103" t="s">
        <v>211</v>
      </c>
      <c r="AB23" s="103" t="s">
        <v>211</v>
      </c>
      <c r="AC23" s="103" t="s">
        <v>412</v>
      </c>
      <c r="AD23" s="103" t="s">
        <v>417</v>
      </c>
      <c r="AE23" s="103" t="s">
        <v>211</v>
      </c>
    </row>
    <row r="24" spans="1:31" s="91" customFormat="1" ht="60.75" customHeight="1">
      <c r="A24" s="140"/>
      <c r="B24" s="140"/>
      <c r="C24" s="149"/>
      <c r="D24" s="149"/>
      <c r="E24" s="104" t="s">
        <v>204</v>
      </c>
      <c r="F24" s="104" t="s">
        <v>445</v>
      </c>
      <c r="G24" s="104" t="s">
        <v>150</v>
      </c>
      <c r="H24" s="104" t="s">
        <v>448</v>
      </c>
      <c r="I24" s="104" t="s">
        <v>235</v>
      </c>
      <c r="J24" s="104" t="s">
        <v>209</v>
      </c>
      <c r="K24" s="104" t="s">
        <v>226</v>
      </c>
      <c r="L24" s="104" t="s">
        <v>209</v>
      </c>
      <c r="M24" s="87">
        <v>2</v>
      </c>
      <c r="N24" s="87">
        <v>1</v>
      </c>
      <c r="O24" s="88">
        <f t="shared" si="4"/>
        <v>2</v>
      </c>
      <c r="P24" s="89" t="str">
        <f t="shared" si="5"/>
        <v>Bajo</v>
      </c>
      <c r="Q24" s="87">
        <v>10</v>
      </c>
      <c r="R24" s="88">
        <f t="shared" si="6"/>
        <v>20</v>
      </c>
      <c r="S24" s="88" t="str">
        <f t="shared" si="7"/>
        <v>IV</v>
      </c>
      <c r="T24" s="88" t="str">
        <f t="shared" ref="T24" si="18">IF(S24="","",IF(OR(S24="IV",S24="III"),"Aceptable",IF(S24="II","No Aceptable o Aceptable con controles",IF(S24="I","No Aceptable","Error"))))</f>
        <v>Aceptable</v>
      </c>
      <c r="U24" s="140"/>
      <c r="V24" s="140"/>
      <c r="W24" s="140"/>
      <c r="X24" s="140"/>
      <c r="Y24" s="90" t="s">
        <v>447</v>
      </c>
      <c r="Z24" s="104" t="s">
        <v>468</v>
      </c>
      <c r="AA24" s="104" t="s">
        <v>211</v>
      </c>
      <c r="AB24" s="104" t="s">
        <v>237</v>
      </c>
      <c r="AC24" s="104" t="s">
        <v>211</v>
      </c>
      <c r="AD24" s="104" t="s">
        <v>446</v>
      </c>
      <c r="AE24" s="104" t="s">
        <v>211</v>
      </c>
    </row>
    <row r="25" spans="1:31" s="91" customFormat="1" ht="60.75" customHeight="1">
      <c r="A25" s="140"/>
      <c r="B25" s="140"/>
      <c r="C25" s="149"/>
      <c r="D25" s="149"/>
      <c r="E25" s="103" t="s">
        <v>204</v>
      </c>
      <c r="F25" s="104" t="s">
        <v>239</v>
      </c>
      <c r="G25" s="104" t="s">
        <v>238</v>
      </c>
      <c r="H25" s="103" t="s">
        <v>240</v>
      </c>
      <c r="I25" s="103" t="s">
        <v>241</v>
      </c>
      <c r="J25" s="103" t="s">
        <v>209</v>
      </c>
      <c r="K25" s="103" t="s">
        <v>242</v>
      </c>
      <c r="L25" s="103" t="s">
        <v>227</v>
      </c>
      <c r="M25" s="92">
        <v>2</v>
      </c>
      <c r="N25" s="92">
        <v>3</v>
      </c>
      <c r="O25" s="89">
        <f t="shared" ref="O25:O47" si="19">IF(OR(M25="",N25=""),"",IF((M25*N25=0),"N/A",M25*N25))</f>
        <v>6</v>
      </c>
      <c r="P25" s="89" t="str">
        <f t="shared" ref="P25:P47" si="20">IF(O25="","",IF(ISTEXT(O25),"N/A",IF(OR(O25=2,O25=4),"Bajo",IF(OR(O25=6,O25=8),"Medio",IF(OR(O25=10,O25=12,O25=18,O25=20),"Alto",IF(OR(O25=24,O25=30,O25=40),"Muy Alto","Error"))))))</f>
        <v>Medio</v>
      </c>
      <c r="Q25" s="92">
        <v>10</v>
      </c>
      <c r="R25" s="89">
        <f t="shared" ref="R25:R47" si="21">IF(OR(Q25="",O25=""),"",IF(ISTEXT(O25),"N/A",O25*Q25))</f>
        <v>60</v>
      </c>
      <c r="S25" s="89" t="str">
        <f t="shared" ref="S25:S47" si="22">IF(R25="","",IF(ISTEXT(R25),"IV",IF(R25=20,"IV",IF(AND(R25&gt;=40,R25&lt;=120),"III",IF(AND(R25&gt;=150,R25&lt;=500),"II",IF(AND(R25&gt;=600,R25&lt;=4000),"I","Error"))))))</f>
        <v>III</v>
      </c>
      <c r="T25" s="89" t="str">
        <f>IF(S25="","",IF(OR(S25="IV",S25="III"),"Aceptable",IF(S25="II","No Aceptable o Aceptable con controles",IF(S25="I","No Aceptable","Error"))))</f>
        <v>Aceptable</v>
      </c>
      <c r="U25" s="140"/>
      <c r="V25" s="140"/>
      <c r="W25" s="140"/>
      <c r="X25" s="140"/>
      <c r="Y25" s="90" t="s">
        <v>243</v>
      </c>
      <c r="Z25" s="103" t="s">
        <v>461</v>
      </c>
      <c r="AA25" s="103" t="s">
        <v>211</v>
      </c>
      <c r="AB25" s="103" t="s">
        <v>211</v>
      </c>
      <c r="AC25" s="103" t="s">
        <v>497</v>
      </c>
      <c r="AD25" s="103" t="s">
        <v>398</v>
      </c>
      <c r="AE25" s="103" t="s">
        <v>211</v>
      </c>
    </row>
    <row r="26" spans="1:31" s="91" customFormat="1" ht="60.75" customHeight="1">
      <c r="A26" s="140"/>
      <c r="B26" s="140"/>
      <c r="C26" s="149"/>
      <c r="D26" s="149"/>
      <c r="E26" s="103" t="s">
        <v>204</v>
      </c>
      <c r="F26" s="104" t="s">
        <v>245</v>
      </c>
      <c r="G26" s="104" t="s">
        <v>238</v>
      </c>
      <c r="H26" s="103" t="s">
        <v>246</v>
      </c>
      <c r="I26" s="103" t="s">
        <v>247</v>
      </c>
      <c r="J26" s="103" t="s">
        <v>211</v>
      </c>
      <c r="K26" s="103" t="s">
        <v>242</v>
      </c>
      <c r="L26" s="103" t="s">
        <v>426</v>
      </c>
      <c r="M26" s="92">
        <v>2</v>
      </c>
      <c r="N26" s="92">
        <v>3</v>
      </c>
      <c r="O26" s="89">
        <f t="shared" si="19"/>
        <v>6</v>
      </c>
      <c r="P26" s="89" t="str">
        <f t="shared" si="20"/>
        <v>Medio</v>
      </c>
      <c r="Q26" s="92">
        <v>10</v>
      </c>
      <c r="R26" s="89">
        <f t="shared" si="21"/>
        <v>60</v>
      </c>
      <c r="S26" s="89" t="str">
        <f t="shared" si="22"/>
        <v>III</v>
      </c>
      <c r="T26" s="89" t="str">
        <f>IF(S26="","",IF(OR(S26="IV",S26="III"),"Aceptable",IF(S26="II","No Aceptable o Aceptable con controles",IF(S26="I","No Aceptable","Error"))))</f>
        <v>Aceptable</v>
      </c>
      <c r="U26" s="140"/>
      <c r="V26" s="140"/>
      <c r="W26" s="140"/>
      <c r="X26" s="140"/>
      <c r="Y26" s="90" t="s">
        <v>248</v>
      </c>
      <c r="Z26" s="103" t="s">
        <v>469</v>
      </c>
      <c r="AA26" s="103" t="s">
        <v>211</v>
      </c>
      <c r="AB26" s="103" t="s">
        <v>211</v>
      </c>
      <c r="AC26" s="103" t="s">
        <v>414</v>
      </c>
      <c r="AD26" s="103" t="s">
        <v>415</v>
      </c>
      <c r="AE26" s="103" t="s">
        <v>211</v>
      </c>
    </row>
    <row r="27" spans="1:31" s="91" customFormat="1" ht="60.75" customHeight="1">
      <c r="A27" s="140"/>
      <c r="B27" s="140"/>
      <c r="C27" s="149"/>
      <c r="D27" s="149"/>
      <c r="E27" s="103" t="s">
        <v>204</v>
      </c>
      <c r="F27" s="104" t="s">
        <v>261</v>
      </c>
      <c r="G27" s="104" t="s">
        <v>260</v>
      </c>
      <c r="H27" s="111" t="s">
        <v>457</v>
      </c>
      <c r="I27" s="103" t="s">
        <v>262</v>
      </c>
      <c r="J27" s="103" t="s">
        <v>431</v>
      </c>
      <c r="K27" s="103" t="s">
        <v>211</v>
      </c>
      <c r="L27" s="103" t="s">
        <v>430</v>
      </c>
      <c r="M27" s="103">
        <v>0</v>
      </c>
      <c r="N27" s="103">
        <v>2</v>
      </c>
      <c r="O27" s="103" t="str">
        <f t="shared" si="19"/>
        <v>N/A</v>
      </c>
      <c r="P27" s="89" t="str">
        <f t="shared" si="20"/>
        <v>N/A</v>
      </c>
      <c r="Q27" s="87">
        <v>10</v>
      </c>
      <c r="R27" s="89" t="str">
        <f t="shared" si="21"/>
        <v>N/A</v>
      </c>
      <c r="S27" s="89" t="str">
        <f t="shared" si="22"/>
        <v>IV</v>
      </c>
      <c r="T27" s="89" t="str">
        <f>IF(S27="","",IF(OR(S27="IV",S27="III"),"Aceptable",IF(S27="II","No Aceptable o Aceptable con controles",IF(S27="I","No Aceptable","Error"))))</f>
        <v>Aceptable</v>
      </c>
      <c r="U27" s="140"/>
      <c r="V27" s="140"/>
      <c r="W27" s="140"/>
      <c r="X27" s="140"/>
      <c r="Y27" s="93" t="s">
        <v>264</v>
      </c>
      <c r="Z27" s="94" t="s">
        <v>462</v>
      </c>
      <c r="AA27" s="95" t="s">
        <v>265</v>
      </c>
      <c r="AB27" s="95" t="s">
        <v>265</v>
      </c>
      <c r="AC27" s="103" t="s">
        <v>211</v>
      </c>
      <c r="AD27" s="103" t="s">
        <v>405</v>
      </c>
      <c r="AE27" s="95" t="s">
        <v>211</v>
      </c>
    </row>
    <row r="28" spans="1:31" s="91" customFormat="1" ht="60.75" customHeight="1">
      <c r="A28" s="140"/>
      <c r="B28" s="140"/>
      <c r="C28" s="149"/>
      <c r="D28" s="149"/>
      <c r="E28" s="103" t="s">
        <v>204</v>
      </c>
      <c r="F28" s="104" t="s">
        <v>266</v>
      </c>
      <c r="G28" s="104" t="s">
        <v>260</v>
      </c>
      <c r="H28" s="103" t="s">
        <v>267</v>
      </c>
      <c r="I28" s="103" t="s">
        <v>262</v>
      </c>
      <c r="J28" s="103" t="s">
        <v>211</v>
      </c>
      <c r="K28" s="103" t="s">
        <v>419</v>
      </c>
      <c r="L28" s="103" t="s">
        <v>420</v>
      </c>
      <c r="M28" s="103">
        <v>2</v>
      </c>
      <c r="N28" s="103">
        <v>2</v>
      </c>
      <c r="O28" s="103">
        <f t="shared" si="19"/>
        <v>4</v>
      </c>
      <c r="P28" s="89" t="str">
        <f t="shared" si="20"/>
        <v>Bajo</v>
      </c>
      <c r="Q28" s="87">
        <v>10</v>
      </c>
      <c r="R28" s="88">
        <f t="shared" si="21"/>
        <v>40</v>
      </c>
      <c r="S28" s="89" t="str">
        <f t="shared" si="22"/>
        <v>III</v>
      </c>
      <c r="T28" s="88" t="str">
        <f>IF(S28="","",IF(OR(S28="IV",S28="III"),"Aceptable",IF(S28="II","No Aceptable o Aceptable con controles",IF(S28="I","No Aceptable","Error"))))</f>
        <v>Aceptable</v>
      </c>
      <c r="U28" s="140"/>
      <c r="V28" s="140"/>
      <c r="W28" s="140"/>
      <c r="X28" s="140"/>
      <c r="Y28" s="90" t="s">
        <v>271</v>
      </c>
      <c r="Z28" s="103" t="s">
        <v>470</v>
      </c>
      <c r="AA28" s="103" t="s">
        <v>211</v>
      </c>
      <c r="AB28" s="103" t="s">
        <v>211</v>
      </c>
      <c r="AC28" s="103" t="s">
        <v>421</v>
      </c>
      <c r="AD28" s="103" t="s">
        <v>422</v>
      </c>
      <c r="AE28" s="103" t="s">
        <v>211</v>
      </c>
    </row>
    <row r="29" spans="1:31" s="91" customFormat="1" ht="60.75" customHeight="1">
      <c r="A29" s="140"/>
      <c r="B29" s="140"/>
      <c r="C29" s="149"/>
      <c r="D29" s="149"/>
      <c r="E29" s="103" t="s">
        <v>204</v>
      </c>
      <c r="F29" s="104" t="s">
        <v>272</v>
      </c>
      <c r="G29" s="104" t="s">
        <v>260</v>
      </c>
      <c r="H29" s="103" t="s">
        <v>423</v>
      </c>
      <c r="I29" s="103" t="s">
        <v>274</v>
      </c>
      <c r="J29" s="103" t="s">
        <v>275</v>
      </c>
      <c r="K29" s="103" t="s">
        <v>424</v>
      </c>
      <c r="L29" s="103" t="s">
        <v>425</v>
      </c>
      <c r="M29" s="103">
        <v>2</v>
      </c>
      <c r="N29" s="103">
        <v>4</v>
      </c>
      <c r="O29" s="103">
        <f t="shared" si="19"/>
        <v>8</v>
      </c>
      <c r="P29" s="89" t="str">
        <f t="shared" si="20"/>
        <v>Medio</v>
      </c>
      <c r="Q29" s="87">
        <v>10</v>
      </c>
      <c r="R29" s="89">
        <f t="shared" si="21"/>
        <v>80</v>
      </c>
      <c r="S29" s="89" t="str">
        <f t="shared" si="22"/>
        <v>III</v>
      </c>
      <c r="T29" s="88" t="s">
        <v>142</v>
      </c>
      <c r="U29" s="140"/>
      <c r="V29" s="140"/>
      <c r="W29" s="140"/>
      <c r="X29" s="140"/>
      <c r="Y29" s="90" t="s">
        <v>278</v>
      </c>
      <c r="Z29" s="103" t="s">
        <v>471</v>
      </c>
      <c r="AA29" s="103" t="s">
        <v>211</v>
      </c>
      <c r="AB29" s="103" t="s">
        <v>258</v>
      </c>
      <c r="AC29" s="103" t="s">
        <v>279</v>
      </c>
      <c r="AD29" s="103" t="s">
        <v>399</v>
      </c>
      <c r="AE29" s="103" t="s">
        <v>258</v>
      </c>
    </row>
    <row r="30" spans="1:31" s="91" customFormat="1" ht="60.75" customHeight="1">
      <c r="A30" s="140"/>
      <c r="B30" s="140"/>
      <c r="C30" s="149"/>
      <c r="D30" s="149"/>
      <c r="E30" s="104" t="s">
        <v>204</v>
      </c>
      <c r="F30" s="104" t="s">
        <v>280</v>
      </c>
      <c r="G30" s="104" t="s">
        <v>260</v>
      </c>
      <c r="H30" s="104" t="s">
        <v>490</v>
      </c>
      <c r="I30" s="104" t="s">
        <v>281</v>
      </c>
      <c r="J30" s="104" t="s">
        <v>428</v>
      </c>
      <c r="K30" s="104" t="s">
        <v>255</v>
      </c>
      <c r="L30" s="104" t="s">
        <v>263</v>
      </c>
      <c r="M30" s="104">
        <v>2</v>
      </c>
      <c r="N30" s="104">
        <v>4</v>
      </c>
      <c r="O30" s="104">
        <f t="shared" ref="O30:O31" si="23">IF(OR(M30="",N30=""),"",IF((M30*N30=0),"N/A",M30*N30))</f>
        <v>8</v>
      </c>
      <c r="P30" s="89" t="str">
        <f t="shared" ref="P30:P31" si="24">IF(O30="","",IF(ISTEXT(O30),"N/A",IF(OR(O30=2,O30=4),"Bajo",IF(OR(O30=6,O30=8),"Medio",IF(OR(O30=10,O30=12,O30=18,O30=20),"Alto",IF(OR(O30=24,O30=30,O30=40),"Muy Alto","Error"))))))</f>
        <v>Medio</v>
      </c>
      <c r="Q30" s="92">
        <v>25</v>
      </c>
      <c r="R30" s="89">
        <f t="shared" ref="R30:R31" si="25">IF(OR(Q30="",O30=""),"",IF(ISTEXT(O30),"N/A",O30*Q30))</f>
        <v>200</v>
      </c>
      <c r="S30" s="89" t="str">
        <f t="shared" ref="S30:S31" si="26">IF(R30="","",IF(ISTEXT(R30),"IV",IF(R30=20,"IV",IF(AND(R30&gt;=40,R30&lt;=120),"III",IF(AND(R30&gt;=150,R30&lt;=500),"II",IF(AND(R30&gt;=600,R30&lt;=4000),"I","Error"))))))</f>
        <v>II</v>
      </c>
      <c r="T30" s="89" t="str">
        <f>IF(S30="","",IF(OR(S30="IV",S30="III"),"Aceptable",IF(S30="II","No Aceptable o Aceptable con controles",IF(S30="I","No Aceptable","Error"))))</f>
        <v>No Aceptable o Aceptable con controles</v>
      </c>
      <c r="U30" s="140"/>
      <c r="V30" s="140"/>
      <c r="W30" s="140"/>
      <c r="X30" s="140"/>
      <c r="Y30" s="90" t="s">
        <v>282</v>
      </c>
      <c r="Z30" s="104" t="s">
        <v>465</v>
      </c>
      <c r="AA30" s="104" t="s">
        <v>211</v>
      </c>
      <c r="AB30" s="104" t="s">
        <v>211</v>
      </c>
      <c r="AC30" s="104" t="s">
        <v>492</v>
      </c>
      <c r="AD30" s="104" t="s">
        <v>491</v>
      </c>
      <c r="AE30" s="104" t="s">
        <v>258</v>
      </c>
    </row>
    <row r="31" spans="1:31" s="98" customFormat="1" ht="68.45" customHeight="1">
      <c r="A31" s="140"/>
      <c r="B31" s="140"/>
      <c r="C31" s="149"/>
      <c r="D31" s="149"/>
      <c r="E31" s="104" t="s">
        <v>312</v>
      </c>
      <c r="F31" s="104" t="s">
        <v>348</v>
      </c>
      <c r="G31" s="104" t="s">
        <v>347</v>
      </c>
      <c r="H31" s="104" t="s">
        <v>357</v>
      </c>
      <c r="I31" s="104" t="s">
        <v>350</v>
      </c>
      <c r="J31" s="104" t="s">
        <v>306</v>
      </c>
      <c r="K31" s="104" t="s">
        <v>351</v>
      </c>
      <c r="L31" s="104" t="s">
        <v>352</v>
      </c>
      <c r="M31" s="104">
        <v>2</v>
      </c>
      <c r="N31" s="104">
        <v>1</v>
      </c>
      <c r="O31" s="104">
        <f t="shared" si="23"/>
        <v>2</v>
      </c>
      <c r="P31" s="89" t="str">
        <f t="shared" si="24"/>
        <v>Bajo</v>
      </c>
      <c r="Q31" s="92">
        <v>10</v>
      </c>
      <c r="R31" s="89">
        <f t="shared" si="25"/>
        <v>20</v>
      </c>
      <c r="S31" s="89" t="str">
        <f t="shared" si="26"/>
        <v>IV</v>
      </c>
      <c r="T31" s="89" t="str">
        <f t="shared" ref="T31" si="27">IF(S31="","",IF(OR(S31="IV",S31="III"),"Aceptable",IF(S31="II","No Aceptable o Aceptable con controles",IF(S31="I","No Aceptable","Error"))))</f>
        <v>Aceptable</v>
      </c>
      <c r="U31" s="140"/>
      <c r="V31" s="140"/>
      <c r="W31" s="140"/>
      <c r="X31" s="140"/>
      <c r="Y31" s="90" t="s">
        <v>278</v>
      </c>
      <c r="Z31" s="104" t="s">
        <v>353</v>
      </c>
      <c r="AA31" s="104" t="s">
        <v>258</v>
      </c>
      <c r="AB31" s="104" t="s">
        <v>258</v>
      </c>
      <c r="AC31" s="104" t="s">
        <v>354</v>
      </c>
      <c r="AD31" s="104" t="s">
        <v>355</v>
      </c>
      <c r="AE31" s="104" t="s">
        <v>258</v>
      </c>
    </row>
    <row r="32" spans="1:31" s="98" customFormat="1" ht="68.45" customHeight="1">
      <c r="A32" s="140"/>
      <c r="B32" s="140"/>
      <c r="C32" s="149"/>
      <c r="D32" s="149"/>
      <c r="E32" s="104" t="s">
        <v>312</v>
      </c>
      <c r="F32" s="104" t="s">
        <v>348</v>
      </c>
      <c r="G32" s="104" t="s">
        <v>347</v>
      </c>
      <c r="H32" s="104" t="s">
        <v>349</v>
      </c>
      <c r="I32" s="104" t="s">
        <v>350</v>
      </c>
      <c r="J32" s="104" t="s">
        <v>306</v>
      </c>
      <c r="K32" s="104" t="s">
        <v>351</v>
      </c>
      <c r="L32" s="104" t="s">
        <v>352</v>
      </c>
      <c r="M32" s="104">
        <v>2</v>
      </c>
      <c r="N32" s="104">
        <v>1</v>
      </c>
      <c r="O32" s="104">
        <f t="shared" si="19"/>
        <v>2</v>
      </c>
      <c r="P32" s="89" t="str">
        <f t="shared" si="20"/>
        <v>Bajo</v>
      </c>
      <c r="Q32" s="92">
        <v>10</v>
      </c>
      <c r="R32" s="89">
        <f t="shared" si="21"/>
        <v>20</v>
      </c>
      <c r="S32" s="89" t="str">
        <f t="shared" si="22"/>
        <v>IV</v>
      </c>
      <c r="T32" s="89" t="str">
        <f t="shared" ref="T32" si="28">IF(S32="","",IF(OR(S32="IV",S32="III"),"Aceptable",IF(S32="II","No Aceptable o Aceptable con controles",IF(S32="I","No Aceptable","Error"))))</f>
        <v>Aceptable</v>
      </c>
      <c r="U32" s="140"/>
      <c r="V32" s="140"/>
      <c r="W32" s="140"/>
      <c r="X32" s="140"/>
      <c r="Y32" s="90" t="s">
        <v>278</v>
      </c>
      <c r="Z32" s="104" t="s">
        <v>353</v>
      </c>
      <c r="AA32" s="104" t="s">
        <v>258</v>
      </c>
      <c r="AB32" s="104" t="s">
        <v>258</v>
      </c>
      <c r="AC32" s="104" t="s">
        <v>354</v>
      </c>
      <c r="AD32" s="104" t="s">
        <v>355</v>
      </c>
      <c r="AE32" s="104" t="s">
        <v>258</v>
      </c>
    </row>
    <row r="33" spans="1:31" s="91" customFormat="1" ht="60.75" customHeight="1">
      <c r="A33" s="140" t="s">
        <v>407</v>
      </c>
      <c r="B33" s="140" t="s">
        <v>450</v>
      </c>
      <c r="C33" s="149" t="s">
        <v>453</v>
      </c>
      <c r="D33" s="149" t="s">
        <v>454</v>
      </c>
      <c r="E33" s="110" t="s">
        <v>204</v>
      </c>
      <c r="F33" s="110" t="s">
        <v>283</v>
      </c>
      <c r="G33" s="110" t="s">
        <v>205</v>
      </c>
      <c r="H33" s="110" t="s">
        <v>284</v>
      </c>
      <c r="I33" s="110" t="s">
        <v>285</v>
      </c>
      <c r="J33" s="110" t="s">
        <v>209</v>
      </c>
      <c r="K33" s="110" t="s">
        <v>255</v>
      </c>
      <c r="L33" s="110" t="s">
        <v>286</v>
      </c>
      <c r="M33" s="87">
        <v>0</v>
      </c>
      <c r="N33" s="87">
        <v>2</v>
      </c>
      <c r="O33" s="88" t="str">
        <f t="shared" si="19"/>
        <v>N/A</v>
      </c>
      <c r="P33" s="89" t="str">
        <f t="shared" si="20"/>
        <v>N/A</v>
      </c>
      <c r="Q33" s="87">
        <v>10</v>
      </c>
      <c r="R33" s="88" t="str">
        <f t="shared" si="21"/>
        <v>N/A</v>
      </c>
      <c r="S33" s="89" t="str">
        <f t="shared" si="22"/>
        <v>IV</v>
      </c>
      <c r="T33" s="89" t="str">
        <f>IF(S33="","",IF(OR(S33="IV",S33="III"),"Aceptable",IF(S33="II","No Aceptable o Aceptable con controles",IF(S33="I","No Aceptable","Error"))))</f>
        <v>Aceptable</v>
      </c>
      <c r="U33" s="140">
        <v>6</v>
      </c>
      <c r="V33" s="140">
        <v>6</v>
      </c>
      <c r="W33" s="140">
        <v>0</v>
      </c>
      <c r="X33" s="140">
        <v>12</v>
      </c>
      <c r="Y33" s="93" t="s">
        <v>409</v>
      </c>
      <c r="Z33" s="110" t="s">
        <v>466</v>
      </c>
      <c r="AA33" s="110" t="s">
        <v>211</v>
      </c>
      <c r="AB33" s="110" t="s">
        <v>211</v>
      </c>
      <c r="AC33" s="110" t="s">
        <v>500</v>
      </c>
      <c r="AD33" s="110" t="s">
        <v>397</v>
      </c>
      <c r="AE33" s="111" t="s">
        <v>418</v>
      </c>
    </row>
    <row r="34" spans="1:31" s="91" customFormat="1" ht="60.75" customHeight="1">
      <c r="A34" s="140"/>
      <c r="B34" s="140"/>
      <c r="C34" s="149"/>
      <c r="D34" s="149"/>
      <c r="E34" s="110" t="s">
        <v>204</v>
      </c>
      <c r="F34" s="110" t="s">
        <v>213</v>
      </c>
      <c r="G34" s="110" t="s">
        <v>152</v>
      </c>
      <c r="H34" s="110" t="s">
        <v>410</v>
      </c>
      <c r="I34" s="110" t="s">
        <v>215</v>
      </c>
      <c r="J34" s="110" t="s">
        <v>209</v>
      </c>
      <c r="K34" s="110" t="s">
        <v>216</v>
      </c>
      <c r="L34" s="110" t="s">
        <v>217</v>
      </c>
      <c r="M34" s="92">
        <v>0</v>
      </c>
      <c r="N34" s="92">
        <v>3</v>
      </c>
      <c r="O34" s="88" t="str">
        <f t="shared" si="19"/>
        <v>N/A</v>
      </c>
      <c r="P34" s="89" t="str">
        <f t="shared" si="20"/>
        <v>N/A</v>
      </c>
      <c r="Q34" s="87">
        <v>10</v>
      </c>
      <c r="R34" s="88" t="str">
        <f t="shared" si="21"/>
        <v>N/A</v>
      </c>
      <c r="S34" s="89" t="str">
        <f t="shared" si="22"/>
        <v>IV</v>
      </c>
      <c r="T34" s="88" t="str">
        <f>IF(S34="","",IF(OR(S34="IV",S34="III"),"Aceptable",IF(S34="II","No Aceptable o Aceptable con controles",IF(S34="I","No Aceptable","Error"))))</f>
        <v>Aceptable</v>
      </c>
      <c r="U34" s="140"/>
      <c r="V34" s="140"/>
      <c r="W34" s="140"/>
      <c r="X34" s="140"/>
      <c r="Y34" s="90" t="s">
        <v>218</v>
      </c>
      <c r="Z34" s="110" t="s">
        <v>413</v>
      </c>
      <c r="AA34" s="110" t="s">
        <v>211</v>
      </c>
      <c r="AB34" s="110" t="s">
        <v>211</v>
      </c>
      <c r="AC34" s="110" t="s">
        <v>211</v>
      </c>
      <c r="AD34" s="110" t="s">
        <v>416</v>
      </c>
      <c r="AE34" s="110" t="s">
        <v>211</v>
      </c>
    </row>
    <row r="35" spans="1:31" s="91" customFormat="1" ht="60.75" customHeight="1">
      <c r="A35" s="140"/>
      <c r="B35" s="140"/>
      <c r="C35" s="149"/>
      <c r="D35" s="149"/>
      <c r="E35" s="110" t="s">
        <v>204</v>
      </c>
      <c r="F35" s="110" t="s">
        <v>230</v>
      </c>
      <c r="G35" s="110" t="s">
        <v>150</v>
      </c>
      <c r="H35" s="110" t="s">
        <v>231</v>
      </c>
      <c r="I35" s="110" t="s">
        <v>232</v>
      </c>
      <c r="J35" s="110" t="s">
        <v>233</v>
      </c>
      <c r="K35" s="110" t="s">
        <v>226</v>
      </c>
      <c r="L35" s="110" t="s">
        <v>227</v>
      </c>
      <c r="M35" s="92">
        <v>2</v>
      </c>
      <c r="N35" s="92">
        <v>3</v>
      </c>
      <c r="O35" s="88">
        <f t="shared" si="19"/>
        <v>6</v>
      </c>
      <c r="P35" s="89" t="str">
        <f t="shared" si="20"/>
        <v>Medio</v>
      </c>
      <c r="Q35" s="87">
        <v>10</v>
      </c>
      <c r="R35" s="88">
        <f t="shared" si="21"/>
        <v>60</v>
      </c>
      <c r="S35" s="89" t="str">
        <f t="shared" si="22"/>
        <v>III</v>
      </c>
      <c r="T35" s="88" t="s">
        <v>142</v>
      </c>
      <c r="U35" s="140"/>
      <c r="V35" s="140"/>
      <c r="W35" s="140"/>
      <c r="X35" s="140"/>
      <c r="Y35" s="90" t="s">
        <v>411</v>
      </c>
      <c r="Z35" s="110" t="s">
        <v>460</v>
      </c>
      <c r="AA35" s="110" t="s">
        <v>211</v>
      </c>
      <c r="AB35" s="110" t="s">
        <v>211</v>
      </c>
      <c r="AC35" s="110" t="s">
        <v>412</v>
      </c>
      <c r="AD35" s="110" t="s">
        <v>417</v>
      </c>
      <c r="AE35" s="110" t="s">
        <v>211</v>
      </c>
    </row>
    <row r="36" spans="1:31" s="91" customFormat="1" ht="60.75" customHeight="1">
      <c r="A36" s="140"/>
      <c r="B36" s="140"/>
      <c r="C36" s="149"/>
      <c r="D36" s="149"/>
      <c r="E36" s="112" t="s">
        <v>204</v>
      </c>
      <c r="F36" s="112" t="s">
        <v>150</v>
      </c>
      <c r="G36" s="112" t="s">
        <v>224</v>
      </c>
      <c r="H36" s="112" t="s">
        <v>493</v>
      </c>
      <c r="I36" s="112" t="s">
        <v>225</v>
      </c>
      <c r="J36" s="112" t="s">
        <v>209</v>
      </c>
      <c r="K36" s="112" t="s">
        <v>226</v>
      </c>
      <c r="L36" s="112" t="s">
        <v>227</v>
      </c>
      <c r="M36" s="92">
        <v>2</v>
      </c>
      <c r="N36" s="92">
        <v>2</v>
      </c>
      <c r="O36" s="89">
        <f t="shared" si="19"/>
        <v>4</v>
      </c>
      <c r="P36" s="89" t="str">
        <f t="shared" si="20"/>
        <v>Bajo</v>
      </c>
      <c r="Q36" s="92">
        <v>25</v>
      </c>
      <c r="R36" s="89">
        <f t="shared" si="21"/>
        <v>100</v>
      </c>
      <c r="S36" s="89" t="str">
        <f t="shared" si="22"/>
        <v>III</v>
      </c>
      <c r="T36" s="88" t="s">
        <v>142</v>
      </c>
      <c r="U36" s="140"/>
      <c r="V36" s="140"/>
      <c r="W36" s="140"/>
      <c r="X36" s="140"/>
      <c r="Y36" s="90" t="s">
        <v>228</v>
      </c>
      <c r="Z36" s="112" t="s">
        <v>494</v>
      </c>
      <c r="AA36" s="112" t="s">
        <v>211</v>
      </c>
      <c r="AB36" s="112" t="s">
        <v>211</v>
      </c>
      <c r="AC36" s="112" t="s">
        <v>229</v>
      </c>
      <c r="AD36" s="112" t="s">
        <v>495</v>
      </c>
      <c r="AE36" s="112" t="s">
        <v>211</v>
      </c>
    </row>
    <row r="37" spans="1:31" s="91" customFormat="1" ht="60.75" customHeight="1">
      <c r="A37" s="140"/>
      <c r="B37" s="140"/>
      <c r="C37" s="149"/>
      <c r="D37" s="149"/>
      <c r="E37" s="110" t="s">
        <v>204</v>
      </c>
      <c r="F37" s="110" t="s">
        <v>239</v>
      </c>
      <c r="G37" s="110" t="s">
        <v>238</v>
      </c>
      <c r="H37" s="110" t="s">
        <v>240</v>
      </c>
      <c r="I37" s="110" t="s">
        <v>241</v>
      </c>
      <c r="J37" s="110" t="s">
        <v>209</v>
      </c>
      <c r="K37" s="110" t="s">
        <v>242</v>
      </c>
      <c r="L37" s="110" t="s">
        <v>227</v>
      </c>
      <c r="M37" s="92">
        <v>2</v>
      </c>
      <c r="N37" s="92">
        <v>3</v>
      </c>
      <c r="O37" s="89">
        <f t="shared" si="19"/>
        <v>6</v>
      </c>
      <c r="P37" s="89" t="str">
        <f t="shared" si="20"/>
        <v>Medio</v>
      </c>
      <c r="Q37" s="92">
        <v>10</v>
      </c>
      <c r="R37" s="89">
        <f t="shared" si="21"/>
        <v>60</v>
      </c>
      <c r="S37" s="89" t="str">
        <f t="shared" si="22"/>
        <v>III</v>
      </c>
      <c r="T37" s="89" t="str">
        <f>IF(S37="","",IF(OR(S37="IV",S37="III"),"Aceptable",IF(S37="II","No Aceptable o Aceptable con controles",IF(S37="I","No Aceptable","Error"))))</f>
        <v>Aceptable</v>
      </c>
      <c r="U37" s="140"/>
      <c r="V37" s="140"/>
      <c r="W37" s="140"/>
      <c r="X37" s="140"/>
      <c r="Y37" s="90" t="s">
        <v>243</v>
      </c>
      <c r="Z37" s="110" t="s">
        <v>461</v>
      </c>
      <c r="AA37" s="110" t="s">
        <v>211</v>
      </c>
      <c r="AB37" s="110" t="s">
        <v>211</v>
      </c>
      <c r="AC37" s="110" t="s">
        <v>499</v>
      </c>
      <c r="AD37" s="110" t="s">
        <v>398</v>
      </c>
      <c r="AE37" s="110" t="s">
        <v>211</v>
      </c>
    </row>
    <row r="38" spans="1:31" s="91" customFormat="1" ht="60.75" customHeight="1">
      <c r="A38" s="140"/>
      <c r="B38" s="140"/>
      <c r="C38" s="149"/>
      <c r="D38" s="149"/>
      <c r="E38" s="110" t="s">
        <v>204</v>
      </c>
      <c r="F38" s="110" t="s">
        <v>245</v>
      </c>
      <c r="G38" s="110" t="s">
        <v>238</v>
      </c>
      <c r="H38" s="110" t="s">
        <v>246</v>
      </c>
      <c r="I38" s="110" t="s">
        <v>247</v>
      </c>
      <c r="J38" s="110" t="s">
        <v>211</v>
      </c>
      <c r="K38" s="110" t="s">
        <v>242</v>
      </c>
      <c r="L38" s="110" t="s">
        <v>426</v>
      </c>
      <c r="M38" s="92">
        <v>2</v>
      </c>
      <c r="N38" s="92">
        <v>3</v>
      </c>
      <c r="O38" s="89">
        <f t="shared" si="19"/>
        <v>6</v>
      </c>
      <c r="P38" s="89" t="str">
        <f t="shared" si="20"/>
        <v>Medio</v>
      </c>
      <c r="Q38" s="92">
        <v>10</v>
      </c>
      <c r="R38" s="89">
        <f t="shared" si="21"/>
        <v>60</v>
      </c>
      <c r="S38" s="89" t="str">
        <f t="shared" si="22"/>
        <v>III</v>
      </c>
      <c r="T38" s="89" t="str">
        <f>IF(S38="","",IF(OR(S38="IV",S38="III"),"Aceptable",IF(S38="II","No Aceptable o Aceptable con controles",IF(S38="I","No Aceptable","Error"))))</f>
        <v>Aceptable</v>
      </c>
      <c r="U38" s="140"/>
      <c r="V38" s="140"/>
      <c r="W38" s="140"/>
      <c r="X38" s="140"/>
      <c r="Y38" s="90" t="s">
        <v>248</v>
      </c>
      <c r="Z38" s="110" t="s">
        <v>469</v>
      </c>
      <c r="AA38" s="110" t="s">
        <v>211</v>
      </c>
      <c r="AB38" s="110" t="s">
        <v>211</v>
      </c>
      <c r="AC38" s="110" t="s">
        <v>414</v>
      </c>
      <c r="AD38" s="110" t="s">
        <v>415</v>
      </c>
      <c r="AE38" s="110" t="s">
        <v>211</v>
      </c>
    </row>
    <row r="39" spans="1:31" s="91" customFormat="1" ht="60.75" customHeight="1">
      <c r="A39" s="140"/>
      <c r="B39" s="140"/>
      <c r="C39" s="149"/>
      <c r="D39" s="149"/>
      <c r="E39" s="110" t="s">
        <v>204</v>
      </c>
      <c r="F39" s="110" t="s">
        <v>272</v>
      </c>
      <c r="G39" s="110" t="s">
        <v>260</v>
      </c>
      <c r="H39" s="110" t="s">
        <v>423</v>
      </c>
      <c r="I39" s="110" t="s">
        <v>274</v>
      </c>
      <c r="J39" s="110" t="s">
        <v>275</v>
      </c>
      <c r="K39" s="110" t="s">
        <v>424</v>
      </c>
      <c r="L39" s="110" t="s">
        <v>425</v>
      </c>
      <c r="M39" s="110">
        <v>2</v>
      </c>
      <c r="N39" s="110">
        <v>4</v>
      </c>
      <c r="O39" s="110">
        <f t="shared" si="19"/>
        <v>8</v>
      </c>
      <c r="P39" s="89" t="str">
        <f t="shared" si="20"/>
        <v>Medio</v>
      </c>
      <c r="Q39" s="87">
        <v>10</v>
      </c>
      <c r="R39" s="89">
        <f t="shared" si="21"/>
        <v>80</v>
      </c>
      <c r="S39" s="89" t="str">
        <f t="shared" si="22"/>
        <v>III</v>
      </c>
      <c r="T39" s="88" t="s">
        <v>142</v>
      </c>
      <c r="U39" s="140"/>
      <c r="V39" s="140"/>
      <c r="W39" s="140"/>
      <c r="X39" s="140"/>
      <c r="Y39" s="90" t="s">
        <v>278</v>
      </c>
      <c r="Z39" s="110" t="s">
        <v>464</v>
      </c>
      <c r="AA39" s="110" t="s">
        <v>211</v>
      </c>
      <c r="AB39" s="110" t="s">
        <v>258</v>
      </c>
      <c r="AC39" s="110" t="s">
        <v>279</v>
      </c>
      <c r="AD39" s="110" t="s">
        <v>399</v>
      </c>
      <c r="AE39" s="110" t="s">
        <v>258</v>
      </c>
    </row>
    <row r="40" spans="1:31" s="91" customFormat="1" ht="60.75" customHeight="1">
      <c r="A40" s="140"/>
      <c r="B40" s="140"/>
      <c r="C40" s="149"/>
      <c r="D40" s="149"/>
      <c r="E40" s="110" t="s">
        <v>204</v>
      </c>
      <c r="F40" s="110" t="s">
        <v>280</v>
      </c>
      <c r="G40" s="110" t="s">
        <v>260</v>
      </c>
      <c r="H40" s="110" t="s">
        <v>427</v>
      </c>
      <c r="I40" s="110" t="s">
        <v>281</v>
      </c>
      <c r="J40" s="110" t="s">
        <v>428</v>
      </c>
      <c r="K40" s="110" t="s">
        <v>255</v>
      </c>
      <c r="L40" s="110" t="s">
        <v>263</v>
      </c>
      <c r="M40" s="110">
        <v>2</v>
      </c>
      <c r="N40" s="110">
        <v>3</v>
      </c>
      <c r="O40" s="110">
        <f t="shared" si="19"/>
        <v>6</v>
      </c>
      <c r="P40" s="89" t="str">
        <f t="shared" si="20"/>
        <v>Medio</v>
      </c>
      <c r="Q40" s="92">
        <v>10</v>
      </c>
      <c r="R40" s="89">
        <f t="shared" si="21"/>
        <v>60</v>
      </c>
      <c r="S40" s="89" t="str">
        <f t="shared" si="22"/>
        <v>III</v>
      </c>
      <c r="T40" s="89" t="str">
        <f>IF(S40="","",IF(OR(S40="IV",S40="III"),"Aceptable",IF(S40="II","No Aceptable o Aceptable con controles",IF(S40="I","No Aceptable","Error"))))</f>
        <v>Aceptable</v>
      </c>
      <c r="U40" s="140"/>
      <c r="V40" s="140"/>
      <c r="W40" s="140"/>
      <c r="X40" s="140"/>
      <c r="Y40" s="90" t="s">
        <v>282</v>
      </c>
      <c r="Z40" s="110" t="s">
        <v>465</v>
      </c>
      <c r="AA40" s="110" t="s">
        <v>211</v>
      </c>
      <c r="AB40" s="110" t="s">
        <v>211</v>
      </c>
      <c r="AC40" s="110" t="s">
        <v>498</v>
      </c>
      <c r="AD40" s="110" t="s">
        <v>491</v>
      </c>
      <c r="AE40" s="110" t="s">
        <v>258</v>
      </c>
    </row>
    <row r="41" spans="1:31" s="98" customFormat="1" ht="68.45" customHeight="1">
      <c r="A41" s="140"/>
      <c r="B41" s="140"/>
      <c r="C41" s="149"/>
      <c r="D41" s="149"/>
      <c r="E41" s="110" t="s">
        <v>312</v>
      </c>
      <c r="F41" s="110" t="s">
        <v>348</v>
      </c>
      <c r="G41" s="110" t="s">
        <v>347</v>
      </c>
      <c r="H41" s="110" t="s">
        <v>357</v>
      </c>
      <c r="I41" s="110" t="s">
        <v>350</v>
      </c>
      <c r="J41" s="110" t="s">
        <v>306</v>
      </c>
      <c r="K41" s="110" t="s">
        <v>351</v>
      </c>
      <c r="L41" s="110" t="s">
        <v>352</v>
      </c>
      <c r="M41" s="110">
        <v>2</v>
      </c>
      <c r="N41" s="110">
        <v>1</v>
      </c>
      <c r="O41" s="110">
        <f t="shared" si="19"/>
        <v>2</v>
      </c>
      <c r="P41" s="89" t="str">
        <f t="shared" si="20"/>
        <v>Bajo</v>
      </c>
      <c r="Q41" s="92">
        <v>10</v>
      </c>
      <c r="R41" s="89">
        <f t="shared" si="21"/>
        <v>20</v>
      </c>
      <c r="S41" s="89" t="str">
        <f t="shared" si="22"/>
        <v>IV</v>
      </c>
      <c r="T41" s="89" t="str">
        <f t="shared" ref="T41:T42" si="29">IF(S41="","",IF(OR(S41="IV",S41="III"),"Aceptable",IF(S41="II","No Aceptable o Aceptable con controles",IF(S41="I","No Aceptable","Error"))))</f>
        <v>Aceptable</v>
      </c>
      <c r="U41" s="140"/>
      <c r="V41" s="140"/>
      <c r="W41" s="140"/>
      <c r="X41" s="140"/>
      <c r="Y41" s="90" t="s">
        <v>278</v>
      </c>
      <c r="Z41" s="110" t="s">
        <v>353</v>
      </c>
      <c r="AA41" s="110" t="s">
        <v>258</v>
      </c>
      <c r="AB41" s="110" t="s">
        <v>258</v>
      </c>
      <c r="AC41" s="110" t="s">
        <v>354</v>
      </c>
      <c r="AD41" s="110" t="s">
        <v>355</v>
      </c>
      <c r="AE41" s="110" t="s">
        <v>258</v>
      </c>
    </row>
    <row r="42" spans="1:31" s="98" customFormat="1" ht="68.45" customHeight="1">
      <c r="A42" s="140"/>
      <c r="B42" s="140"/>
      <c r="C42" s="149"/>
      <c r="D42" s="149"/>
      <c r="E42" s="110" t="s">
        <v>312</v>
      </c>
      <c r="F42" s="110" t="s">
        <v>348</v>
      </c>
      <c r="G42" s="110" t="s">
        <v>347</v>
      </c>
      <c r="H42" s="110" t="s">
        <v>349</v>
      </c>
      <c r="I42" s="110" t="s">
        <v>350</v>
      </c>
      <c r="J42" s="110" t="s">
        <v>306</v>
      </c>
      <c r="K42" s="110" t="s">
        <v>351</v>
      </c>
      <c r="L42" s="110" t="s">
        <v>352</v>
      </c>
      <c r="M42" s="110">
        <v>2</v>
      </c>
      <c r="N42" s="110">
        <v>1</v>
      </c>
      <c r="O42" s="110">
        <f t="shared" si="19"/>
        <v>2</v>
      </c>
      <c r="P42" s="89" t="str">
        <f t="shared" si="20"/>
        <v>Bajo</v>
      </c>
      <c r="Q42" s="92">
        <v>10</v>
      </c>
      <c r="R42" s="89">
        <f t="shared" si="21"/>
        <v>20</v>
      </c>
      <c r="S42" s="89" t="str">
        <f t="shared" si="22"/>
        <v>IV</v>
      </c>
      <c r="T42" s="115" t="str">
        <f t="shared" si="29"/>
        <v>Aceptable</v>
      </c>
      <c r="U42" s="146"/>
      <c r="V42" s="146"/>
      <c r="W42" s="146"/>
      <c r="X42" s="146"/>
      <c r="Y42" s="116" t="s">
        <v>278</v>
      </c>
      <c r="Z42" s="110" t="s">
        <v>353</v>
      </c>
      <c r="AA42" s="110" t="s">
        <v>258</v>
      </c>
      <c r="AB42" s="110" t="s">
        <v>258</v>
      </c>
      <c r="AC42" s="110" t="s">
        <v>354</v>
      </c>
      <c r="AD42" s="110" t="s">
        <v>355</v>
      </c>
      <c r="AE42" s="110" t="s">
        <v>258</v>
      </c>
    </row>
    <row r="43" spans="1:31" s="91" customFormat="1" ht="60.75" customHeight="1">
      <c r="A43" s="140" t="s">
        <v>407</v>
      </c>
      <c r="B43" s="140" t="s">
        <v>455</v>
      </c>
      <c r="C43" s="149" t="s">
        <v>496</v>
      </c>
      <c r="D43" s="149" t="s">
        <v>456</v>
      </c>
      <c r="E43" s="111" t="s">
        <v>204</v>
      </c>
      <c r="F43" s="111" t="s">
        <v>283</v>
      </c>
      <c r="G43" s="111" t="s">
        <v>205</v>
      </c>
      <c r="H43" s="111" t="s">
        <v>284</v>
      </c>
      <c r="I43" s="111" t="s">
        <v>285</v>
      </c>
      <c r="J43" s="111" t="s">
        <v>209</v>
      </c>
      <c r="K43" s="111" t="s">
        <v>255</v>
      </c>
      <c r="L43" s="111" t="s">
        <v>286</v>
      </c>
      <c r="M43" s="87">
        <v>0</v>
      </c>
      <c r="N43" s="87">
        <v>2</v>
      </c>
      <c r="O43" s="88" t="str">
        <f t="shared" si="19"/>
        <v>N/A</v>
      </c>
      <c r="P43" s="89" t="str">
        <f t="shared" si="20"/>
        <v>N/A</v>
      </c>
      <c r="Q43" s="87">
        <v>10</v>
      </c>
      <c r="R43" s="88" t="str">
        <f t="shared" si="21"/>
        <v>N/A</v>
      </c>
      <c r="S43" s="89" t="str">
        <f t="shared" si="22"/>
        <v>IV</v>
      </c>
      <c r="T43" s="89" t="str">
        <f>IF(S43="","",IF(OR(S43="IV",S43="III"),"Aceptable",IF(S43="II","No Aceptable o Aceptable con controles",IF(S43="I","No Aceptable","Error"))))</f>
        <v>Aceptable</v>
      </c>
      <c r="U43" s="140">
        <v>6</v>
      </c>
      <c r="V43" s="140">
        <v>10</v>
      </c>
      <c r="W43" s="140">
        <v>0</v>
      </c>
      <c r="X43" s="140">
        <v>16</v>
      </c>
      <c r="Y43" s="94" t="s">
        <v>409</v>
      </c>
      <c r="Z43" s="111" t="s">
        <v>466</v>
      </c>
      <c r="AA43" s="111" t="s">
        <v>211</v>
      </c>
      <c r="AB43" s="111" t="s">
        <v>211</v>
      </c>
      <c r="AC43" s="111" t="s">
        <v>500</v>
      </c>
      <c r="AD43" s="111" t="s">
        <v>397</v>
      </c>
      <c r="AE43" s="111" t="s">
        <v>418</v>
      </c>
    </row>
    <row r="44" spans="1:31" s="91" customFormat="1" ht="60.75" customHeight="1">
      <c r="A44" s="140"/>
      <c r="B44" s="140"/>
      <c r="C44" s="149"/>
      <c r="D44" s="149"/>
      <c r="E44" s="111" t="s">
        <v>204</v>
      </c>
      <c r="F44" s="105" t="s">
        <v>206</v>
      </c>
      <c r="G44" s="111" t="s">
        <v>205</v>
      </c>
      <c r="H44" s="105" t="s">
        <v>207</v>
      </c>
      <c r="I44" s="105" t="s">
        <v>208</v>
      </c>
      <c r="J44" s="105" t="s">
        <v>209</v>
      </c>
      <c r="K44" s="105" t="s">
        <v>209</v>
      </c>
      <c r="L44" s="105" t="s">
        <v>209</v>
      </c>
      <c r="M44" s="106">
        <v>2</v>
      </c>
      <c r="N44" s="106">
        <v>1</v>
      </c>
      <c r="O44" s="107">
        <f t="shared" si="19"/>
        <v>2</v>
      </c>
      <c r="P44" s="108" t="str">
        <f t="shared" si="20"/>
        <v>Bajo</v>
      </c>
      <c r="Q44" s="106">
        <v>10</v>
      </c>
      <c r="R44" s="107">
        <f t="shared" si="21"/>
        <v>20</v>
      </c>
      <c r="S44" s="107" t="str">
        <f t="shared" si="22"/>
        <v>IV</v>
      </c>
      <c r="T44" s="121" t="str">
        <f t="shared" ref="T44" si="30">IF(S44="","",IF(OR(S44="IV",S44="III"),"Aceptable",IF(S44="II","No Aceptable o Aceptable con controles",IF(S44="I","No Aceptable","Error"))))</f>
        <v>Aceptable</v>
      </c>
      <c r="U44" s="140"/>
      <c r="V44" s="140"/>
      <c r="W44" s="140"/>
      <c r="X44" s="140"/>
      <c r="Y44" s="122" t="s">
        <v>210</v>
      </c>
      <c r="Z44" s="105" t="s">
        <v>472</v>
      </c>
      <c r="AA44" s="105" t="s">
        <v>438</v>
      </c>
      <c r="AB44" s="105" t="s">
        <v>438</v>
      </c>
      <c r="AC44" s="105" t="s">
        <v>438</v>
      </c>
      <c r="AD44" s="105" t="s">
        <v>439</v>
      </c>
      <c r="AE44" s="111" t="s">
        <v>418</v>
      </c>
    </row>
    <row r="45" spans="1:31" s="91" customFormat="1" ht="60.75" customHeight="1">
      <c r="A45" s="140"/>
      <c r="B45" s="140"/>
      <c r="C45" s="149"/>
      <c r="D45" s="149"/>
      <c r="E45" s="111" t="s">
        <v>204</v>
      </c>
      <c r="F45" s="111" t="s">
        <v>213</v>
      </c>
      <c r="G45" s="111" t="s">
        <v>152</v>
      </c>
      <c r="H45" s="111" t="s">
        <v>410</v>
      </c>
      <c r="I45" s="111" t="s">
        <v>215</v>
      </c>
      <c r="J45" s="111" t="s">
        <v>209</v>
      </c>
      <c r="K45" s="111" t="s">
        <v>216</v>
      </c>
      <c r="L45" s="111" t="s">
        <v>217</v>
      </c>
      <c r="M45" s="92">
        <v>0</v>
      </c>
      <c r="N45" s="92">
        <v>3</v>
      </c>
      <c r="O45" s="88" t="str">
        <f t="shared" si="19"/>
        <v>N/A</v>
      </c>
      <c r="P45" s="89" t="str">
        <f t="shared" si="20"/>
        <v>N/A</v>
      </c>
      <c r="Q45" s="87">
        <v>10</v>
      </c>
      <c r="R45" s="88" t="str">
        <f t="shared" si="21"/>
        <v>N/A</v>
      </c>
      <c r="S45" s="89" t="str">
        <f t="shared" si="22"/>
        <v>IV</v>
      </c>
      <c r="T45" s="117" t="str">
        <f>IF(S45="","",IF(OR(S45="IV",S45="III"),"Aceptable",IF(S45="II","No Aceptable o Aceptable con controles",IF(S45="I","No Aceptable","Error"))))</f>
        <v>Aceptable</v>
      </c>
      <c r="U45" s="147"/>
      <c r="V45" s="147"/>
      <c r="W45" s="147"/>
      <c r="X45" s="147"/>
      <c r="Y45" s="118" t="s">
        <v>218</v>
      </c>
      <c r="Z45" s="111" t="s">
        <v>413</v>
      </c>
      <c r="AA45" s="111" t="s">
        <v>211</v>
      </c>
      <c r="AB45" s="111" t="s">
        <v>211</v>
      </c>
      <c r="AC45" s="111" t="s">
        <v>211</v>
      </c>
      <c r="AD45" s="111" t="s">
        <v>416</v>
      </c>
      <c r="AE45" s="111" t="s">
        <v>211</v>
      </c>
    </row>
    <row r="46" spans="1:31" s="91" customFormat="1" ht="60.75" customHeight="1">
      <c r="A46" s="140"/>
      <c r="B46" s="140"/>
      <c r="C46" s="149"/>
      <c r="D46" s="149"/>
      <c r="E46" s="111" t="s">
        <v>204</v>
      </c>
      <c r="F46" s="111" t="s">
        <v>230</v>
      </c>
      <c r="G46" s="111" t="s">
        <v>150</v>
      </c>
      <c r="H46" s="111" t="s">
        <v>231</v>
      </c>
      <c r="I46" s="111" t="s">
        <v>232</v>
      </c>
      <c r="J46" s="111" t="s">
        <v>233</v>
      </c>
      <c r="K46" s="111" t="s">
        <v>226</v>
      </c>
      <c r="L46" s="111" t="s">
        <v>227</v>
      </c>
      <c r="M46" s="92">
        <v>2</v>
      </c>
      <c r="N46" s="92">
        <v>3</v>
      </c>
      <c r="O46" s="88">
        <f t="shared" si="19"/>
        <v>6</v>
      </c>
      <c r="P46" s="89" t="str">
        <f t="shared" si="20"/>
        <v>Medio</v>
      </c>
      <c r="Q46" s="87">
        <v>10</v>
      </c>
      <c r="R46" s="88">
        <f t="shared" si="21"/>
        <v>60</v>
      </c>
      <c r="S46" s="89" t="str">
        <f t="shared" si="22"/>
        <v>III</v>
      </c>
      <c r="T46" s="88" t="s">
        <v>142</v>
      </c>
      <c r="U46" s="140"/>
      <c r="V46" s="140"/>
      <c r="W46" s="140"/>
      <c r="X46" s="140"/>
      <c r="Y46" s="112" t="s">
        <v>411</v>
      </c>
      <c r="Z46" s="111" t="s">
        <v>460</v>
      </c>
      <c r="AA46" s="111" t="s">
        <v>211</v>
      </c>
      <c r="AB46" s="111" t="s">
        <v>211</v>
      </c>
      <c r="AC46" s="111" t="s">
        <v>412</v>
      </c>
      <c r="AD46" s="111" t="s">
        <v>417</v>
      </c>
      <c r="AE46" s="111" t="s">
        <v>211</v>
      </c>
    </row>
    <row r="47" spans="1:31" s="91" customFormat="1" ht="60.75" customHeight="1">
      <c r="A47" s="140"/>
      <c r="B47" s="140"/>
      <c r="C47" s="149"/>
      <c r="D47" s="149"/>
      <c r="E47" s="111" t="s">
        <v>204</v>
      </c>
      <c r="F47" s="111" t="s">
        <v>445</v>
      </c>
      <c r="G47" s="111" t="s">
        <v>150</v>
      </c>
      <c r="H47" s="111" t="s">
        <v>448</v>
      </c>
      <c r="I47" s="111" t="s">
        <v>235</v>
      </c>
      <c r="J47" s="111" t="s">
        <v>209</v>
      </c>
      <c r="K47" s="111" t="s">
        <v>226</v>
      </c>
      <c r="L47" s="111" t="s">
        <v>209</v>
      </c>
      <c r="M47" s="87">
        <v>2</v>
      </c>
      <c r="N47" s="87">
        <v>1</v>
      </c>
      <c r="O47" s="88">
        <f t="shared" si="19"/>
        <v>2</v>
      </c>
      <c r="P47" s="89" t="str">
        <f t="shared" si="20"/>
        <v>Bajo</v>
      </c>
      <c r="Q47" s="87">
        <v>10</v>
      </c>
      <c r="R47" s="88">
        <f t="shared" si="21"/>
        <v>20</v>
      </c>
      <c r="S47" s="88" t="str">
        <f t="shared" si="22"/>
        <v>IV</v>
      </c>
      <c r="T47" s="88" t="str">
        <f t="shared" ref="T47" si="31">IF(S47="","",IF(OR(S47="IV",S47="III"),"Aceptable",IF(S47="II","No Aceptable o Aceptable con controles",IF(S47="I","No Aceptable","Error"))))</f>
        <v>Aceptable</v>
      </c>
      <c r="U47" s="140"/>
      <c r="V47" s="140"/>
      <c r="W47" s="140"/>
      <c r="X47" s="140"/>
      <c r="Y47" s="112" t="s">
        <v>447</v>
      </c>
      <c r="Z47" s="111" t="s">
        <v>468</v>
      </c>
      <c r="AA47" s="111" t="s">
        <v>211</v>
      </c>
      <c r="AB47" s="111" t="s">
        <v>237</v>
      </c>
      <c r="AC47" s="111" t="s">
        <v>211</v>
      </c>
      <c r="AD47" s="111" t="s">
        <v>446</v>
      </c>
      <c r="AE47" s="111" t="s">
        <v>211</v>
      </c>
    </row>
    <row r="48" spans="1:31" s="91" customFormat="1" ht="60.75" customHeight="1">
      <c r="A48" s="140"/>
      <c r="B48" s="140"/>
      <c r="C48" s="149"/>
      <c r="D48" s="149"/>
      <c r="E48" s="111" t="s">
        <v>204</v>
      </c>
      <c r="F48" s="111" t="s">
        <v>239</v>
      </c>
      <c r="G48" s="111" t="s">
        <v>238</v>
      </c>
      <c r="H48" s="111" t="s">
        <v>240</v>
      </c>
      <c r="I48" s="111" t="s">
        <v>241</v>
      </c>
      <c r="J48" s="111" t="s">
        <v>209</v>
      </c>
      <c r="K48" s="111" t="s">
        <v>242</v>
      </c>
      <c r="L48" s="111" t="s">
        <v>227</v>
      </c>
      <c r="M48" s="92">
        <v>2</v>
      </c>
      <c r="N48" s="92">
        <v>3</v>
      </c>
      <c r="O48" s="89">
        <f t="shared" ref="O48:O55" si="32">IF(OR(M48="",N48=""),"",IF((M48*N48=0),"N/A",M48*N48))</f>
        <v>6</v>
      </c>
      <c r="P48" s="89" t="str">
        <f t="shared" ref="P48:P55" si="33">IF(O48="","",IF(ISTEXT(O48),"N/A",IF(OR(O48=2,O48=4),"Bajo",IF(OR(O48=6,O48=8),"Medio",IF(OR(O48=10,O48=12,O48=18,O48=20),"Alto",IF(OR(O48=24,O48=30,O48=40),"Muy Alto","Error"))))))</f>
        <v>Medio</v>
      </c>
      <c r="Q48" s="92">
        <v>10</v>
      </c>
      <c r="R48" s="89">
        <f t="shared" ref="R48:R55" si="34">IF(OR(Q48="",O48=""),"",IF(ISTEXT(O48),"N/A",O48*Q48))</f>
        <v>60</v>
      </c>
      <c r="S48" s="89" t="str">
        <f t="shared" ref="S48:S55" si="35">IF(R48="","",IF(ISTEXT(R48),"IV",IF(R48=20,"IV",IF(AND(R48&gt;=40,R48&lt;=120),"III",IF(AND(R48&gt;=150,R48&lt;=500),"II",IF(AND(R48&gt;=600,R48&lt;=4000),"I","Error"))))))</f>
        <v>III</v>
      </c>
      <c r="T48" s="89" t="str">
        <f>IF(S48="","",IF(OR(S48="IV",S48="III"),"Aceptable",IF(S48="II","No Aceptable o Aceptable con controles",IF(S48="I","No Aceptable","Error"))))</f>
        <v>Aceptable</v>
      </c>
      <c r="U48" s="140"/>
      <c r="V48" s="140"/>
      <c r="W48" s="140"/>
      <c r="X48" s="140"/>
      <c r="Y48" s="112" t="s">
        <v>243</v>
      </c>
      <c r="Z48" s="111" t="s">
        <v>461</v>
      </c>
      <c r="AA48" s="111" t="s">
        <v>211</v>
      </c>
      <c r="AB48" s="111" t="s">
        <v>211</v>
      </c>
      <c r="AC48" s="111" t="s">
        <v>499</v>
      </c>
      <c r="AD48" s="111" t="s">
        <v>398</v>
      </c>
      <c r="AE48" s="111" t="s">
        <v>211</v>
      </c>
    </row>
    <row r="49" spans="1:31" s="91" customFormat="1" ht="60.75" customHeight="1">
      <c r="A49" s="140"/>
      <c r="B49" s="140"/>
      <c r="C49" s="149"/>
      <c r="D49" s="149"/>
      <c r="E49" s="111" t="s">
        <v>204</v>
      </c>
      <c r="F49" s="111" t="s">
        <v>245</v>
      </c>
      <c r="G49" s="111" t="s">
        <v>238</v>
      </c>
      <c r="H49" s="111" t="s">
        <v>246</v>
      </c>
      <c r="I49" s="111" t="s">
        <v>247</v>
      </c>
      <c r="J49" s="111" t="s">
        <v>211</v>
      </c>
      <c r="K49" s="111" t="s">
        <v>242</v>
      </c>
      <c r="L49" s="111" t="s">
        <v>426</v>
      </c>
      <c r="M49" s="92">
        <v>2</v>
      </c>
      <c r="N49" s="92">
        <v>3</v>
      </c>
      <c r="O49" s="89">
        <f t="shared" si="32"/>
        <v>6</v>
      </c>
      <c r="P49" s="89" t="str">
        <f t="shared" si="33"/>
        <v>Medio</v>
      </c>
      <c r="Q49" s="92">
        <v>10</v>
      </c>
      <c r="R49" s="89">
        <f t="shared" si="34"/>
        <v>60</v>
      </c>
      <c r="S49" s="89" t="str">
        <f t="shared" si="35"/>
        <v>III</v>
      </c>
      <c r="T49" s="89" t="str">
        <f>IF(S49="","",IF(OR(S49="IV",S49="III"),"Aceptable",IF(S49="II","No Aceptable o Aceptable con controles",IF(S49="I","No Aceptable","Error"))))</f>
        <v>Aceptable</v>
      </c>
      <c r="U49" s="140"/>
      <c r="V49" s="140"/>
      <c r="W49" s="140"/>
      <c r="X49" s="140"/>
      <c r="Y49" s="112" t="s">
        <v>248</v>
      </c>
      <c r="Z49" s="111" t="s">
        <v>469</v>
      </c>
      <c r="AA49" s="111" t="s">
        <v>211</v>
      </c>
      <c r="AB49" s="111" t="s">
        <v>211</v>
      </c>
      <c r="AC49" s="111" t="s">
        <v>414</v>
      </c>
      <c r="AD49" s="111" t="s">
        <v>415</v>
      </c>
      <c r="AE49" s="111" t="s">
        <v>211</v>
      </c>
    </row>
    <row r="50" spans="1:31" s="91" customFormat="1" ht="60.75" customHeight="1">
      <c r="A50" s="140"/>
      <c r="B50" s="140"/>
      <c r="C50" s="149"/>
      <c r="D50" s="149"/>
      <c r="E50" s="111" t="s">
        <v>204</v>
      </c>
      <c r="F50" s="111" t="s">
        <v>261</v>
      </c>
      <c r="G50" s="111" t="s">
        <v>260</v>
      </c>
      <c r="H50" s="111" t="s">
        <v>457</v>
      </c>
      <c r="I50" s="111" t="s">
        <v>262</v>
      </c>
      <c r="J50" s="111" t="s">
        <v>431</v>
      </c>
      <c r="K50" s="111" t="s">
        <v>211</v>
      </c>
      <c r="L50" s="111" t="s">
        <v>430</v>
      </c>
      <c r="M50" s="111">
        <v>0</v>
      </c>
      <c r="N50" s="111">
        <v>2</v>
      </c>
      <c r="O50" s="111" t="str">
        <f t="shared" si="32"/>
        <v>N/A</v>
      </c>
      <c r="P50" s="89" t="str">
        <f t="shared" si="33"/>
        <v>N/A</v>
      </c>
      <c r="Q50" s="87">
        <v>10</v>
      </c>
      <c r="R50" s="89" t="str">
        <f t="shared" si="34"/>
        <v>N/A</v>
      </c>
      <c r="S50" s="89" t="str">
        <f t="shared" si="35"/>
        <v>IV</v>
      </c>
      <c r="T50" s="89" t="str">
        <f>IF(S50="","",IF(OR(S50="IV",S50="III"),"Aceptable",IF(S50="II","No Aceptable o Aceptable con controles",IF(S50="I","No Aceptable","Error"))))</f>
        <v>Aceptable</v>
      </c>
      <c r="U50" s="140"/>
      <c r="V50" s="140"/>
      <c r="W50" s="140"/>
      <c r="X50" s="140"/>
      <c r="Y50" s="94" t="s">
        <v>264</v>
      </c>
      <c r="Z50" s="94" t="s">
        <v>473</v>
      </c>
      <c r="AA50" s="95" t="s">
        <v>265</v>
      </c>
      <c r="AB50" s="95" t="s">
        <v>265</v>
      </c>
      <c r="AC50" s="111" t="s">
        <v>211</v>
      </c>
      <c r="AD50" s="111" t="s">
        <v>405</v>
      </c>
      <c r="AE50" s="95" t="s">
        <v>211</v>
      </c>
    </row>
    <row r="51" spans="1:31" s="91" customFormat="1" ht="60.75" customHeight="1">
      <c r="A51" s="140"/>
      <c r="B51" s="140"/>
      <c r="C51" s="149"/>
      <c r="D51" s="149"/>
      <c r="E51" s="111" t="s">
        <v>204</v>
      </c>
      <c r="F51" s="111" t="s">
        <v>266</v>
      </c>
      <c r="G51" s="111" t="s">
        <v>260</v>
      </c>
      <c r="H51" s="111" t="s">
        <v>267</v>
      </c>
      <c r="I51" s="111" t="s">
        <v>262</v>
      </c>
      <c r="J51" s="111" t="s">
        <v>211</v>
      </c>
      <c r="K51" s="111" t="s">
        <v>419</v>
      </c>
      <c r="L51" s="111" t="s">
        <v>420</v>
      </c>
      <c r="M51" s="111">
        <v>2</v>
      </c>
      <c r="N51" s="111">
        <v>2</v>
      </c>
      <c r="O51" s="111">
        <f t="shared" si="32"/>
        <v>4</v>
      </c>
      <c r="P51" s="89" t="str">
        <f t="shared" si="33"/>
        <v>Bajo</v>
      </c>
      <c r="Q51" s="87">
        <v>10</v>
      </c>
      <c r="R51" s="88">
        <f t="shared" si="34"/>
        <v>40</v>
      </c>
      <c r="S51" s="89" t="str">
        <f t="shared" si="35"/>
        <v>III</v>
      </c>
      <c r="T51" s="88" t="str">
        <f>IF(S51="","",IF(OR(S51="IV",S51="III"),"Aceptable",IF(S51="II","No Aceptable o Aceptable con controles",IF(S51="I","No Aceptable","Error"))))</f>
        <v>Aceptable</v>
      </c>
      <c r="U51" s="140"/>
      <c r="V51" s="140"/>
      <c r="W51" s="140"/>
      <c r="X51" s="140"/>
      <c r="Y51" s="112" t="s">
        <v>271</v>
      </c>
      <c r="Z51" s="111" t="s">
        <v>470</v>
      </c>
      <c r="AA51" s="111" t="s">
        <v>211</v>
      </c>
      <c r="AB51" s="111" t="s">
        <v>211</v>
      </c>
      <c r="AC51" s="111" t="s">
        <v>421</v>
      </c>
      <c r="AD51" s="111" t="s">
        <v>422</v>
      </c>
      <c r="AE51" s="111" t="s">
        <v>211</v>
      </c>
    </row>
    <row r="52" spans="1:31" s="91" customFormat="1" ht="60.75" customHeight="1">
      <c r="A52" s="140"/>
      <c r="B52" s="140"/>
      <c r="C52" s="149"/>
      <c r="D52" s="149"/>
      <c r="E52" s="111" t="s">
        <v>204</v>
      </c>
      <c r="F52" s="111" t="s">
        <v>272</v>
      </c>
      <c r="G52" s="111" t="s">
        <v>260</v>
      </c>
      <c r="H52" s="111" t="s">
        <v>423</v>
      </c>
      <c r="I52" s="111" t="s">
        <v>274</v>
      </c>
      <c r="J52" s="111" t="s">
        <v>275</v>
      </c>
      <c r="K52" s="111" t="s">
        <v>424</v>
      </c>
      <c r="L52" s="111" t="s">
        <v>425</v>
      </c>
      <c r="M52" s="111">
        <v>2</v>
      </c>
      <c r="N52" s="111">
        <v>4</v>
      </c>
      <c r="O52" s="111">
        <f t="shared" si="32"/>
        <v>8</v>
      </c>
      <c r="P52" s="89" t="str">
        <f t="shared" si="33"/>
        <v>Medio</v>
      </c>
      <c r="Q52" s="87">
        <v>10</v>
      </c>
      <c r="R52" s="89">
        <f t="shared" si="34"/>
        <v>80</v>
      </c>
      <c r="S52" s="89" t="str">
        <f t="shared" si="35"/>
        <v>III</v>
      </c>
      <c r="T52" s="88" t="s">
        <v>142</v>
      </c>
      <c r="U52" s="140"/>
      <c r="V52" s="140"/>
      <c r="W52" s="140"/>
      <c r="X52" s="140"/>
      <c r="Y52" s="112" t="s">
        <v>278</v>
      </c>
      <c r="Z52" s="111" t="s">
        <v>471</v>
      </c>
      <c r="AA52" s="111" t="s">
        <v>211</v>
      </c>
      <c r="AB52" s="111" t="s">
        <v>258</v>
      </c>
      <c r="AC52" s="111" t="s">
        <v>279</v>
      </c>
      <c r="AD52" s="111" t="s">
        <v>399</v>
      </c>
      <c r="AE52" s="111" t="s">
        <v>258</v>
      </c>
    </row>
    <row r="53" spans="1:31" s="91" customFormat="1" ht="60.75" customHeight="1">
      <c r="A53" s="140"/>
      <c r="B53" s="140"/>
      <c r="C53" s="149"/>
      <c r="D53" s="149"/>
      <c r="E53" s="111" t="s">
        <v>204</v>
      </c>
      <c r="F53" s="111" t="s">
        <v>280</v>
      </c>
      <c r="G53" s="111" t="s">
        <v>260</v>
      </c>
      <c r="H53" s="111" t="s">
        <v>427</v>
      </c>
      <c r="I53" s="111" t="s">
        <v>281</v>
      </c>
      <c r="J53" s="111" t="s">
        <v>428</v>
      </c>
      <c r="K53" s="111" t="s">
        <v>255</v>
      </c>
      <c r="L53" s="111" t="s">
        <v>263</v>
      </c>
      <c r="M53" s="111">
        <v>2</v>
      </c>
      <c r="N53" s="111">
        <v>3</v>
      </c>
      <c r="O53" s="111">
        <f t="shared" si="32"/>
        <v>6</v>
      </c>
      <c r="P53" s="89" t="str">
        <f t="shared" si="33"/>
        <v>Medio</v>
      </c>
      <c r="Q53" s="92">
        <v>10</v>
      </c>
      <c r="R53" s="89">
        <f t="shared" si="34"/>
        <v>60</v>
      </c>
      <c r="S53" s="89" t="str">
        <f t="shared" si="35"/>
        <v>III</v>
      </c>
      <c r="T53" s="89" t="str">
        <f>IF(S53="","",IF(OR(S53="IV",S53="III"),"Aceptable",IF(S53="II","No Aceptable o Aceptable con controles",IF(S53="I","No Aceptable","Error"))))</f>
        <v>Aceptable</v>
      </c>
      <c r="U53" s="140"/>
      <c r="V53" s="140"/>
      <c r="W53" s="140"/>
      <c r="X53" s="140"/>
      <c r="Y53" s="112" t="s">
        <v>282</v>
      </c>
      <c r="Z53" s="111" t="s">
        <v>465</v>
      </c>
      <c r="AA53" s="111" t="s">
        <v>211</v>
      </c>
      <c r="AB53" s="111" t="s">
        <v>211</v>
      </c>
      <c r="AC53" s="111" t="s">
        <v>429</v>
      </c>
      <c r="AD53" s="111" t="s">
        <v>491</v>
      </c>
      <c r="AE53" s="111" t="s">
        <v>258</v>
      </c>
    </row>
    <row r="54" spans="1:31" s="98" customFormat="1" ht="68.45" customHeight="1">
      <c r="A54" s="140"/>
      <c r="B54" s="140"/>
      <c r="C54" s="149"/>
      <c r="D54" s="149"/>
      <c r="E54" s="111" t="s">
        <v>312</v>
      </c>
      <c r="F54" s="111" t="s">
        <v>348</v>
      </c>
      <c r="G54" s="111" t="s">
        <v>347</v>
      </c>
      <c r="H54" s="111" t="s">
        <v>357</v>
      </c>
      <c r="I54" s="111" t="s">
        <v>350</v>
      </c>
      <c r="J54" s="111" t="s">
        <v>306</v>
      </c>
      <c r="K54" s="111" t="s">
        <v>351</v>
      </c>
      <c r="L54" s="111" t="s">
        <v>352</v>
      </c>
      <c r="M54" s="111">
        <v>2</v>
      </c>
      <c r="N54" s="111">
        <v>1</v>
      </c>
      <c r="O54" s="111">
        <f t="shared" si="32"/>
        <v>2</v>
      </c>
      <c r="P54" s="89" t="str">
        <f t="shared" si="33"/>
        <v>Bajo</v>
      </c>
      <c r="Q54" s="92">
        <v>10</v>
      </c>
      <c r="R54" s="89">
        <f t="shared" si="34"/>
        <v>20</v>
      </c>
      <c r="S54" s="89" t="str">
        <f t="shared" si="35"/>
        <v>IV</v>
      </c>
      <c r="T54" s="119" t="str">
        <f t="shared" ref="T54:T55" si="36">IF(S54="","",IF(OR(S54="IV",S54="III"),"Aceptable",IF(S54="II","No Aceptable o Aceptable con controles",IF(S54="I","No Aceptable","Error"))))</f>
        <v>Aceptable</v>
      </c>
      <c r="U54" s="148"/>
      <c r="V54" s="148"/>
      <c r="W54" s="148"/>
      <c r="X54" s="113"/>
      <c r="Y54" s="120" t="s">
        <v>278</v>
      </c>
      <c r="Z54" s="111" t="s">
        <v>353</v>
      </c>
      <c r="AA54" s="111" t="s">
        <v>258</v>
      </c>
      <c r="AB54" s="111" t="s">
        <v>258</v>
      </c>
      <c r="AC54" s="111" t="s">
        <v>354</v>
      </c>
      <c r="AD54" s="111" t="s">
        <v>355</v>
      </c>
      <c r="AE54" s="111" t="s">
        <v>258</v>
      </c>
    </row>
    <row r="55" spans="1:31" s="98" customFormat="1" ht="68.45" customHeight="1">
      <c r="A55" s="140"/>
      <c r="B55" s="140"/>
      <c r="C55" s="149"/>
      <c r="D55" s="149"/>
      <c r="E55" s="111" t="s">
        <v>312</v>
      </c>
      <c r="F55" s="111" t="s">
        <v>348</v>
      </c>
      <c r="G55" s="111" t="s">
        <v>347</v>
      </c>
      <c r="H55" s="111" t="s">
        <v>349</v>
      </c>
      <c r="I55" s="111" t="s">
        <v>350</v>
      </c>
      <c r="J55" s="111" t="s">
        <v>306</v>
      </c>
      <c r="K55" s="111" t="s">
        <v>351</v>
      </c>
      <c r="L55" s="111" t="s">
        <v>352</v>
      </c>
      <c r="M55" s="111">
        <v>2</v>
      </c>
      <c r="N55" s="111">
        <v>1</v>
      </c>
      <c r="O55" s="111">
        <f t="shared" si="32"/>
        <v>2</v>
      </c>
      <c r="P55" s="89" t="str">
        <f t="shared" si="33"/>
        <v>Bajo</v>
      </c>
      <c r="Q55" s="92">
        <v>10</v>
      </c>
      <c r="R55" s="89">
        <f t="shared" si="34"/>
        <v>20</v>
      </c>
      <c r="S55" s="89" t="str">
        <f t="shared" si="35"/>
        <v>IV</v>
      </c>
      <c r="T55" s="89" t="str">
        <f t="shared" si="36"/>
        <v>Aceptable</v>
      </c>
      <c r="U55" s="140"/>
      <c r="V55" s="140"/>
      <c r="W55" s="140"/>
      <c r="X55" s="113"/>
      <c r="Y55" s="90" t="s">
        <v>278</v>
      </c>
      <c r="Z55" s="111" t="s">
        <v>353</v>
      </c>
      <c r="AA55" s="111" t="s">
        <v>258</v>
      </c>
      <c r="AB55" s="111" t="s">
        <v>258</v>
      </c>
      <c r="AC55" s="111" t="s">
        <v>354</v>
      </c>
      <c r="AD55" s="111" t="s">
        <v>355</v>
      </c>
      <c r="AE55" s="111" t="s">
        <v>258</v>
      </c>
    </row>
    <row r="56" spans="1:31" s="98" customFormat="1" ht="68.45" customHeight="1">
      <c r="A56" s="146" t="s">
        <v>407</v>
      </c>
      <c r="B56" s="146" t="s">
        <v>432</v>
      </c>
      <c r="C56" s="146" t="s">
        <v>328</v>
      </c>
      <c r="D56" s="146" t="s">
        <v>329</v>
      </c>
      <c r="E56" s="86" t="s">
        <v>204</v>
      </c>
      <c r="F56" s="104" t="s">
        <v>156</v>
      </c>
      <c r="G56" s="104" t="s">
        <v>205</v>
      </c>
      <c r="H56" s="100" t="s">
        <v>330</v>
      </c>
      <c r="I56" s="100" t="s">
        <v>285</v>
      </c>
      <c r="J56" s="100" t="s">
        <v>331</v>
      </c>
      <c r="K56" s="100" t="s">
        <v>255</v>
      </c>
      <c r="L56" s="100" t="s">
        <v>286</v>
      </c>
      <c r="M56" s="100">
        <v>2</v>
      </c>
      <c r="N56" s="100">
        <v>3</v>
      </c>
      <c r="O56" s="100">
        <f t="shared" ref="O56:O115" si="37">IF(OR(M56="",N56=""),"",IF((M56*N56=0),"N/A",M56*N56))</f>
        <v>6</v>
      </c>
      <c r="P56" s="89" t="str">
        <f t="shared" ref="P56:P115" si="38">IF(O56="","",IF(ISTEXT(O56),"N/A",IF(OR(O56=2,O56=4),"Bajo",IF(OR(O56=6,O56=8),"Medio",IF(OR(O56=10,O56=12,O56=18,O56=20),"Alto",IF(OR(O56=24,O56=30,O56=40),"Muy Alto","Error"))))))</f>
        <v>Medio</v>
      </c>
      <c r="Q56" s="88">
        <v>10</v>
      </c>
      <c r="R56" s="89">
        <f t="shared" ref="R56:R127" si="39">IF(OR(Q56="",O56=""),"",IF(ISTEXT(O56),"N/A",O56*Q56))</f>
        <v>60</v>
      </c>
      <c r="S56" s="89" t="str">
        <f t="shared" ref="S56:S102" si="40">IF(R56="","",IF(ISTEXT(R56),"IV",IF(R56=20,"IV",IF(AND(R56&gt;=40,R56&lt;=120),"III",IF(AND(R56&gt;=150,R56&lt;=500),"II",IF(AND(R56&gt;=600,R56&lt;=4000),"I","Error"))))))</f>
        <v>III</v>
      </c>
      <c r="T56" s="89" t="str">
        <f t="shared" ref="T56:T87" si="41">IF(S56="","",IF(OR(S56="IV",S56="III"),"Aceptable",IF(S56="II","No Aceptable o Aceptable con controles",IF(S56="I","No Aceptable","Error"))))</f>
        <v>Aceptable</v>
      </c>
      <c r="U56" s="114"/>
      <c r="V56" s="114"/>
      <c r="W56" s="114"/>
      <c r="X56" s="114"/>
      <c r="Y56" s="93" t="s">
        <v>287</v>
      </c>
      <c r="Z56" s="100" t="s">
        <v>477</v>
      </c>
      <c r="AA56" s="100" t="s">
        <v>211</v>
      </c>
      <c r="AB56" s="100" t="s">
        <v>211</v>
      </c>
      <c r="AC56" s="100" t="s">
        <v>211</v>
      </c>
      <c r="AD56" s="102" t="s">
        <v>397</v>
      </c>
      <c r="AE56" s="111" t="s">
        <v>418</v>
      </c>
    </row>
    <row r="57" spans="1:31" s="98" customFormat="1" ht="68.45" customHeight="1">
      <c r="A57" s="147"/>
      <c r="B57" s="147"/>
      <c r="C57" s="147"/>
      <c r="D57" s="147"/>
      <c r="E57" s="86" t="s">
        <v>312</v>
      </c>
      <c r="F57" s="104" t="s">
        <v>280</v>
      </c>
      <c r="G57" s="104" t="s">
        <v>260</v>
      </c>
      <c r="H57" s="100" t="s">
        <v>332</v>
      </c>
      <c r="I57" s="100" t="s">
        <v>333</v>
      </c>
      <c r="J57" s="100" t="s">
        <v>306</v>
      </c>
      <c r="K57" s="100" t="s">
        <v>334</v>
      </c>
      <c r="L57" s="100" t="s">
        <v>335</v>
      </c>
      <c r="M57" s="100">
        <v>2</v>
      </c>
      <c r="N57" s="100">
        <v>3</v>
      </c>
      <c r="O57" s="100">
        <f t="shared" si="37"/>
        <v>6</v>
      </c>
      <c r="P57" s="89" t="str">
        <f t="shared" si="38"/>
        <v>Medio</v>
      </c>
      <c r="Q57" s="92">
        <v>10</v>
      </c>
      <c r="R57" s="89">
        <f t="shared" si="39"/>
        <v>60</v>
      </c>
      <c r="S57" s="89" t="str">
        <f t="shared" si="40"/>
        <v>III</v>
      </c>
      <c r="T57" s="89" t="str">
        <f t="shared" si="41"/>
        <v>Aceptable</v>
      </c>
      <c r="U57" s="146">
        <v>1</v>
      </c>
      <c r="V57" s="146">
        <v>1</v>
      </c>
      <c r="W57" s="146">
        <v>1</v>
      </c>
      <c r="X57" s="146">
        <v>3</v>
      </c>
      <c r="Y57" s="90" t="s">
        <v>336</v>
      </c>
      <c r="Z57" s="100" t="s">
        <v>465</v>
      </c>
      <c r="AA57" s="100" t="s">
        <v>258</v>
      </c>
      <c r="AB57" s="100" t="s">
        <v>258</v>
      </c>
      <c r="AC57" s="100" t="s">
        <v>337</v>
      </c>
      <c r="AD57" s="100" t="s">
        <v>404</v>
      </c>
      <c r="AE57" s="100" t="s">
        <v>212</v>
      </c>
    </row>
    <row r="58" spans="1:31" s="98" customFormat="1" ht="68.45" customHeight="1">
      <c r="A58" s="147"/>
      <c r="B58" s="147"/>
      <c r="C58" s="147"/>
      <c r="D58" s="147"/>
      <c r="E58" s="86" t="s">
        <v>312</v>
      </c>
      <c r="F58" s="104" t="s">
        <v>261</v>
      </c>
      <c r="G58" s="104" t="s">
        <v>260</v>
      </c>
      <c r="H58" s="100" t="s">
        <v>338</v>
      </c>
      <c r="I58" s="100" t="s">
        <v>262</v>
      </c>
      <c r="J58" s="100" t="s">
        <v>209</v>
      </c>
      <c r="K58" s="100" t="s">
        <v>209</v>
      </c>
      <c r="L58" s="100" t="s">
        <v>335</v>
      </c>
      <c r="M58" s="100">
        <v>2</v>
      </c>
      <c r="N58" s="100">
        <v>1</v>
      </c>
      <c r="O58" s="100">
        <f t="shared" si="37"/>
        <v>2</v>
      </c>
      <c r="P58" s="89" t="str">
        <f t="shared" si="38"/>
        <v>Bajo</v>
      </c>
      <c r="Q58" s="92">
        <v>10</v>
      </c>
      <c r="R58" s="89">
        <f t="shared" si="39"/>
        <v>20</v>
      </c>
      <c r="S58" s="89" t="str">
        <f t="shared" si="40"/>
        <v>IV</v>
      </c>
      <c r="T58" s="89" t="str">
        <f t="shared" si="41"/>
        <v>Aceptable</v>
      </c>
      <c r="U58" s="147"/>
      <c r="V58" s="147"/>
      <c r="W58" s="147"/>
      <c r="X58" s="147"/>
      <c r="Y58" s="99" t="s">
        <v>339</v>
      </c>
      <c r="Z58" s="94" t="s">
        <v>478</v>
      </c>
      <c r="AA58" s="100" t="s">
        <v>258</v>
      </c>
      <c r="AB58" s="100" t="s">
        <v>258</v>
      </c>
      <c r="AC58" s="100" t="s">
        <v>211</v>
      </c>
      <c r="AD58" s="102" t="s">
        <v>405</v>
      </c>
      <c r="AE58" s="100" t="s">
        <v>258</v>
      </c>
    </row>
    <row r="59" spans="1:31" s="98" customFormat="1" ht="68.45" customHeight="1">
      <c r="A59" s="147"/>
      <c r="B59" s="147"/>
      <c r="C59" s="147"/>
      <c r="D59" s="147"/>
      <c r="E59" s="86" t="s">
        <v>312</v>
      </c>
      <c r="F59" s="104" t="s">
        <v>272</v>
      </c>
      <c r="G59" s="104" t="s">
        <v>260</v>
      </c>
      <c r="H59" s="100" t="s">
        <v>340</v>
      </c>
      <c r="I59" s="100" t="s">
        <v>341</v>
      </c>
      <c r="J59" s="100" t="s">
        <v>275</v>
      </c>
      <c r="K59" s="100" t="s">
        <v>342</v>
      </c>
      <c r="L59" s="100" t="s">
        <v>277</v>
      </c>
      <c r="M59" s="100">
        <v>2</v>
      </c>
      <c r="N59" s="100">
        <v>1</v>
      </c>
      <c r="O59" s="100">
        <f t="shared" si="37"/>
        <v>2</v>
      </c>
      <c r="P59" s="89" t="str">
        <f t="shared" si="38"/>
        <v>Bajo</v>
      </c>
      <c r="Q59" s="92">
        <v>10</v>
      </c>
      <c r="R59" s="89">
        <f t="shared" si="39"/>
        <v>20</v>
      </c>
      <c r="S59" s="89" t="str">
        <f t="shared" si="40"/>
        <v>IV</v>
      </c>
      <c r="T59" s="89" t="str">
        <f t="shared" si="41"/>
        <v>Aceptable</v>
      </c>
      <c r="U59" s="147"/>
      <c r="V59" s="147"/>
      <c r="W59" s="147"/>
      <c r="X59" s="147"/>
      <c r="Y59" s="90" t="s">
        <v>278</v>
      </c>
      <c r="Z59" s="100" t="s">
        <v>471</v>
      </c>
      <c r="AA59" s="100" t="s">
        <v>258</v>
      </c>
      <c r="AB59" s="100" t="s">
        <v>258</v>
      </c>
      <c r="AC59" s="100" t="s">
        <v>279</v>
      </c>
      <c r="AD59" s="102" t="s">
        <v>399</v>
      </c>
      <c r="AE59" s="100" t="s">
        <v>258</v>
      </c>
    </row>
    <row r="60" spans="1:31" s="98" customFormat="1" ht="68.45" customHeight="1">
      <c r="A60" s="147"/>
      <c r="B60" s="147"/>
      <c r="C60" s="147"/>
      <c r="D60" s="147"/>
      <c r="E60" s="86" t="s">
        <v>204</v>
      </c>
      <c r="F60" s="104" t="s">
        <v>288</v>
      </c>
      <c r="G60" s="104" t="s">
        <v>152</v>
      </c>
      <c r="H60" s="100" t="s">
        <v>289</v>
      </c>
      <c r="I60" s="100" t="s">
        <v>343</v>
      </c>
      <c r="J60" s="100" t="s">
        <v>209</v>
      </c>
      <c r="K60" s="100" t="s">
        <v>216</v>
      </c>
      <c r="L60" s="100" t="s">
        <v>217</v>
      </c>
      <c r="M60" s="100">
        <v>2</v>
      </c>
      <c r="N60" s="100">
        <v>3</v>
      </c>
      <c r="O60" s="100">
        <f t="shared" si="37"/>
        <v>6</v>
      </c>
      <c r="P60" s="89" t="str">
        <f t="shared" si="38"/>
        <v>Medio</v>
      </c>
      <c r="Q60" s="92">
        <v>60</v>
      </c>
      <c r="R60" s="89">
        <f t="shared" si="39"/>
        <v>360</v>
      </c>
      <c r="S60" s="89" t="str">
        <f t="shared" si="40"/>
        <v>II</v>
      </c>
      <c r="T60" s="89" t="str">
        <f t="shared" si="41"/>
        <v>No Aceptable o Aceptable con controles</v>
      </c>
      <c r="U60" s="147"/>
      <c r="V60" s="147"/>
      <c r="W60" s="147"/>
      <c r="X60" s="147"/>
      <c r="Y60" s="96" t="s">
        <v>344</v>
      </c>
      <c r="Z60" s="100" t="s">
        <v>219</v>
      </c>
      <c r="AA60" s="100" t="s">
        <v>211</v>
      </c>
      <c r="AB60" s="100" t="s">
        <v>211</v>
      </c>
      <c r="AC60" s="100" t="s">
        <v>211</v>
      </c>
      <c r="AD60" s="100" t="s">
        <v>220</v>
      </c>
      <c r="AE60" s="100" t="s">
        <v>211</v>
      </c>
    </row>
    <row r="61" spans="1:31" s="98" customFormat="1" ht="68.45" customHeight="1">
      <c r="A61" s="147"/>
      <c r="B61" s="147"/>
      <c r="C61" s="147"/>
      <c r="D61" s="147"/>
      <c r="E61" s="86" t="s">
        <v>204</v>
      </c>
      <c r="F61" s="104" t="s">
        <v>290</v>
      </c>
      <c r="G61" s="104" t="s">
        <v>152</v>
      </c>
      <c r="H61" s="100" t="s">
        <v>291</v>
      </c>
      <c r="I61" s="100" t="s">
        <v>345</v>
      </c>
      <c r="J61" s="100" t="s">
        <v>209</v>
      </c>
      <c r="K61" s="100" t="s">
        <v>216</v>
      </c>
      <c r="L61" s="100" t="s">
        <v>217</v>
      </c>
      <c r="M61" s="100">
        <v>2</v>
      </c>
      <c r="N61" s="100">
        <v>3</v>
      </c>
      <c r="O61" s="100">
        <f t="shared" si="37"/>
        <v>6</v>
      </c>
      <c r="P61" s="89" t="str">
        <f t="shared" si="38"/>
        <v>Medio</v>
      </c>
      <c r="Q61" s="92">
        <v>60</v>
      </c>
      <c r="R61" s="89">
        <f t="shared" si="39"/>
        <v>360</v>
      </c>
      <c r="S61" s="89" t="str">
        <f t="shared" si="40"/>
        <v>II</v>
      </c>
      <c r="T61" s="89" t="str">
        <f t="shared" si="41"/>
        <v>No Aceptable o Aceptable con controles</v>
      </c>
      <c r="U61" s="147"/>
      <c r="V61" s="147"/>
      <c r="W61" s="147"/>
      <c r="X61" s="147"/>
      <c r="Y61" s="96" t="s">
        <v>346</v>
      </c>
      <c r="Z61" s="100" t="s">
        <v>219</v>
      </c>
      <c r="AA61" s="100" t="s">
        <v>211</v>
      </c>
      <c r="AB61" s="100" t="s">
        <v>211</v>
      </c>
      <c r="AC61" s="100" t="s">
        <v>211</v>
      </c>
      <c r="AD61" s="100" t="s">
        <v>220</v>
      </c>
      <c r="AE61" s="100" t="s">
        <v>211</v>
      </c>
    </row>
    <row r="62" spans="1:31" s="98" customFormat="1" ht="68.45" customHeight="1">
      <c r="A62" s="147"/>
      <c r="B62" s="147"/>
      <c r="C62" s="147"/>
      <c r="D62" s="147"/>
      <c r="E62" s="86" t="s">
        <v>312</v>
      </c>
      <c r="F62" s="104" t="s">
        <v>348</v>
      </c>
      <c r="G62" s="104" t="s">
        <v>347</v>
      </c>
      <c r="H62" s="100" t="s">
        <v>349</v>
      </c>
      <c r="I62" s="100" t="s">
        <v>350</v>
      </c>
      <c r="J62" s="100" t="s">
        <v>306</v>
      </c>
      <c r="K62" s="100" t="s">
        <v>351</v>
      </c>
      <c r="L62" s="100" t="s">
        <v>352</v>
      </c>
      <c r="M62" s="100">
        <v>2</v>
      </c>
      <c r="N62" s="100">
        <v>1</v>
      </c>
      <c r="O62" s="100">
        <f t="shared" si="37"/>
        <v>2</v>
      </c>
      <c r="P62" s="89" t="str">
        <f t="shared" si="38"/>
        <v>Bajo</v>
      </c>
      <c r="Q62" s="92">
        <v>10</v>
      </c>
      <c r="R62" s="89">
        <f t="shared" si="39"/>
        <v>20</v>
      </c>
      <c r="S62" s="89" t="str">
        <f t="shared" si="40"/>
        <v>IV</v>
      </c>
      <c r="T62" s="89" t="str">
        <f t="shared" si="41"/>
        <v>Aceptable</v>
      </c>
      <c r="U62" s="147"/>
      <c r="V62" s="147"/>
      <c r="W62" s="147"/>
      <c r="X62" s="147"/>
      <c r="Y62" s="90" t="s">
        <v>278</v>
      </c>
      <c r="Z62" s="100" t="s">
        <v>353</v>
      </c>
      <c r="AA62" s="100" t="s">
        <v>258</v>
      </c>
      <c r="AB62" s="100" t="s">
        <v>258</v>
      </c>
      <c r="AC62" s="100" t="s">
        <v>354</v>
      </c>
      <c r="AD62" s="100" t="s">
        <v>355</v>
      </c>
      <c r="AE62" s="100" t="s">
        <v>258</v>
      </c>
    </row>
    <row r="63" spans="1:31" s="98" customFormat="1" ht="68.45" customHeight="1">
      <c r="A63" s="147"/>
      <c r="B63" s="147"/>
      <c r="C63" s="148"/>
      <c r="D63" s="148"/>
      <c r="E63" s="86" t="s">
        <v>312</v>
      </c>
      <c r="F63" s="104" t="s">
        <v>356</v>
      </c>
      <c r="G63" s="104" t="s">
        <v>347</v>
      </c>
      <c r="H63" s="100" t="s">
        <v>357</v>
      </c>
      <c r="I63" s="100" t="s">
        <v>350</v>
      </c>
      <c r="J63" s="100" t="s">
        <v>306</v>
      </c>
      <c r="K63" s="100" t="s">
        <v>351</v>
      </c>
      <c r="L63" s="100" t="s">
        <v>352</v>
      </c>
      <c r="M63" s="100">
        <v>2</v>
      </c>
      <c r="N63" s="100">
        <v>1</v>
      </c>
      <c r="O63" s="100">
        <f t="shared" si="37"/>
        <v>2</v>
      </c>
      <c r="P63" s="89" t="str">
        <f t="shared" si="38"/>
        <v>Bajo</v>
      </c>
      <c r="Q63" s="92">
        <v>10</v>
      </c>
      <c r="R63" s="89">
        <f t="shared" si="39"/>
        <v>20</v>
      </c>
      <c r="S63" s="89" t="str">
        <f t="shared" si="40"/>
        <v>IV</v>
      </c>
      <c r="T63" s="89" t="str">
        <f t="shared" si="41"/>
        <v>Aceptable</v>
      </c>
      <c r="U63" s="147"/>
      <c r="V63" s="147"/>
      <c r="W63" s="147"/>
      <c r="X63" s="147"/>
      <c r="Y63" s="90" t="s">
        <v>278</v>
      </c>
      <c r="Z63" s="100" t="s">
        <v>353</v>
      </c>
      <c r="AA63" s="100" t="s">
        <v>258</v>
      </c>
      <c r="AB63" s="100" t="s">
        <v>258</v>
      </c>
      <c r="AC63" s="100" t="s">
        <v>358</v>
      </c>
      <c r="AD63" s="100" t="s">
        <v>359</v>
      </c>
      <c r="AE63" s="100" t="s">
        <v>258</v>
      </c>
    </row>
    <row r="64" spans="1:31" s="98" customFormat="1" ht="68.45" customHeight="1">
      <c r="A64" s="147"/>
      <c r="B64" s="147"/>
      <c r="C64" s="146" t="s">
        <v>360</v>
      </c>
      <c r="D64" s="146" t="s">
        <v>329</v>
      </c>
      <c r="E64" s="86" t="s">
        <v>204</v>
      </c>
      <c r="F64" s="104" t="s">
        <v>156</v>
      </c>
      <c r="G64" s="104" t="s">
        <v>205</v>
      </c>
      <c r="H64" s="100" t="s">
        <v>330</v>
      </c>
      <c r="I64" s="100" t="s">
        <v>285</v>
      </c>
      <c r="J64" s="100" t="s">
        <v>331</v>
      </c>
      <c r="K64" s="100" t="s">
        <v>255</v>
      </c>
      <c r="L64" s="100" t="s">
        <v>286</v>
      </c>
      <c r="M64" s="101">
        <v>0</v>
      </c>
      <c r="N64" s="101">
        <v>3</v>
      </c>
      <c r="O64" s="101" t="str">
        <f t="shared" ref="O64" si="42">IF(OR(M64="",N64=""),"",IF((M64*N64=0),"N/A",M64*N64))</f>
        <v>N/A</v>
      </c>
      <c r="P64" s="89" t="str">
        <f t="shared" ref="P64" si="43">IF(O64="","",IF(ISTEXT(O64),"N/A",IF(OR(O64=2,O64=4),"Bajo",IF(OR(O64=6,O64=8),"Medio",IF(OR(O64=10,O64=12,O64=18,O64=20),"Alto",IF(OR(O64=24,O64=30,O64=40),"Muy Alto","Error"))))))</f>
        <v>N/A</v>
      </c>
      <c r="Q64" s="88">
        <v>60</v>
      </c>
      <c r="R64" s="89" t="str">
        <f t="shared" ref="R64" si="44">IF(OR(Q64="",O64=""),"",IF(ISTEXT(O64),"N/A",O64*Q64))</f>
        <v>N/A</v>
      </c>
      <c r="S64" s="89" t="str">
        <f t="shared" ref="S64" si="45">IF(R64="","",IF(ISTEXT(R64),"IV",IF(R64=20,"IV",IF(AND(R64&gt;=40,R64&lt;=120),"III",IF(AND(R64&gt;=150,R64&lt;=500),"II",IF(AND(R64&gt;=600,R64&lt;=4000),"I","Error"))))))</f>
        <v>IV</v>
      </c>
      <c r="T64" s="89" t="str">
        <f t="shared" si="41"/>
        <v>Aceptable</v>
      </c>
      <c r="U64" s="147"/>
      <c r="V64" s="147"/>
      <c r="W64" s="147"/>
      <c r="X64" s="147"/>
      <c r="Y64" s="93" t="s">
        <v>287</v>
      </c>
      <c r="Z64" s="100" t="s">
        <v>479</v>
      </c>
      <c r="AA64" s="100" t="s">
        <v>211</v>
      </c>
      <c r="AB64" s="100" t="s">
        <v>211</v>
      </c>
      <c r="AC64" s="100" t="s">
        <v>211</v>
      </c>
      <c r="AD64" s="102" t="s">
        <v>397</v>
      </c>
      <c r="AE64" s="111" t="s">
        <v>418</v>
      </c>
    </row>
    <row r="65" spans="1:31" s="98" customFormat="1" ht="68.45" customHeight="1">
      <c r="A65" s="147"/>
      <c r="B65" s="147"/>
      <c r="C65" s="147"/>
      <c r="D65" s="147"/>
      <c r="E65" s="86" t="s">
        <v>312</v>
      </c>
      <c r="F65" s="104" t="s">
        <v>280</v>
      </c>
      <c r="G65" s="104" t="s">
        <v>260</v>
      </c>
      <c r="H65" s="100" t="s">
        <v>332</v>
      </c>
      <c r="I65" s="100" t="s">
        <v>333</v>
      </c>
      <c r="J65" s="100" t="s">
        <v>306</v>
      </c>
      <c r="K65" s="100" t="s">
        <v>361</v>
      </c>
      <c r="L65" s="100" t="s">
        <v>362</v>
      </c>
      <c r="M65" s="100">
        <v>2</v>
      </c>
      <c r="N65" s="100">
        <v>1</v>
      </c>
      <c r="O65" s="100">
        <f t="shared" si="37"/>
        <v>2</v>
      </c>
      <c r="P65" s="89" t="str">
        <f t="shared" si="38"/>
        <v>Bajo</v>
      </c>
      <c r="Q65" s="92">
        <v>10</v>
      </c>
      <c r="R65" s="89">
        <f t="shared" si="39"/>
        <v>20</v>
      </c>
      <c r="S65" s="89" t="str">
        <f t="shared" si="40"/>
        <v>IV</v>
      </c>
      <c r="T65" s="89" t="str">
        <f t="shared" si="41"/>
        <v>Aceptable</v>
      </c>
      <c r="U65" s="147"/>
      <c r="V65" s="147"/>
      <c r="W65" s="147"/>
      <c r="X65" s="147"/>
      <c r="Y65" s="90" t="s">
        <v>363</v>
      </c>
      <c r="Z65" s="100" t="s">
        <v>465</v>
      </c>
      <c r="AA65" s="100" t="s">
        <v>258</v>
      </c>
      <c r="AB65" s="100" t="s">
        <v>258</v>
      </c>
      <c r="AC65" s="100" t="s">
        <v>364</v>
      </c>
      <c r="AD65" s="100" t="s">
        <v>365</v>
      </c>
      <c r="AE65" s="100" t="s">
        <v>212</v>
      </c>
    </row>
    <row r="66" spans="1:31" s="98" customFormat="1" ht="68.45" customHeight="1">
      <c r="A66" s="147"/>
      <c r="B66" s="147"/>
      <c r="C66" s="147"/>
      <c r="D66" s="147"/>
      <c r="E66" s="86" t="s">
        <v>312</v>
      </c>
      <c r="F66" s="104" t="s">
        <v>261</v>
      </c>
      <c r="G66" s="104" t="s">
        <v>260</v>
      </c>
      <c r="H66" s="100" t="s">
        <v>338</v>
      </c>
      <c r="I66" s="100" t="s">
        <v>262</v>
      </c>
      <c r="J66" s="100" t="s">
        <v>209</v>
      </c>
      <c r="K66" s="100" t="s">
        <v>209</v>
      </c>
      <c r="L66" s="100" t="s">
        <v>209</v>
      </c>
      <c r="M66" s="100">
        <v>2</v>
      </c>
      <c r="N66" s="100">
        <v>1</v>
      </c>
      <c r="O66" s="100">
        <f t="shared" si="37"/>
        <v>2</v>
      </c>
      <c r="P66" s="89" t="str">
        <f t="shared" si="38"/>
        <v>Bajo</v>
      </c>
      <c r="Q66" s="92">
        <v>10</v>
      </c>
      <c r="R66" s="89">
        <f t="shared" si="39"/>
        <v>20</v>
      </c>
      <c r="S66" s="89" t="str">
        <f t="shared" si="40"/>
        <v>IV</v>
      </c>
      <c r="T66" s="89" t="str">
        <f t="shared" si="41"/>
        <v>Aceptable</v>
      </c>
      <c r="U66" s="147"/>
      <c r="V66" s="147"/>
      <c r="W66" s="147"/>
      <c r="X66" s="147"/>
      <c r="Y66" s="90" t="s">
        <v>366</v>
      </c>
      <c r="Z66" s="94" t="s">
        <v>480</v>
      </c>
      <c r="AA66" s="100" t="s">
        <v>258</v>
      </c>
      <c r="AB66" s="100" t="s">
        <v>258</v>
      </c>
      <c r="AC66" s="100" t="s">
        <v>211</v>
      </c>
      <c r="AD66" s="102" t="s">
        <v>405</v>
      </c>
      <c r="AE66" s="100" t="s">
        <v>258</v>
      </c>
    </row>
    <row r="67" spans="1:31" s="98" customFormat="1" ht="68.45" customHeight="1">
      <c r="A67" s="147"/>
      <c r="B67" s="147"/>
      <c r="C67" s="147"/>
      <c r="D67" s="147"/>
      <c r="E67" s="86" t="s">
        <v>312</v>
      </c>
      <c r="F67" s="104" t="s">
        <v>272</v>
      </c>
      <c r="G67" s="104" t="s">
        <v>260</v>
      </c>
      <c r="H67" s="100" t="s">
        <v>340</v>
      </c>
      <c r="I67" s="100" t="s">
        <v>341</v>
      </c>
      <c r="J67" s="100" t="s">
        <v>275</v>
      </c>
      <c r="K67" s="100" t="s">
        <v>276</v>
      </c>
      <c r="L67" s="100" t="s">
        <v>277</v>
      </c>
      <c r="M67" s="100">
        <v>2</v>
      </c>
      <c r="N67" s="100">
        <v>1</v>
      </c>
      <c r="O67" s="100">
        <f t="shared" si="37"/>
        <v>2</v>
      </c>
      <c r="P67" s="89" t="str">
        <f t="shared" si="38"/>
        <v>Bajo</v>
      </c>
      <c r="Q67" s="92">
        <v>10</v>
      </c>
      <c r="R67" s="89">
        <f t="shared" si="39"/>
        <v>20</v>
      </c>
      <c r="S67" s="89" t="str">
        <f t="shared" si="40"/>
        <v>IV</v>
      </c>
      <c r="T67" s="89" t="str">
        <f t="shared" si="41"/>
        <v>Aceptable</v>
      </c>
      <c r="U67" s="147"/>
      <c r="V67" s="147"/>
      <c r="W67" s="147"/>
      <c r="X67" s="147"/>
      <c r="Y67" s="90" t="s">
        <v>278</v>
      </c>
      <c r="Z67" s="100" t="s">
        <v>464</v>
      </c>
      <c r="AA67" s="100" t="s">
        <v>258</v>
      </c>
      <c r="AB67" s="100" t="s">
        <v>258</v>
      </c>
      <c r="AC67" s="100" t="s">
        <v>279</v>
      </c>
      <c r="AD67" s="102" t="s">
        <v>399</v>
      </c>
      <c r="AE67" s="100" t="s">
        <v>258</v>
      </c>
    </row>
    <row r="68" spans="1:31" s="98" customFormat="1" ht="68.45" customHeight="1">
      <c r="A68" s="147"/>
      <c r="B68" s="147"/>
      <c r="C68" s="147"/>
      <c r="D68" s="147"/>
      <c r="E68" s="86" t="s">
        <v>204</v>
      </c>
      <c r="F68" s="104" t="s">
        <v>288</v>
      </c>
      <c r="G68" s="104" t="s">
        <v>152</v>
      </c>
      <c r="H68" s="100" t="s">
        <v>289</v>
      </c>
      <c r="I68" s="100" t="s">
        <v>343</v>
      </c>
      <c r="J68" s="100" t="s">
        <v>209</v>
      </c>
      <c r="K68" s="100" t="s">
        <v>216</v>
      </c>
      <c r="L68" s="100" t="s">
        <v>217</v>
      </c>
      <c r="M68" s="100">
        <v>2</v>
      </c>
      <c r="N68" s="100">
        <v>3</v>
      </c>
      <c r="O68" s="100">
        <f t="shared" si="37"/>
        <v>6</v>
      </c>
      <c r="P68" s="89" t="str">
        <f t="shared" si="38"/>
        <v>Medio</v>
      </c>
      <c r="Q68" s="92">
        <v>60</v>
      </c>
      <c r="R68" s="89">
        <f t="shared" si="39"/>
        <v>360</v>
      </c>
      <c r="S68" s="89" t="str">
        <f t="shared" si="40"/>
        <v>II</v>
      </c>
      <c r="T68" s="89" t="str">
        <f t="shared" si="41"/>
        <v>No Aceptable o Aceptable con controles</v>
      </c>
      <c r="U68" s="147"/>
      <c r="V68" s="147"/>
      <c r="W68" s="147"/>
      <c r="X68" s="147"/>
      <c r="Y68" s="96" t="s">
        <v>344</v>
      </c>
      <c r="Z68" s="100" t="s">
        <v>219</v>
      </c>
      <c r="AA68" s="100" t="s">
        <v>211</v>
      </c>
      <c r="AB68" s="100" t="s">
        <v>211</v>
      </c>
      <c r="AC68" s="100" t="s">
        <v>211</v>
      </c>
      <c r="AD68" s="100" t="s">
        <v>220</v>
      </c>
      <c r="AE68" s="100" t="s">
        <v>211</v>
      </c>
    </row>
    <row r="69" spans="1:31" s="98" customFormat="1" ht="68.45" customHeight="1">
      <c r="A69" s="147"/>
      <c r="B69" s="147"/>
      <c r="C69" s="147"/>
      <c r="D69" s="147"/>
      <c r="E69" s="86" t="s">
        <v>204</v>
      </c>
      <c r="F69" s="104" t="s">
        <v>290</v>
      </c>
      <c r="G69" s="104" t="s">
        <v>152</v>
      </c>
      <c r="H69" s="100" t="s">
        <v>291</v>
      </c>
      <c r="I69" s="100" t="s">
        <v>345</v>
      </c>
      <c r="J69" s="100" t="s">
        <v>209</v>
      </c>
      <c r="K69" s="100" t="s">
        <v>216</v>
      </c>
      <c r="L69" s="100" t="s">
        <v>217</v>
      </c>
      <c r="M69" s="100">
        <v>2</v>
      </c>
      <c r="N69" s="100">
        <v>3</v>
      </c>
      <c r="O69" s="100">
        <f t="shared" si="37"/>
        <v>6</v>
      </c>
      <c r="P69" s="89" t="str">
        <f t="shared" si="38"/>
        <v>Medio</v>
      </c>
      <c r="Q69" s="92">
        <v>60</v>
      </c>
      <c r="R69" s="89">
        <f t="shared" si="39"/>
        <v>360</v>
      </c>
      <c r="S69" s="89" t="str">
        <f t="shared" si="40"/>
        <v>II</v>
      </c>
      <c r="T69" s="89" t="str">
        <f t="shared" si="41"/>
        <v>No Aceptable o Aceptable con controles</v>
      </c>
      <c r="U69" s="147"/>
      <c r="V69" s="147"/>
      <c r="W69" s="147"/>
      <c r="X69" s="147"/>
      <c r="Y69" s="96" t="s">
        <v>346</v>
      </c>
      <c r="Z69" s="100" t="s">
        <v>219</v>
      </c>
      <c r="AA69" s="100" t="s">
        <v>211</v>
      </c>
      <c r="AB69" s="100" t="s">
        <v>211</v>
      </c>
      <c r="AC69" s="100" t="s">
        <v>211</v>
      </c>
      <c r="AD69" s="100" t="s">
        <v>220</v>
      </c>
      <c r="AE69" s="100" t="s">
        <v>211</v>
      </c>
    </row>
    <row r="70" spans="1:31" s="98" customFormat="1" ht="68.45" customHeight="1">
      <c r="A70" s="147"/>
      <c r="B70" s="147"/>
      <c r="C70" s="147"/>
      <c r="D70" s="147"/>
      <c r="E70" s="86" t="s">
        <v>312</v>
      </c>
      <c r="F70" s="104" t="s">
        <v>348</v>
      </c>
      <c r="G70" s="104" t="s">
        <v>347</v>
      </c>
      <c r="H70" s="100" t="s">
        <v>349</v>
      </c>
      <c r="I70" s="100" t="s">
        <v>350</v>
      </c>
      <c r="J70" s="100" t="s">
        <v>306</v>
      </c>
      <c r="K70" s="100" t="s">
        <v>351</v>
      </c>
      <c r="L70" s="100" t="s">
        <v>352</v>
      </c>
      <c r="M70" s="100">
        <v>2</v>
      </c>
      <c r="N70" s="100">
        <v>1</v>
      </c>
      <c r="O70" s="100">
        <f t="shared" si="37"/>
        <v>2</v>
      </c>
      <c r="P70" s="89" t="str">
        <f t="shared" si="38"/>
        <v>Bajo</v>
      </c>
      <c r="Q70" s="92">
        <v>10</v>
      </c>
      <c r="R70" s="89">
        <f t="shared" si="39"/>
        <v>20</v>
      </c>
      <c r="S70" s="89" t="str">
        <f t="shared" si="40"/>
        <v>IV</v>
      </c>
      <c r="T70" s="89" t="str">
        <f t="shared" si="41"/>
        <v>Aceptable</v>
      </c>
      <c r="U70" s="147"/>
      <c r="V70" s="147"/>
      <c r="W70" s="147"/>
      <c r="X70" s="147"/>
      <c r="Y70" s="90" t="s">
        <v>278</v>
      </c>
      <c r="Z70" s="100" t="s">
        <v>353</v>
      </c>
      <c r="AA70" s="100" t="s">
        <v>258</v>
      </c>
      <c r="AB70" s="100" t="s">
        <v>258</v>
      </c>
      <c r="AC70" s="100" t="s">
        <v>354</v>
      </c>
      <c r="AD70" s="100" t="s">
        <v>355</v>
      </c>
      <c r="AE70" s="100" t="s">
        <v>258</v>
      </c>
    </row>
    <row r="71" spans="1:31" s="98" customFormat="1" ht="68.45" customHeight="1">
      <c r="A71" s="147"/>
      <c r="B71" s="147"/>
      <c r="C71" s="148"/>
      <c r="D71" s="148"/>
      <c r="E71" s="86" t="s">
        <v>312</v>
      </c>
      <c r="F71" s="104" t="s">
        <v>367</v>
      </c>
      <c r="G71" s="104" t="s">
        <v>347</v>
      </c>
      <c r="H71" s="100" t="s">
        <v>357</v>
      </c>
      <c r="I71" s="100" t="s">
        <v>350</v>
      </c>
      <c r="J71" s="100" t="s">
        <v>306</v>
      </c>
      <c r="K71" s="100" t="s">
        <v>351</v>
      </c>
      <c r="L71" s="100" t="s">
        <v>352</v>
      </c>
      <c r="M71" s="100">
        <v>2</v>
      </c>
      <c r="N71" s="100">
        <v>1</v>
      </c>
      <c r="O71" s="100">
        <f t="shared" si="37"/>
        <v>2</v>
      </c>
      <c r="P71" s="89" t="str">
        <f t="shared" si="38"/>
        <v>Bajo</v>
      </c>
      <c r="Q71" s="92">
        <v>10</v>
      </c>
      <c r="R71" s="89">
        <f t="shared" si="39"/>
        <v>20</v>
      </c>
      <c r="S71" s="89" t="str">
        <f t="shared" si="40"/>
        <v>IV</v>
      </c>
      <c r="T71" s="89" t="str">
        <f t="shared" si="41"/>
        <v>Aceptable</v>
      </c>
      <c r="U71" s="147"/>
      <c r="V71" s="147"/>
      <c r="W71" s="147"/>
      <c r="X71" s="147"/>
      <c r="Y71" s="90" t="s">
        <v>278</v>
      </c>
      <c r="Z71" s="100" t="s">
        <v>353</v>
      </c>
      <c r="AA71" s="100" t="s">
        <v>258</v>
      </c>
      <c r="AB71" s="100" t="s">
        <v>258</v>
      </c>
      <c r="AC71" s="100" t="s">
        <v>368</v>
      </c>
      <c r="AD71" s="100" t="s">
        <v>369</v>
      </c>
      <c r="AE71" s="100" t="s">
        <v>258</v>
      </c>
    </row>
    <row r="72" spans="1:31" s="98" customFormat="1" ht="68.45" customHeight="1">
      <c r="A72" s="147"/>
      <c r="B72" s="147"/>
      <c r="C72" s="146" t="s">
        <v>370</v>
      </c>
      <c r="D72" s="146" t="s">
        <v>329</v>
      </c>
      <c r="E72" s="86" t="s">
        <v>204</v>
      </c>
      <c r="F72" s="104" t="s">
        <v>156</v>
      </c>
      <c r="G72" s="104" t="s">
        <v>205</v>
      </c>
      <c r="H72" s="100" t="s">
        <v>330</v>
      </c>
      <c r="I72" s="100" t="s">
        <v>285</v>
      </c>
      <c r="J72" s="100" t="s">
        <v>331</v>
      </c>
      <c r="K72" s="100" t="s">
        <v>255</v>
      </c>
      <c r="L72" s="100" t="s">
        <v>286</v>
      </c>
      <c r="M72" s="101">
        <v>0</v>
      </c>
      <c r="N72" s="101">
        <v>3</v>
      </c>
      <c r="O72" s="101" t="str">
        <f t="shared" ref="O72" si="46">IF(OR(M72="",N72=""),"",IF((M72*N72=0),"N/A",M72*N72))</f>
        <v>N/A</v>
      </c>
      <c r="P72" s="89" t="str">
        <f t="shared" ref="P72" si="47">IF(O72="","",IF(ISTEXT(O72),"N/A",IF(OR(O72=2,O72=4),"Bajo",IF(OR(O72=6,O72=8),"Medio",IF(OR(O72=10,O72=12,O72=18,O72=20),"Alto",IF(OR(O72=24,O72=30,O72=40),"Muy Alto","Error"))))))</f>
        <v>N/A</v>
      </c>
      <c r="Q72" s="88">
        <v>60</v>
      </c>
      <c r="R72" s="89" t="str">
        <f t="shared" ref="R72" si="48">IF(OR(Q72="",O72=""),"",IF(ISTEXT(O72),"N/A",O72*Q72))</f>
        <v>N/A</v>
      </c>
      <c r="S72" s="89" t="str">
        <f t="shared" ref="S72" si="49">IF(R72="","",IF(ISTEXT(R72),"IV",IF(R72=20,"IV",IF(AND(R72&gt;=40,R72&lt;=120),"III",IF(AND(R72&gt;=150,R72&lt;=500),"II",IF(AND(R72&gt;=600,R72&lt;=4000),"I","Error"))))))</f>
        <v>IV</v>
      </c>
      <c r="T72" s="89" t="str">
        <f t="shared" si="41"/>
        <v>Aceptable</v>
      </c>
      <c r="U72" s="147"/>
      <c r="V72" s="147"/>
      <c r="W72" s="147"/>
      <c r="X72" s="147"/>
      <c r="Y72" s="93" t="s">
        <v>287</v>
      </c>
      <c r="Z72" s="100" t="s">
        <v>477</v>
      </c>
      <c r="AA72" s="100" t="s">
        <v>211</v>
      </c>
      <c r="AB72" s="100" t="s">
        <v>211</v>
      </c>
      <c r="AC72" s="100" t="s">
        <v>211</v>
      </c>
      <c r="AD72" s="102" t="s">
        <v>397</v>
      </c>
      <c r="AE72" s="111" t="s">
        <v>418</v>
      </c>
    </row>
    <row r="73" spans="1:31" s="98" customFormat="1" ht="68.45" customHeight="1">
      <c r="A73" s="147"/>
      <c r="B73" s="147"/>
      <c r="C73" s="147"/>
      <c r="D73" s="147"/>
      <c r="E73" s="86" t="s">
        <v>312</v>
      </c>
      <c r="F73" s="104" t="s">
        <v>280</v>
      </c>
      <c r="G73" s="104" t="s">
        <v>260</v>
      </c>
      <c r="H73" s="100" t="s">
        <v>332</v>
      </c>
      <c r="I73" s="100" t="s">
        <v>333</v>
      </c>
      <c r="J73" s="100" t="s">
        <v>306</v>
      </c>
      <c r="K73" s="100" t="s">
        <v>361</v>
      </c>
      <c r="L73" s="100" t="s">
        <v>362</v>
      </c>
      <c r="M73" s="100">
        <v>2</v>
      </c>
      <c r="N73" s="100">
        <v>1</v>
      </c>
      <c r="O73" s="100">
        <f t="shared" si="37"/>
        <v>2</v>
      </c>
      <c r="P73" s="89" t="str">
        <f t="shared" si="38"/>
        <v>Bajo</v>
      </c>
      <c r="Q73" s="92">
        <v>10</v>
      </c>
      <c r="R73" s="89">
        <f t="shared" si="39"/>
        <v>20</v>
      </c>
      <c r="S73" s="89" t="str">
        <f t="shared" si="40"/>
        <v>IV</v>
      </c>
      <c r="T73" s="89" t="str">
        <f t="shared" si="41"/>
        <v>Aceptable</v>
      </c>
      <c r="U73" s="147"/>
      <c r="V73" s="147"/>
      <c r="W73" s="147"/>
      <c r="X73" s="147"/>
      <c r="Y73" s="90" t="s">
        <v>363</v>
      </c>
      <c r="Z73" s="100" t="s">
        <v>465</v>
      </c>
      <c r="AA73" s="100" t="s">
        <v>258</v>
      </c>
      <c r="AB73" s="100" t="s">
        <v>258</v>
      </c>
      <c r="AC73" s="100" t="s">
        <v>364</v>
      </c>
      <c r="AD73" s="100" t="s">
        <v>365</v>
      </c>
      <c r="AE73" s="100" t="s">
        <v>212</v>
      </c>
    </row>
    <row r="74" spans="1:31" s="98" customFormat="1" ht="68.45" customHeight="1">
      <c r="A74" s="147"/>
      <c r="B74" s="147"/>
      <c r="C74" s="147"/>
      <c r="D74" s="147"/>
      <c r="E74" s="86" t="s">
        <v>312</v>
      </c>
      <c r="F74" s="104" t="s">
        <v>261</v>
      </c>
      <c r="G74" s="104" t="s">
        <v>260</v>
      </c>
      <c r="H74" s="100" t="s">
        <v>338</v>
      </c>
      <c r="I74" s="100" t="s">
        <v>262</v>
      </c>
      <c r="J74" s="100" t="s">
        <v>209</v>
      </c>
      <c r="K74" s="100" t="s">
        <v>209</v>
      </c>
      <c r="L74" s="100" t="s">
        <v>209</v>
      </c>
      <c r="M74" s="100">
        <v>2</v>
      </c>
      <c r="N74" s="100">
        <v>1</v>
      </c>
      <c r="O74" s="100">
        <f t="shared" si="37"/>
        <v>2</v>
      </c>
      <c r="P74" s="89" t="str">
        <f t="shared" si="38"/>
        <v>Bajo</v>
      </c>
      <c r="Q74" s="92">
        <v>10</v>
      </c>
      <c r="R74" s="89">
        <f t="shared" si="39"/>
        <v>20</v>
      </c>
      <c r="S74" s="89" t="str">
        <f t="shared" si="40"/>
        <v>IV</v>
      </c>
      <c r="T74" s="89" t="str">
        <f t="shared" si="41"/>
        <v>Aceptable</v>
      </c>
      <c r="U74" s="147"/>
      <c r="V74" s="147"/>
      <c r="W74" s="147"/>
      <c r="X74" s="147"/>
      <c r="Y74" s="90" t="s">
        <v>366</v>
      </c>
      <c r="Z74" s="94" t="s">
        <v>478</v>
      </c>
      <c r="AA74" s="100" t="s">
        <v>258</v>
      </c>
      <c r="AB74" s="100" t="s">
        <v>258</v>
      </c>
      <c r="AC74" s="100" t="s">
        <v>211</v>
      </c>
      <c r="AD74" s="102" t="s">
        <v>405</v>
      </c>
      <c r="AE74" s="100" t="s">
        <v>258</v>
      </c>
    </row>
    <row r="75" spans="1:31" s="98" customFormat="1" ht="68.45" customHeight="1">
      <c r="A75" s="147"/>
      <c r="B75" s="147"/>
      <c r="C75" s="147"/>
      <c r="D75" s="147"/>
      <c r="E75" s="86" t="s">
        <v>312</v>
      </c>
      <c r="F75" s="104" t="s">
        <v>272</v>
      </c>
      <c r="G75" s="104" t="s">
        <v>260</v>
      </c>
      <c r="H75" s="100" t="s">
        <v>340</v>
      </c>
      <c r="I75" s="100" t="s">
        <v>341</v>
      </c>
      <c r="J75" s="100" t="s">
        <v>275</v>
      </c>
      <c r="K75" s="100" t="s">
        <v>276</v>
      </c>
      <c r="L75" s="100" t="s">
        <v>277</v>
      </c>
      <c r="M75" s="100">
        <v>2</v>
      </c>
      <c r="N75" s="100">
        <v>1</v>
      </c>
      <c r="O75" s="100">
        <f t="shared" si="37"/>
        <v>2</v>
      </c>
      <c r="P75" s="89" t="str">
        <f t="shared" si="38"/>
        <v>Bajo</v>
      </c>
      <c r="Q75" s="92">
        <v>10</v>
      </c>
      <c r="R75" s="89">
        <f t="shared" si="39"/>
        <v>20</v>
      </c>
      <c r="S75" s="89" t="str">
        <f t="shared" si="40"/>
        <v>IV</v>
      </c>
      <c r="T75" s="89" t="str">
        <f t="shared" si="41"/>
        <v>Aceptable</v>
      </c>
      <c r="U75" s="147"/>
      <c r="V75" s="147"/>
      <c r="W75" s="147"/>
      <c r="X75" s="147"/>
      <c r="Y75" s="90" t="s">
        <v>278</v>
      </c>
      <c r="Z75" s="100" t="s">
        <v>481</v>
      </c>
      <c r="AA75" s="100" t="s">
        <v>258</v>
      </c>
      <c r="AB75" s="100" t="s">
        <v>258</v>
      </c>
      <c r="AC75" s="100" t="s">
        <v>279</v>
      </c>
      <c r="AD75" s="102" t="s">
        <v>399</v>
      </c>
      <c r="AE75" s="100" t="s">
        <v>258</v>
      </c>
    </row>
    <row r="76" spans="1:31" s="98" customFormat="1" ht="68.45" customHeight="1">
      <c r="A76" s="147"/>
      <c r="B76" s="147"/>
      <c r="C76" s="147"/>
      <c r="D76" s="147"/>
      <c r="E76" s="86" t="s">
        <v>204</v>
      </c>
      <c r="F76" s="104" t="s">
        <v>288</v>
      </c>
      <c r="G76" s="104" t="s">
        <v>152</v>
      </c>
      <c r="H76" s="100" t="s">
        <v>289</v>
      </c>
      <c r="I76" s="100" t="s">
        <v>343</v>
      </c>
      <c r="J76" s="100" t="s">
        <v>209</v>
      </c>
      <c r="K76" s="100" t="s">
        <v>216</v>
      </c>
      <c r="L76" s="100" t="s">
        <v>217</v>
      </c>
      <c r="M76" s="100">
        <v>2</v>
      </c>
      <c r="N76" s="100">
        <v>3</v>
      </c>
      <c r="O76" s="100">
        <f t="shared" si="37"/>
        <v>6</v>
      </c>
      <c r="P76" s="89" t="str">
        <f t="shared" si="38"/>
        <v>Medio</v>
      </c>
      <c r="Q76" s="92">
        <v>60</v>
      </c>
      <c r="R76" s="89">
        <f t="shared" si="39"/>
        <v>360</v>
      </c>
      <c r="S76" s="89" t="str">
        <f t="shared" si="40"/>
        <v>II</v>
      </c>
      <c r="T76" s="89" t="str">
        <f t="shared" si="41"/>
        <v>No Aceptable o Aceptable con controles</v>
      </c>
      <c r="U76" s="147"/>
      <c r="V76" s="147"/>
      <c r="W76" s="147"/>
      <c r="X76" s="147"/>
      <c r="Y76" s="96" t="s">
        <v>344</v>
      </c>
      <c r="Z76" s="100" t="s">
        <v>219</v>
      </c>
      <c r="AA76" s="100" t="s">
        <v>211</v>
      </c>
      <c r="AB76" s="100" t="s">
        <v>211</v>
      </c>
      <c r="AC76" s="100" t="s">
        <v>211</v>
      </c>
      <c r="AD76" s="100" t="s">
        <v>220</v>
      </c>
      <c r="AE76" s="100" t="s">
        <v>211</v>
      </c>
    </row>
    <row r="77" spans="1:31" s="98" customFormat="1" ht="68.45" customHeight="1">
      <c r="A77" s="147"/>
      <c r="B77" s="147"/>
      <c r="C77" s="147"/>
      <c r="D77" s="147"/>
      <c r="E77" s="86" t="s">
        <v>204</v>
      </c>
      <c r="F77" s="104" t="s">
        <v>290</v>
      </c>
      <c r="G77" s="104" t="s">
        <v>152</v>
      </c>
      <c r="H77" s="100" t="s">
        <v>291</v>
      </c>
      <c r="I77" s="100" t="s">
        <v>345</v>
      </c>
      <c r="J77" s="100" t="s">
        <v>209</v>
      </c>
      <c r="K77" s="100" t="s">
        <v>216</v>
      </c>
      <c r="L77" s="100" t="s">
        <v>217</v>
      </c>
      <c r="M77" s="100">
        <v>2</v>
      </c>
      <c r="N77" s="100">
        <v>3</v>
      </c>
      <c r="O77" s="100">
        <f t="shared" si="37"/>
        <v>6</v>
      </c>
      <c r="P77" s="89" t="str">
        <f t="shared" si="38"/>
        <v>Medio</v>
      </c>
      <c r="Q77" s="92">
        <v>60</v>
      </c>
      <c r="R77" s="89">
        <f t="shared" si="39"/>
        <v>360</v>
      </c>
      <c r="S77" s="89" t="str">
        <f t="shared" si="40"/>
        <v>II</v>
      </c>
      <c r="T77" s="89" t="str">
        <f t="shared" si="41"/>
        <v>No Aceptable o Aceptable con controles</v>
      </c>
      <c r="U77" s="147"/>
      <c r="V77" s="147"/>
      <c r="W77" s="147"/>
      <c r="X77" s="147"/>
      <c r="Y77" s="96" t="s">
        <v>346</v>
      </c>
      <c r="Z77" s="100" t="s">
        <v>219</v>
      </c>
      <c r="AA77" s="100" t="s">
        <v>211</v>
      </c>
      <c r="AB77" s="100" t="s">
        <v>211</v>
      </c>
      <c r="AC77" s="100" t="s">
        <v>211</v>
      </c>
      <c r="AD77" s="100" t="s">
        <v>220</v>
      </c>
      <c r="AE77" s="100" t="s">
        <v>211</v>
      </c>
    </row>
    <row r="78" spans="1:31" s="98" customFormat="1" ht="68.45" customHeight="1">
      <c r="A78" s="147"/>
      <c r="B78" s="147"/>
      <c r="C78" s="147"/>
      <c r="D78" s="147"/>
      <c r="E78" s="86" t="s">
        <v>312</v>
      </c>
      <c r="F78" s="104" t="s">
        <v>348</v>
      </c>
      <c r="G78" s="104" t="s">
        <v>347</v>
      </c>
      <c r="H78" s="100" t="s">
        <v>349</v>
      </c>
      <c r="I78" s="100" t="s">
        <v>350</v>
      </c>
      <c r="J78" s="100" t="s">
        <v>306</v>
      </c>
      <c r="K78" s="100" t="s">
        <v>351</v>
      </c>
      <c r="L78" s="100" t="s">
        <v>352</v>
      </c>
      <c r="M78" s="100">
        <v>2</v>
      </c>
      <c r="N78" s="100">
        <v>1</v>
      </c>
      <c r="O78" s="100">
        <f t="shared" si="37"/>
        <v>2</v>
      </c>
      <c r="P78" s="89" t="str">
        <f t="shared" si="38"/>
        <v>Bajo</v>
      </c>
      <c r="Q78" s="92">
        <v>10</v>
      </c>
      <c r="R78" s="89">
        <f t="shared" si="39"/>
        <v>20</v>
      </c>
      <c r="S78" s="89" t="str">
        <f t="shared" si="40"/>
        <v>IV</v>
      </c>
      <c r="T78" s="89" t="str">
        <f t="shared" si="41"/>
        <v>Aceptable</v>
      </c>
      <c r="U78" s="147"/>
      <c r="V78" s="147"/>
      <c r="W78" s="147"/>
      <c r="X78" s="147"/>
      <c r="Y78" s="90" t="s">
        <v>278</v>
      </c>
      <c r="Z78" s="100" t="s">
        <v>353</v>
      </c>
      <c r="AA78" s="100" t="s">
        <v>258</v>
      </c>
      <c r="AB78" s="100" t="s">
        <v>258</v>
      </c>
      <c r="AC78" s="100" t="s">
        <v>354</v>
      </c>
      <c r="AD78" s="100" t="s">
        <v>355</v>
      </c>
      <c r="AE78" s="100" t="s">
        <v>258</v>
      </c>
    </row>
    <row r="79" spans="1:31" s="98" customFormat="1" ht="68.45" customHeight="1">
      <c r="A79" s="147"/>
      <c r="B79" s="147"/>
      <c r="C79" s="148"/>
      <c r="D79" s="148"/>
      <c r="E79" s="86" t="s">
        <v>312</v>
      </c>
      <c r="F79" s="104" t="s">
        <v>367</v>
      </c>
      <c r="G79" s="104" t="s">
        <v>347</v>
      </c>
      <c r="H79" s="100" t="s">
        <v>357</v>
      </c>
      <c r="I79" s="100" t="s">
        <v>350</v>
      </c>
      <c r="J79" s="100" t="s">
        <v>306</v>
      </c>
      <c r="K79" s="100" t="s">
        <v>351</v>
      </c>
      <c r="L79" s="100" t="s">
        <v>352</v>
      </c>
      <c r="M79" s="100">
        <v>2</v>
      </c>
      <c r="N79" s="100">
        <v>1</v>
      </c>
      <c r="O79" s="100">
        <f t="shared" si="37"/>
        <v>2</v>
      </c>
      <c r="P79" s="89" t="str">
        <f t="shared" si="38"/>
        <v>Bajo</v>
      </c>
      <c r="Q79" s="92">
        <v>10</v>
      </c>
      <c r="R79" s="89">
        <f t="shared" si="39"/>
        <v>20</v>
      </c>
      <c r="S79" s="89" t="str">
        <f t="shared" si="40"/>
        <v>IV</v>
      </c>
      <c r="T79" s="89" t="str">
        <f t="shared" si="41"/>
        <v>Aceptable</v>
      </c>
      <c r="U79" s="147"/>
      <c r="V79" s="147"/>
      <c r="W79" s="147"/>
      <c r="X79" s="147"/>
      <c r="Y79" s="90" t="s">
        <v>278</v>
      </c>
      <c r="Z79" s="100" t="s">
        <v>353</v>
      </c>
      <c r="AA79" s="100" t="s">
        <v>258</v>
      </c>
      <c r="AB79" s="100" t="s">
        <v>258</v>
      </c>
      <c r="AC79" s="100" t="s">
        <v>368</v>
      </c>
      <c r="AD79" s="100" t="s">
        <v>369</v>
      </c>
      <c r="AE79" s="100" t="s">
        <v>258</v>
      </c>
    </row>
    <row r="80" spans="1:31" s="98" customFormat="1" ht="68.45" customHeight="1">
      <c r="A80" s="147"/>
      <c r="B80" s="147"/>
      <c r="C80" s="146" t="s">
        <v>371</v>
      </c>
      <c r="D80" s="146" t="s">
        <v>329</v>
      </c>
      <c r="E80" s="86" t="s">
        <v>204</v>
      </c>
      <c r="F80" s="104" t="s">
        <v>156</v>
      </c>
      <c r="G80" s="104" t="s">
        <v>205</v>
      </c>
      <c r="H80" s="100" t="s">
        <v>330</v>
      </c>
      <c r="I80" s="100" t="s">
        <v>285</v>
      </c>
      <c r="J80" s="100" t="s">
        <v>331</v>
      </c>
      <c r="K80" s="100" t="s">
        <v>255</v>
      </c>
      <c r="L80" s="100" t="s">
        <v>286</v>
      </c>
      <c r="M80" s="101">
        <v>0</v>
      </c>
      <c r="N80" s="101">
        <v>3</v>
      </c>
      <c r="O80" s="101" t="str">
        <f t="shared" ref="O80" si="50">IF(OR(M80="",N80=""),"",IF((M80*N80=0),"N/A",M80*N80))</f>
        <v>N/A</v>
      </c>
      <c r="P80" s="89" t="str">
        <f t="shared" ref="P80" si="51">IF(O80="","",IF(ISTEXT(O80),"N/A",IF(OR(O80=2,O80=4),"Bajo",IF(OR(O80=6,O80=8),"Medio",IF(OR(O80=10,O80=12,O80=18,O80=20),"Alto",IF(OR(O80=24,O80=30,O80=40),"Muy Alto","Error"))))))</f>
        <v>N/A</v>
      </c>
      <c r="Q80" s="88">
        <v>60</v>
      </c>
      <c r="R80" s="89" t="str">
        <f t="shared" ref="R80" si="52">IF(OR(Q80="",O80=""),"",IF(ISTEXT(O80),"N/A",O80*Q80))</f>
        <v>N/A</v>
      </c>
      <c r="S80" s="89" t="str">
        <f t="shared" ref="S80" si="53">IF(R80="","",IF(ISTEXT(R80),"IV",IF(R80=20,"IV",IF(AND(R80&gt;=40,R80&lt;=120),"III",IF(AND(R80&gt;=150,R80&lt;=500),"II",IF(AND(R80&gt;=600,R80&lt;=4000),"I","Error"))))))</f>
        <v>IV</v>
      </c>
      <c r="T80" s="89" t="str">
        <f t="shared" si="41"/>
        <v>Aceptable</v>
      </c>
      <c r="U80" s="147"/>
      <c r="V80" s="147"/>
      <c r="W80" s="147"/>
      <c r="X80" s="147"/>
      <c r="Y80" s="93" t="s">
        <v>287</v>
      </c>
      <c r="Z80" s="100" t="s">
        <v>482</v>
      </c>
      <c r="AA80" s="100" t="s">
        <v>211</v>
      </c>
      <c r="AB80" s="100" t="s">
        <v>211</v>
      </c>
      <c r="AC80" s="100" t="s">
        <v>211</v>
      </c>
      <c r="AD80" s="102" t="s">
        <v>397</v>
      </c>
      <c r="AE80" s="111" t="s">
        <v>418</v>
      </c>
    </row>
    <row r="81" spans="1:31" s="98" customFormat="1" ht="68.45" customHeight="1">
      <c r="A81" s="147"/>
      <c r="B81" s="147"/>
      <c r="C81" s="147"/>
      <c r="D81" s="147"/>
      <c r="E81" s="86" t="s">
        <v>312</v>
      </c>
      <c r="F81" s="104" t="s">
        <v>280</v>
      </c>
      <c r="G81" s="104" t="s">
        <v>260</v>
      </c>
      <c r="H81" s="100" t="s">
        <v>332</v>
      </c>
      <c r="I81" s="100" t="s">
        <v>333</v>
      </c>
      <c r="J81" s="100" t="s">
        <v>306</v>
      </c>
      <c r="K81" s="100" t="s">
        <v>255</v>
      </c>
      <c r="L81" s="100" t="s">
        <v>306</v>
      </c>
      <c r="M81" s="100">
        <v>2</v>
      </c>
      <c r="N81" s="100">
        <v>1</v>
      </c>
      <c r="O81" s="100">
        <f t="shared" si="37"/>
        <v>2</v>
      </c>
      <c r="P81" s="89" t="str">
        <f t="shared" si="38"/>
        <v>Bajo</v>
      </c>
      <c r="Q81" s="92">
        <v>10</v>
      </c>
      <c r="R81" s="89">
        <f t="shared" si="39"/>
        <v>20</v>
      </c>
      <c r="S81" s="89" t="str">
        <f t="shared" si="40"/>
        <v>IV</v>
      </c>
      <c r="T81" s="89" t="str">
        <f t="shared" si="41"/>
        <v>Aceptable</v>
      </c>
      <c r="U81" s="147"/>
      <c r="V81" s="147"/>
      <c r="W81" s="147"/>
      <c r="X81" s="147"/>
      <c r="Y81" s="90" t="s">
        <v>363</v>
      </c>
      <c r="Z81" s="100" t="s">
        <v>465</v>
      </c>
      <c r="AA81" s="100" t="s">
        <v>258</v>
      </c>
      <c r="AB81" s="100" t="s">
        <v>258</v>
      </c>
      <c r="AC81" s="100" t="s">
        <v>372</v>
      </c>
      <c r="AD81" s="100" t="s">
        <v>373</v>
      </c>
      <c r="AE81" s="100" t="s">
        <v>212</v>
      </c>
    </row>
    <row r="82" spans="1:31" s="98" customFormat="1" ht="68.45" customHeight="1">
      <c r="A82" s="147"/>
      <c r="B82" s="147"/>
      <c r="C82" s="147"/>
      <c r="D82" s="147"/>
      <c r="E82" s="86" t="s">
        <v>312</v>
      </c>
      <c r="F82" s="104" t="s">
        <v>261</v>
      </c>
      <c r="G82" s="104" t="s">
        <v>260</v>
      </c>
      <c r="H82" s="100" t="s">
        <v>338</v>
      </c>
      <c r="I82" s="100" t="s">
        <v>262</v>
      </c>
      <c r="J82" s="100" t="s">
        <v>209</v>
      </c>
      <c r="K82" s="100" t="s">
        <v>209</v>
      </c>
      <c r="L82" s="100" t="s">
        <v>209</v>
      </c>
      <c r="M82" s="100">
        <v>2</v>
      </c>
      <c r="N82" s="100">
        <v>1</v>
      </c>
      <c r="O82" s="100">
        <f t="shared" si="37"/>
        <v>2</v>
      </c>
      <c r="P82" s="89" t="str">
        <f t="shared" si="38"/>
        <v>Bajo</v>
      </c>
      <c r="Q82" s="92">
        <v>10</v>
      </c>
      <c r="R82" s="89">
        <f t="shared" si="39"/>
        <v>20</v>
      </c>
      <c r="S82" s="89" t="str">
        <f t="shared" si="40"/>
        <v>IV</v>
      </c>
      <c r="T82" s="89" t="str">
        <f t="shared" si="41"/>
        <v>Aceptable</v>
      </c>
      <c r="U82" s="147"/>
      <c r="V82" s="147"/>
      <c r="W82" s="147"/>
      <c r="X82" s="147"/>
      <c r="Y82" s="90" t="s">
        <v>366</v>
      </c>
      <c r="Z82" s="94" t="s">
        <v>478</v>
      </c>
      <c r="AA82" s="100" t="s">
        <v>258</v>
      </c>
      <c r="AB82" s="100" t="s">
        <v>258</v>
      </c>
      <c r="AC82" s="100" t="s">
        <v>211</v>
      </c>
      <c r="AD82" s="102" t="s">
        <v>405</v>
      </c>
      <c r="AE82" s="100" t="s">
        <v>258</v>
      </c>
    </row>
    <row r="83" spans="1:31" s="98" customFormat="1" ht="68.45" customHeight="1">
      <c r="A83" s="147"/>
      <c r="B83" s="147"/>
      <c r="C83" s="147"/>
      <c r="D83" s="147"/>
      <c r="E83" s="86" t="s">
        <v>312</v>
      </c>
      <c r="F83" s="104" t="s">
        <v>272</v>
      </c>
      <c r="G83" s="104" t="s">
        <v>260</v>
      </c>
      <c r="H83" s="100" t="s">
        <v>340</v>
      </c>
      <c r="I83" s="100" t="s">
        <v>341</v>
      </c>
      <c r="J83" s="100" t="s">
        <v>275</v>
      </c>
      <c r="K83" s="100" t="s">
        <v>276</v>
      </c>
      <c r="L83" s="100" t="s">
        <v>277</v>
      </c>
      <c r="M83" s="100">
        <v>2</v>
      </c>
      <c r="N83" s="100">
        <v>1</v>
      </c>
      <c r="O83" s="100">
        <f t="shared" si="37"/>
        <v>2</v>
      </c>
      <c r="P83" s="89" t="str">
        <f t="shared" si="38"/>
        <v>Bajo</v>
      </c>
      <c r="Q83" s="92">
        <v>10</v>
      </c>
      <c r="R83" s="89">
        <f t="shared" si="39"/>
        <v>20</v>
      </c>
      <c r="S83" s="89" t="str">
        <f t="shared" si="40"/>
        <v>IV</v>
      </c>
      <c r="T83" s="89" t="str">
        <f t="shared" si="41"/>
        <v>Aceptable</v>
      </c>
      <c r="U83" s="147"/>
      <c r="V83" s="147"/>
      <c r="W83" s="147"/>
      <c r="X83" s="147"/>
      <c r="Y83" s="90" t="s">
        <v>278</v>
      </c>
      <c r="Z83" s="100" t="s">
        <v>483</v>
      </c>
      <c r="AA83" s="100" t="s">
        <v>258</v>
      </c>
      <c r="AB83" s="100" t="s">
        <v>258</v>
      </c>
      <c r="AC83" s="100" t="s">
        <v>279</v>
      </c>
      <c r="AD83" s="102" t="s">
        <v>399</v>
      </c>
      <c r="AE83" s="100" t="s">
        <v>258</v>
      </c>
    </row>
    <row r="84" spans="1:31" s="98" customFormat="1" ht="68.45" customHeight="1">
      <c r="A84" s="147"/>
      <c r="B84" s="147"/>
      <c r="C84" s="147"/>
      <c r="D84" s="147"/>
      <c r="E84" s="86" t="s">
        <v>204</v>
      </c>
      <c r="F84" s="104" t="s">
        <v>288</v>
      </c>
      <c r="G84" s="104" t="s">
        <v>152</v>
      </c>
      <c r="H84" s="100" t="s">
        <v>289</v>
      </c>
      <c r="I84" s="100" t="s">
        <v>343</v>
      </c>
      <c r="J84" s="100" t="s">
        <v>209</v>
      </c>
      <c r="K84" s="100" t="s">
        <v>216</v>
      </c>
      <c r="L84" s="100" t="s">
        <v>217</v>
      </c>
      <c r="M84" s="100">
        <v>2</v>
      </c>
      <c r="N84" s="100">
        <v>3</v>
      </c>
      <c r="O84" s="100">
        <f t="shared" si="37"/>
        <v>6</v>
      </c>
      <c r="P84" s="89" t="str">
        <f t="shared" si="38"/>
        <v>Medio</v>
      </c>
      <c r="Q84" s="92">
        <v>60</v>
      </c>
      <c r="R84" s="89">
        <f t="shared" si="39"/>
        <v>360</v>
      </c>
      <c r="S84" s="89" t="str">
        <f t="shared" si="40"/>
        <v>II</v>
      </c>
      <c r="T84" s="89" t="str">
        <f t="shared" si="41"/>
        <v>No Aceptable o Aceptable con controles</v>
      </c>
      <c r="U84" s="147"/>
      <c r="V84" s="147"/>
      <c r="W84" s="147"/>
      <c r="X84" s="147"/>
      <c r="Y84" s="96" t="s">
        <v>344</v>
      </c>
      <c r="Z84" s="100" t="s">
        <v>219</v>
      </c>
      <c r="AA84" s="100" t="s">
        <v>211</v>
      </c>
      <c r="AB84" s="100" t="s">
        <v>211</v>
      </c>
      <c r="AC84" s="100" t="s">
        <v>211</v>
      </c>
      <c r="AD84" s="100" t="s">
        <v>220</v>
      </c>
      <c r="AE84" s="100" t="s">
        <v>211</v>
      </c>
    </row>
    <row r="85" spans="1:31" s="98" customFormat="1" ht="68.45" customHeight="1">
      <c r="A85" s="147"/>
      <c r="B85" s="147"/>
      <c r="C85" s="147"/>
      <c r="D85" s="147"/>
      <c r="E85" s="86" t="s">
        <v>204</v>
      </c>
      <c r="F85" s="104" t="s">
        <v>290</v>
      </c>
      <c r="G85" s="104" t="s">
        <v>152</v>
      </c>
      <c r="H85" s="100" t="s">
        <v>291</v>
      </c>
      <c r="I85" s="100" t="s">
        <v>345</v>
      </c>
      <c r="J85" s="100" t="s">
        <v>209</v>
      </c>
      <c r="K85" s="100" t="s">
        <v>216</v>
      </c>
      <c r="L85" s="100" t="s">
        <v>217</v>
      </c>
      <c r="M85" s="100">
        <v>2</v>
      </c>
      <c r="N85" s="100">
        <v>3</v>
      </c>
      <c r="O85" s="100">
        <f t="shared" si="37"/>
        <v>6</v>
      </c>
      <c r="P85" s="89" t="str">
        <f t="shared" si="38"/>
        <v>Medio</v>
      </c>
      <c r="Q85" s="92">
        <v>60</v>
      </c>
      <c r="R85" s="89">
        <f t="shared" si="39"/>
        <v>360</v>
      </c>
      <c r="S85" s="89" t="str">
        <f t="shared" si="40"/>
        <v>II</v>
      </c>
      <c r="T85" s="89" t="str">
        <f t="shared" si="41"/>
        <v>No Aceptable o Aceptable con controles</v>
      </c>
      <c r="U85" s="147"/>
      <c r="V85" s="147"/>
      <c r="W85" s="147"/>
      <c r="X85" s="147"/>
      <c r="Y85" s="96" t="s">
        <v>346</v>
      </c>
      <c r="Z85" s="100" t="s">
        <v>219</v>
      </c>
      <c r="AA85" s="100" t="s">
        <v>211</v>
      </c>
      <c r="AB85" s="100" t="s">
        <v>211</v>
      </c>
      <c r="AC85" s="100" t="s">
        <v>211</v>
      </c>
      <c r="AD85" s="100" t="s">
        <v>220</v>
      </c>
      <c r="AE85" s="100" t="s">
        <v>211</v>
      </c>
    </row>
    <row r="86" spans="1:31" s="98" customFormat="1" ht="68.45" customHeight="1">
      <c r="A86" s="147"/>
      <c r="B86" s="147"/>
      <c r="C86" s="147"/>
      <c r="D86" s="147"/>
      <c r="E86" s="86" t="s">
        <v>312</v>
      </c>
      <c r="F86" s="104" t="s">
        <v>348</v>
      </c>
      <c r="G86" s="104" t="s">
        <v>347</v>
      </c>
      <c r="H86" s="100" t="s">
        <v>349</v>
      </c>
      <c r="I86" s="100" t="s">
        <v>350</v>
      </c>
      <c r="J86" s="100" t="s">
        <v>306</v>
      </c>
      <c r="K86" s="100" t="s">
        <v>351</v>
      </c>
      <c r="L86" s="100" t="s">
        <v>352</v>
      </c>
      <c r="M86" s="100">
        <v>2</v>
      </c>
      <c r="N86" s="100">
        <v>1</v>
      </c>
      <c r="O86" s="100">
        <f t="shared" si="37"/>
        <v>2</v>
      </c>
      <c r="P86" s="89" t="str">
        <f t="shared" si="38"/>
        <v>Bajo</v>
      </c>
      <c r="Q86" s="92">
        <v>10</v>
      </c>
      <c r="R86" s="89">
        <f t="shared" si="39"/>
        <v>20</v>
      </c>
      <c r="S86" s="89" t="str">
        <f t="shared" si="40"/>
        <v>IV</v>
      </c>
      <c r="T86" s="89" t="str">
        <f t="shared" si="41"/>
        <v>Aceptable</v>
      </c>
      <c r="U86" s="147"/>
      <c r="V86" s="147"/>
      <c r="W86" s="147"/>
      <c r="X86" s="147"/>
      <c r="Y86" s="90" t="s">
        <v>278</v>
      </c>
      <c r="Z86" s="100" t="s">
        <v>353</v>
      </c>
      <c r="AA86" s="100" t="s">
        <v>258</v>
      </c>
      <c r="AB86" s="100" t="s">
        <v>258</v>
      </c>
      <c r="AC86" s="100" t="s">
        <v>354</v>
      </c>
      <c r="AD86" s="100" t="s">
        <v>355</v>
      </c>
      <c r="AE86" s="100" t="s">
        <v>258</v>
      </c>
    </row>
    <row r="87" spans="1:31" s="98" customFormat="1" ht="68.45" customHeight="1">
      <c r="A87" s="148"/>
      <c r="B87" s="148"/>
      <c r="C87" s="148"/>
      <c r="D87" s="148"/>
      <c r="E87" s="86" t="s">
        <v>312</v>
      </c>
      <c r="F87" s="104" t="s">
        <v>348</v>
      </c>
      <c r="G87" s="104" t="s">
        <v>347</v>
      </c>
      <c r="H87" s="100" t="s">
        <v>357</v>
      </c>
      <c r="I87" s="100" t="s">
        <v>350</v>
      </c>
      <c r="J87" s="100" t="s">
        <v>306</v>
      </c>
      <c r="K87" s="100" t="s">
        <v>351</v>
      </c>
      <c r="L87" s="100" t="s">
        <v>352</v>
      </c>
      <c r="M87" s="100">
        <v>2</v>
      </c>
      <c r="N87" s="100">
        <v>1</v>
      </c>
      <c r="O87" s="100">
        <f t="shared" si="37"/>
        <v>2</v>
      </c>
      <c r="P87" s="89" t="str">
        <f t="shared" si="38"/>
        <v>Bajo</v>
      </c>
      <c r="Q87" s="92">
        <v>10</v>
      </c>
      <c r="R87" s="89">
        <f t="shared" si="39"/>
        <v>20</v>
      </c>
      <c r="S87" s="89" t="str">
        <f t="shared" si="40"/>
        <v>IV</v>
      </c>
      <c r="T87" s="89" t="str">
        <f t="shared" si="41"/>
        <v>Aceptable</v>
      </c>
      <c r="U87" s="147"/>
      <c r="V87" s="147"/>
      <c r="W87" s="147"/>
      <c r="X87" s="147"/>
      <c r="Y87" s="90" t="s">
        <v>278</v>
      </c>
      <c r="Z87" s="100" t="s">
        <v>353</v>
      </c>
      <c r="AA87" s="100" t="s">
        <v>258</v>
      </c>
      <c r="AB87" s="100" t="s">
        <v>258</v>
      </c>
      <c r="AC87" s="100" t="s">
        <v>374</v>
      </c>
      <c r="AD87" s="100" t="s">
        <v>375</v>
      </c>
      <c r="AE87" s="100" t="s">
        <v>258</v>
      </c>
    </row>
    <row r="88" spans="1:31" s="98" customFormat="1" ht="68.45" customHeight="1">
      <c r="A88" s="146" t="s">
        <v>407</v>
      </c>
      <c r="B88" s="140" t="s">
        <v>376</v>
      </c>
      <c r="C88" s="140" t="s">
        <v>376</v>
      </c>
      <c r="D88" s="140" t="s">
        <v>376</v>
      </c>
      <c r="E88" s="86" t="s">
        <v>204</v>
      </c>
      <c r="F88" s="104" t="s">
        <v>213</v>
      </c>
      <c r="G88" s="104" t="s">
        <v>152</v>
      </c>
      <c r="H88" s="100" t="s">
        <v>214</v>
      </c>
      <c r="I88" s="100" t="s">
        <v>215</v>
      </c>
      <c r="J88" s="100" t="s">
        <v>209</v>
      </c>
      <c r="K88" s="100" t="s">
        <v>216</v>
      </c>
      <c r="L88" s="100" t="s">
        <v>217</v>
      </c>
      <c r="M88" s="100">
        <v>2</v>
      </c>
      <c r="N88" s="100">
        <v>3</v>
      </c>
      <c r="O88" s="100">
        <f t="shared" si="37"/>
        <v>6</v>
      </c>
      <c r="P88" s="89" t="str">
        <f t="shared" si="38"/>
        <v>Medio</v>
      </c>
      <c r="Q88" s="92">
        <v>10</v>
      </c>
      <c r="R88" s="89">
        <f t="shared" si="39"/>
        <v>60</v>
      </c>
      <c r="S88" s="89" t="str">
        <f t="shared" si="40"/>
        <v>III</v>
      </c>
      <c r="T88" s="88" t="s">
        <v>142</v>
      </c>
      <c r="U88" s="147"/>
      <c r="V88" s="147"/>
      <c r="W88" s="147"/>
      <c r="X88" s="147"/>
      <c r="Y88" s="96" t="s">
        <v>321</v>
      </c>
      <c r="Z88" s="100" t="s">
        <v>219</v>
      </c>
      <c r="AA88" s="100" t="s">
        <v>211</v>
      </c>
      <c r="AB88" s="100" t="s">
        <v>211</v>
      </c>
      <c r="AC88" s="100" t="s">
        <v>211</v>
      </c>
      <c r="AD88" s="100" t="s">
        <v>220</v>
      </c>
      <c r="AE88" s="100" t="s">
        <v>211</v>
      </c>
    </row>
    <row r="89" spans="1:31" s="98" customFormat="1" ht="68.45" customHeight="1">
      <c r="A89" s="147"/>
      <c r="B89" s="140"/>
      <c r="C89" s="140"/>
      <c r="D89" s="140"/>
      <c r="E89" s="86" t="s">
        <v>204</v>
      </c>
      <c r="F89" s="104" t="s">
        <v>221</v>
      </c>
      <c r="G89" s="104" t="s">
        <v>152</v>
      </c>
      <c r="H89" s="100" t="s">
        <v>222</v>
      </c>
      <c r="I89" s="100" t="s">
        <v>223</v>
      </c>
      <c r="J89" s="100" t="s">
        <v>209</v>
      </c>
      <c r="K89" s="100" t="s">
        <v>216</v>
      </c>
      <c r="L89" s="100" t="s">
        <v>217</v>
      </c>
      <c r="M89" s="100">
        <v>2</v>
      </c>
      <c r="N89" s="100">
        <v>3</v>
      </c>
      <c r="O89" s="100">
        <f t="shared" si="37"/>
        <v>6</v>
      </c>
      <c r="P89" s="89" t="str">
        <f t="shared" si="38"/>
        <v>Medio</v>
      </c>
      <c r="Q89" s="92">
        <v>10</v>
      </c>
      <c r="R89" s="89">
        <f t="shared" si="39"/>
        <v>60</v>
      </c>
      <c r="S89" s="89" t="str">
        <f t="shared" si="40"/>
        <v>III</v>
      </c>
      <c r="T89" s="88" t="s">
        <v>142</v>
      </c>
      <c r="U89" s="147"/>
      <c r="V89" s="147"/>
      <c r="W89" s="147"/>
      <c r="X89" s="147"/>
      <c r="Y89" s="96" t="s">
        <v>377</v>
      </c>
      <c r="Z89" s="100" t="s">
        <v>219</v>
      </c>
      <c r="AA89" s="100" t="s">
        <v>211</v>
      </c>
      <c r="AB89" s="100" t="s">
        <v>211</v>
      </c>
      <c r="AC89" s="100" t="s">
        <v>211</v>
      </c>
      <c r="AD89" s="100" t="s">
        <v>220</v>
      </c>
      <c r="AE89" s="100" t="s">
        <v>211</v>
      </c>
    </row>
    <row r="90" spans="1:31" s="98" customFormat="1" ht="68.45" customHeight="1">
      <c r="A90" s="147"/>
      <c r="B90" s="140"/>
      <c r="C90" s="140"/>
      <c r="D90" s="140"/>
      <c r="E90" s="86" t="s">
        <v>204</v>
      </c>
      <c r="F90" s="104" t="s">
        <v>288</v>
      </c>
      <c r="G90" s="104" t="s">
        <v>152</v>
      </c>
      <c r="H90" s="100" t="s">
        <v>289</v>
      </c>
      <c r="I90" s="100" t="s">
        <v>343</v>
      </c>
      <c r="J90" s="100" t="s">
        <v>209</v>
      </c>
      <c r="K90" s="100" t="s">
        <v>216</v>
      </c>
      <c r="L90" s="100" t="s">
        <v>217</v>
      </c>
      <c r="M90" s="100">
        <v>2</v>
      </c>
      <c r="N90" s="100">
        <v>3</v>
      </c>
      <c r="O90" s="100">
        <f t="shared" si="37"/>
        <v>6</v>
      </c>
      <c r="P90" s="89" t="str">
        <f t="shared" si="38"/>
        <v>Medio</v>
      </c>
      <c r="Q90" s="92">
        <v>10</v>
      </c>
      <c r="R90" s="89">
        <f t="shared" si="39"/>
        <v>60</v>
      </c>
      <c r="S90" s="89" t="str">
        <f t="shared" si="40"/>
        <v>III</v>
      </c>
      <c r="T90" s="88" t="s">
        <v>142</v>
      </c>
      <c r="U90" s="147"/>
      <c r="V90" s="147"/>
      <c r="W90" s="147"/>
      <c r="X90" s="147"/>
      <c r="Y90" s="96" t="s">
        <v>344</v>
      </c>
      <c r="Z90" s="100" t="s">
        <v>219</v>
      </c>
      <c r="AA90" s="100" t="s">
        <v>211</v>
      </c>
      <c r="AB90" s="100" t="s">
        <v>211</v>
      </c>
      <c r="AC90" s="100" t="s">
        <v>211</v>
      </c>
      <c r="AD90" s="100" t="s">
        <v>220</v>
      </c>
      <c r="AE90" s="100" t="s">
        <v>211</v>
      </c>
    </row>
    <row r="91" spans="1:31" s="98" customFormat="1" ht="68.45" customHeight="1">
      <c r="A91" s="147"/>
      <c r="B91" s="140"/>
      <c r="C91" s="140"/>
      <c r="D91" s="140"/>
      <c r="E91" s="86" t="s">
        <v>204</v>
      </c>
      <c r="F91" s="104" t="s">
        <v>290</v>
      </c>
      <c r="G91" s="104" t="s">
        <v>152</v>
      </c>
      <c r="H91" s="100" t="s">
        <v>291</v>
      </c>
      <c r="I91" s="100" t="s">
        <v>345</v>
      </c>
      <c r="J91" s="100" t="s">
        <v>209</v>
      </c>
      <c r="K91" s="100" t="s">
        <v>216</v>
      </c>
      <c r="L91" s="100" t="s">
        <v>217</v>
      </c>
      <c r="M91" s="100">
        <v>2</v>
      </c>
      <c r="N91" s="100">
        <v>3</v>
      </c>
      <c r="O91" s="100">
        <f t="shared" si="37"/>
        <v>6</v>
      </c>
      <c r="P91" s="89" t="str">
        <f t="shared" si="38"/>
        <v>Medio</v>
      </c>
      <c r="Q91" s="92">
        <v>10</v>
      </c>
      <c r="R91" s="89">
        <f t="shared" si="39"/>
        <v>60</v>
      </c>
      <c r="S91" s="89" t="str">
        <f t="shared" si="40"/>
        <v>III</v>
      </c>
      <c r="T91" s="88" t="s">
        <v>142</v>
      </c>
      <c r="U91" s="147"/>
      <c r="V91" s="147"/>
      <c r="W91" s="147"/>
      <c r="X91" s="147"/>
      <c r="Y91" s="96" t="s">
        <v>346</v>
      </c>
      <c r="Z91" s="100" t="s">
        <v>219</v>
      </c>
      <c r="AA91" s="100" t="s">
        <v>211</v>
      </c>
      <c r="AB91" s="100" t="s">
        <v>211</v>
      </c>
      <c r="AC91" s="100" t="s">
        <v>211</v>
      </c>
      <c r="AD91" s="100" t="s">
        <v>220</v>
      </c>
      <c r="AE91" s="100" t="s">
        <v>211</v>
      </c>
    </row>
    <row r="92" spans="1:31" s="98" customFormat="1" ht="68.45" customHeight="1">
      <c r="A92" s="147"/>
      <c r="B92" s="140"/>
      <c r="C92" s="140"/>
      <c r="D92" s="140"/>
      <c r="E92" s="86" t="s">
        <v>204</v>
      </c>
      <c r="F92" s="104" t="s">
        <v>283</v>
      </c>
      <c r="G92" s="104" t="s">
        <v>205</v>
      </c>
      <c r="H92" s="100" t="s">
        <v>284</v>
      </c>
      <c r="I92" s="100" t="s">
        <v>285</v>
      </c>
      <c r="J92" s="100" t="s">
        <v>209</v>
      </c>
      <c r="K92" s="100" t="s">
        <v>255</v>
      </c>
      <c r="L92" s="100" t="s">
        <v>286</v>
      </c>
      <c r="M92" s="101">
        <v>0</v>
      </c>
      <c r="N92" s="101">
        <v>3</v>
      </c>
      <c r="O92" s="101" t="str">
        <f t="shared" ref="O92" si="54">IF(OR(M92="",N92=""),"",IF((M92*N92=0),"N/A",M92*N92))</f>
        <v>N/A</v>
      </c>
      <c r="P92" s="89" t="str">
        <f t="shared" ref="P92" si="55">IF(O92="","",IF(ISTEXT(O92),"N/A",IF(OR(O92=2,O92=4),"Bajo",IF(OR(O92=6,O92=8),"Medio",IF(OR(O92=10,O92=12,O92=18,O92=20),"Alto",IF(OR(O92=24,O92=30,O92=40),"Muy Alto","Error"))))))</f>
        <v>N/A</v>
      </c>
      <c r="Q92" s="88">
        <v>60</v>
      </c>
      <c r="R92" s="89" t="str">
        <f t="shared" ref="R92" si="56">IF(OR(Q92="",O92=""),"",IF(ISTEXT(O92),"N/A",O92*Q92))</f>
        <v>N/A</v>
      </c>
      <c r="S92" s="89" t="str">
        <f t="shared" ref="S92" si="57">IF(R92="","",IF(ISTEXT(R92),"IV",IF(R92=20,"IV",IF(AND(R92&gt;=40,R92&lt;=120),"III",IF(AND(R92&gt;=150,R92&lt;=500),"II",IF(AND(R92&gt;=600,R92&lt;=4000),"I","Error"))))))</f>
        <v>IV</v>
      </c>
      <c r="T92" s="89" t="str">
        <f>IF(S92="","",IF(OR(S92="IV",S92="III"),"Aceptable",IF(S92="II","No Aceptable o Aceptable con controles",IF(S92="I","No Aceptable","Error"))))</f>
        <v>Aceptable</v>
      </c>
      <c r="U92" s="147"/>
      <c r="V92" s="147"/>
      <c r="W92" s="147"/>
      <c r="X92" s="147"/>
      <c r="Y92" s="93" t="s">
        <v>287</v>
      </c>
      <c r="Z92" s="100" t="s">
        <v>477</v>
      </c>
      <c r="AA92" s="100" t="s">
        <v>211</v>
      </c>
      <c r="AB92" s="100" t="s">
        <v>211</v>
      </c>
      <c r="AC92" s="100" t="s">
        <v>211</v>
      </c>
      <c r="AD92" s="102" t="s">
        <v>397</v>
      </c>
      <c r="AE92" s="111" t="s">
        <v>418</v>
      </c>
    </row>
    <row r="93" spans="1:31" s="98" customFormat="1" ht="68.45" customHeight="1">
      <c r="A93" s="147"/>
      <c r="B93" s="140"/>
      <c r="C93" s="140"/>
      <c r="D93" s="140"/>
      <c r="E93" s="86" t="s">
        <v>204</v>
      </c>
      <c r="F93" s="104" t="s">
        <v>206</v>
      </c>
      <c r="G93" s="104" t="s">
        <v>205</v>
      </c>
      <c r="H93" s="100" t="s">
        <v>207</v>
      </c>
      <c r="I93" s="100" t="s">
        <v>208</v>
      </c>
      <c r="J93" s="100" t="s">
        <v>209</v>
      </c>
      <c r="K93" s="100" t="s">
        <v>209</v>
      </c>
      <c r="L93" s="100" t="s">
        <v>209</v>
      </c>
      <c r="M93" s="100">
        <v>2</v>
      </c>
      <c r="N93" s="100">
        <v>1</v>
      </c>
      <c r="O93" s="100">
        <f t="shared" si="37"/>
        <v>2</v>
      </c>
      <c r="P93" s="89" t="str">
        <f t="shared" si="38"/>
        <v>Bajo</v>
      </c>
      <c r="Q93" s="88">
        <v>20</v>
      </c>
      <c r="R93" s="89">
        <f t="shared" si="39"/>
        <v>40</v>
      </c>
      <c r="S93" s="89" t="str">
        <f t="shared" si="40"/>
        <v>III</v>
      </c>
      <c r="T93" s="88" t="s">
        <v>142</v>
      </c>
      <c r="U93" s="147"/>
      <c r="V93" s="147"/>
      <c r="W93" s="147"/>
      <c r="X93" s="147"/>
      <c r="Y93" s="90" t="s">
        <v>210</v>
      </c>
      <c r="Z93" s="100" t="s">
        <v>479</v>
      </c>
      <c r="AA93" s="100" t="s">
        <v>211</v>
      </c>
      <c r="AB93" s="100" t="s">
        <v>211</v>
      </c>
      <c r="AC93" s="100" t="s">
        <v>211</v>
      </c>
      <c r="AD93" s="102" t="s">
        <v>397</v>
      </c>
      <c r="AE93" s="111" t="s">
        <v>418</v>
      </c>
    </row>
    <row r="94" spans="1:31" s="98" customFormat="1" ht="68.45" customHeight="1">
      <c r="A94" s="147"/>
      <c r="B94" s="140"/>
      <c r="C94" s="140"/>
      <c r="D94" s="140"/>
      <c r="E94" s="86" t="s">
        <v>204</v>
      </c>
      <c r="F94" s="104" t="s">
        <v>239</v>
      </c>
      <c r="G94" s="104" t="s">
        <v>238</v>
      </c>
      <c r="H94" s="100" t="s">
        <v>301</v>
      </c>
      <c r="I94" s="100" t="s">
        <v>302</v>
      </c>
      <c r="J94" s="100" t="s">
        <v>209</v>
      </c>
      <c r="K94" s="100" t="s">
        <v>242</v>
      </c>
      <c r="L94" s="100" t="s">
        <v>227</v>
      </c>
      <c r="M94" s="100">
        <v>2</v>
      </c>
      <c r="N94" s="100">
        <v>1</v>
      </c>
      <c r="O94" s="100">
        <f t="shared" si="37"/>
        <v>2</v>
      </c>
      <c r="P94" s="89" t="str">
        <f t="shared" si="38"/>
        <v>Bajo</v>
      </c>
      <c r="Q94" s="87">
        <v>10</v>
      </c>
      <c r="R94" s="89">
        <f t="shared" si="39"/>
        <v>20</v>
      </c>
      <c r="S94" s="89" t="str">
        <f t="shared" si="40"/>
        <v>IV</v>
      </c>
      <c r="T94" s="89" t="str">
        <f>IF(S94="","",IF(OR(S94="IV",S94="III"),"Aceptable",IF(S94="II","No Aceptable o Aceptable con controles",IF(S94="I","No Aceptable","Error"))))</f>
        <v>Aceptable</v>
      </c>
      <c r="U94" s="147"/>
      <c r="V94" s="147"/>
      <c r="W94" s="147"/>
      <c r="X94" s="147"/>
      <c r="Y94" s="90" t="s">
        <v>243</v>
      </c>
      <c r="Z94" s="100" t="s">
        <v>476</v>
      </c>
      <c r="AA94" s="100" t="s">
        <v>211</v>
      </c>
      <c r="AB94" s="100" t="s">
        <v>211</v>
      </c>
      <c r="AC94" s="100" t="s">
        <v>244</v>
      </c>
      <c r="AD94" s="100" t="s">
        <v>292</v>
      </c>
      <c r="AE94" s="100" t="s">
        <v>211</v>
      </c>
    </row>
    <row r="95" spans="1:31" s="98" customFormat="1" ht="68.45" customHeight="1">
      <c r="A95" s="147"/>
      <c r="B95" s="140"/>
      <c r="C95" s="140"/>
      <c r="D95" s="140"/>
      <c r="E95" s="86" t="s">
        <v>204</v>
      </c>
      <c r="F95" s="104" t="s">
        <v>245</v>
      </c>
      <c r="G95" s="104" t="s">
        <v>238</v>
      </c>
      <c r="H95" s="100" t="s">
        <v>378</v>
      </c>
      <c r="I95" s="100" t="s">
        <v>320</v>
      </c>
      <c r="J95" s="100" t="s">
        <v>209</v>
      </c>
      <c r="K95" s="100" t="s">
        <v>242</v>
      </c>
      <c r="L95" s="100" t="s">
        <v>227</v>
      </c>
      <c r="M95" s="100">
        <v>2</v>
      </c>
      <c r="N95" s="100">
        <v>1</v>
      </c>
      <c r="O95" s="100">
        <f t="shared" si="37"/>
        <v>2</v>
      </c>
      <c r="P95" s="89" t="str">
        <f t="shared" si="38"/>
        <v>Bajo</v>
      </c>
      <c r="Q95" s="87">
        <v>10</v>
      </c>
      <c r="R95" s="89">
        <f t="shared" si="39"/>
        <v>20</v>
      </c>
      <c r="S95" s="89" t="str">
        <f t="shared" si="40"/>
        <v>IV</v>
      </c>
      <c r="T95" s="89" t="str">
        <f>IF(S95="","",IF(OR(S95="IV",S95="III"),"Aceptable",IF(S95="II","No Aceptable o Aceptable con controles",IF(S95="I","No Aceptable","Error"))))</f>
        <v>Aceptable</v>
      </c>
      <c r="U95" s="147"/>
      <c r="V95" s="147"/>
      <c r="W95" s="147"/>
      <c r="X95" s="147"/>
      <c r="Y95" s="90" t="s">
        <v>243</v>
      </c>
      <c r="Z95" s="100" t="s">
        <v>476</v>
      </c>
      <c r="AA95" s="100" t="s">
        <v>211</v>
      </c>
      <c r="AB95" s="100" t="s">
        <v>211</v>
      </c>
      <c r="AC95" s="100" t="s">
        <v>244</v>
      </c>
      <c r="AD95" s="102" t="s">
        <v>249</v>
      </c>
      <c r="AE95" s="100" t="s">
        <v>211</v>
      </c>
    </row>
    <row r="96" spans="1:31" s="98" customFormat="1" ht="68.45" customHeight="1">
      <c r="A96" s="147"/>
      <c r="B96" s="140"/>
      <c r="C96" s="140"/>
      <c r="D96" s="140"/>
      <c r="E96" s="86" t="s">
        <v>204</v>
      </c>
      <c r="F96" s="104" t="s">
        <v>272</v>
      </c>
      <c r="G96" s="104" t="s">
        <v>260</v>
      </c>
      <c r="H96" s="100" t="s">
        <v>273</v>
      </c>
      <c r="I96" s="100" t="s">
        <v>274</v>
      </c>
      <c r="J96" s="100" t="s">
        <v>275</v>
      </c>
      <c r="K96" s="100" t="s">
        <v>276</v>
      </c>
      <c r="L96" s="100" t="s">
        <v>277</v>
      </c>
      <c r="M96" s="100">
        <v>6</v>
      </c>
      <c r="N96" s="100">
        <v>3</v>
      </c>
      <c r="O96" s="100">
        <f t="shared" si="37"/>
        <v>18</v>
      </c>
      <c r="P96" s="89" t="str">
        <f t="shared" si="38"/>
        <v>Alto</v>
      </c>
      <c r="Q96" s="87">
        <v>25</v>
      </c>
      <c r="R96" s="89">
        <f t="shared" si="39"/>
        <v>450</v>
      </c>
      <c r="S96" s="89" t="str">
        <f t="shared" si="40"/>
        <v>II</v>
      </c>
      <c r="T96" s="89" t="str">
        <f>IF(S96="","",IF(OR(S96="IV",S96="III"),"Aceptable",IF(S96="II","No Aceptable o Aceptable con controles",IF(S96="I","No Aceptable","Error"))))</f>
        <v>No Aceptable o Aceptable con controles</v>
      </c>
      <c r="U96" s="147"/>
      <c r="V96" s="147"/>
      <c r="W96" s="147"/>
      <c r="X96" s="147"/>
      <c r="Y96" s="90" t="s">
        <v>278</v>
      </c>
      <c r="Z96" s="100" t="s">
        <v>471</v>
      </c>
      <c r="AA96" s="100" t="s">
        <v>211</v>
      </c>
      <c r="AB96" s="100" t="s">
        <v>258</v>
      </c>
      <c r="AC96" s="100" t="s">
        <v>279</v>
      </c>
      <c r="AD96" s="102" t="s">
        <v>399</v>
      </c>
      <c r="AE96" s="100" t="s">
        <v>211</v>
      </c>
    </row>
    <row r="97" spans="1:31" s="98" customFormat="1" ht="68.45" customHeight="1">
      <c r="A97" s="147"/>
      <c r="B97" s="140"/>
      <c r="C97" s="140"/>
      <c r="D97" s="140"/>
      <c r="E97" s="86" t="s">
        <v>204</v>
      </c>
      <c r="F97" s="104" t="s">
        <v>261</v>
      </c>
      <c r="G97" s="104" t="s">
        <v>260</v>
      </c>
      <c r="H97" s="111" t="s">
        <v>457</v>
      </c>
      <c r="I97" s="100" t="s">
        <v>262</v>
      </c>
      <c r="J97" s="100" t="s">
        <v>209</v>
      </c>
      <c r="K97" s="100" t="s">
        <v>209</v>
      </c>
      <c r="L97" s="100" t="s">
        <v>263</v>
      </c>
      <c r="M97" s="100">
        <v>2</v>
      </c>
      <c r="N97" s="100">
        <v>3</v>
      </c>
      <c r="O97" s="100">
        <f t="shared" si="37"/>
        <v>6</v>
      </c>
      <c r="P97" s="89" t="str">
        <f t="shared" si="38"/>
        <v>Medio</v>
      </c>
      <c r="Q97" s="87">
        <v>10</v>
      </c>
      <c r="R97" s="89">
        <f t="shared" si="39"/>
        <v>60</v>
      </c>
      <c r="S97" s="89" t="str">
        <f t="shared" si="40"/>
        <v>III</v>
      </c>
      <c r="T97" s="88" t="s">
        <v>142</v>
      </c>
      <c r="U97" s="147"/>
      <c r="V97" s="147"/>
      <c r="W97" s="147"/>
      <c r="X97" s="147"/>
      <c r="Y97" s="93" t="s">
        <v>264</v>
      </c>
      <c r="Z97" s="94" t="s">
        <v>478</v>
      </c>
      <c r="AA97" s="95" t="s">
        <v>265</v>
      </c>
      <c r="AB97" s="95" t="s">
        <v>265</v>
      </c>
      <c r="AC97" s="100" t="s">
        <v>211</v>
      </c>
      <c r="AD97" s="102" t="s">
        <v>405</v>
      </c>
      <c r="AE97" s="95" t="s">
        <v>211</v>
      </c>
    </row>
    <row r="98" spans="1:31" s="98" customFormat="1" ht="68.45" customHeight="1">
      <c r="A98" s="147"/>
      <c r="B98" s="140"/>
      <c r="C98" s="140"/>
      <c r="D98" s="140"/>
      <c r="E98" s="86" t="s">
        <v>204</v>
      </c>
      <c r="F98" s="104" t="s">
        <v>266</v>
      </c>
      <c r="G98" s="104" t="s">
        <v>260</v>
      </c>
      <c r="H98" s="100" t="s">
        <v>293</v>
      </c>
      <c r="I98" s="100" t="s">
        <v>294</v>
      </c>
      <c r="J98" s="100" t="s">
        <v>268</v>
      </c>
      <c r="K98" s="100" t="s">
        <v>269</v>
      </c>
      <c r="L98" s="100" t="s">
        <v>270</v>
      </c>
      <c r="M98" s="100">
        <v>2</v>
      </c>
      <c r="N98" s="100">
        <v>4</v>
      </c>
      <c r="O98" s="100">
        <f t="shared" si="37"/>
        <v>8</v>
      </c>
      <c r="P98" s="89" t="str">
        <f t="shared" si="38"/>
        <v>Medio</v>
      </c>
      <c r="Q98" s="92">
        <v>60</v>
      </c>
      <c r="R98" s="89">
        <f t="shared" si="39"/>
        <v>480</v>
      </c>
      <c r="S98" s="89" t="str">
        <f t="shared" si="40"/>
        <v>II</v>
      </c>
      <c r="T98" s="89" t="str">
        <f t="shared" ref="T98:T103" si="58">IF(S98="","",IF(OR(S98="IV",S98="III"),"Aceptable",IF(S98="II","No Aceptable o Aceptable con controles",IF(S98="I","No Aceptable","Error"))))</f>
        <v>No Aceptable o Aceptable con controles</v>
      </c>
      <c r="U98" s="147"/>
      <c r="V98" s="147"/>
      <c r="W98" s="147"/>
      <c r="X98" s="147"/>
      <c r="Y98" s="93" t="s">
        <v>295</v>
      </c>
      <c r="Z98" s="100" t="s">
        <v>484</v>
      </c>
      <c r="AA98" s="94" t="s">
        <v>258</v>
      </c>
      <c r="AB98" s="100" t="s">
        <v>211</v>
      </c>
      <c r="AC98" s="100" t="s">
        <v>296</v>
      </c>
      <c r="AD98" s="100" t="s">
        <v>297</v>
      </c>
      <c r="AE98" s="95" t="s">
        <v>211</v>
      </c>
    </row>
    <row r="99" spans="1:31" s="98" customFormat="1" ht="68.45" customHeight="1">
      <c r="A99" s="147"/>
      <c r="B99" s="140"/>
      <c r="C99" s="140"/>
      <c r="D99" s="140"/>
      <c r="E99" s="86" t="s">
        <v>312</v>
      </c>
      <c r="F99" s="104" t="s">
        <v>280</v>
      </c>
      <c r="G99" s="104" t="s">
        <v>260</v>
      </c>
      <c r="H99" s="100" t="s">
        <v>332</v>
      </c>
      <c r="I99" s="100" t="s">
        <v>333</v>
      </c>
      <c r="J99" s="100" t="s">
        <v>306</v>
      </c>
      <c r="K99" s="100" t="s">
        <v>255</v>
      </c>
      <c r="L99" s="100" t="s">
        <v>306</v>
      </c>
      <c r="M99" s="100">
        <v>2</v>
      </c>
      <c r="N99" s="100">
        <v>1</v>
      </c>
      <c r="O99" s="100">
        <f t="shared" si="37"/>
        <v>2</v>
      </c>
      <c r="P99" s="89" t="str">
        <f t="shared" si="38"/>
        <v>Bajo</v>
      </c>
      <c r="Q99" s="92">
        <v>10</v>
      </c>
      <c r="R99" s="89">
        <f t="shared" si="39"/>
        <v>20</v>
      </c>
      <c r="S99" s="89" t="str">
        <f t="shared" si="40"/>
        <v>IV</v>
      </c>
      <c r="T99" s="89" t="str">
        <f t="shared" si="58"/>
        <v>Aceptable</v>
      </c>
      <c r="U99" s="147"/>
      <c r="V99" s="147"/>
      <c r="W99" s="147"/>
      <c r="X99" s="147"/>
      <c r="Y99" s="90" t="s">
        <v>363</v>
      </c>
      <c r="Z99" s="100" t="s">
        <v>465</v>
      </c>
      <c r="AA99" s="100" t="s">
        <v>258</v>
      </c>
      <c r="AB99" s="100" t="s">
        <v>258</v>
      </c>
      <c r="AC99" s="100" t="s">
        <v>372</v>
      </c>
      <c r="AD99" s="100" t="s">
        <v>373</v>
      </c>
      <c r="AE99" s="100" t="s">
        <v>212</v>
      </c>
    </row>
    <row r="100" spans="1:31" s="98" customFormat="1" ht="68.45" customHeight="1">
      <c r="A100" s="147"/>
      <c r="B100" s="140"/>
      <c r="C100" s="140"/>
      <c r="D100" s="140"/>
      <c r="E100" s="86" t="s">
        <v>312</v>
      </c>
      <c r="F100" s="104" t="s">
        <v>298</v>
      </c>
      <c r="G100" s="104" t="s">
        <v>260</v>
      </c>
      <c r="H100" s="100" t="s">
        <v>379</v>
      </c>
      <c r="I100" s="100" t="s">
        <v>314</v>
      </c>
      <c r="J100" s="100" t="s">
        <v>315</v>
      </c>
      <c r="K100" s="100" t="s">
        <v>316</v>
      </c>
      <c r="L100" s="100" t="s">
        <v>254</v>
      </c>
      <c r="M100" s="100">
        <v>2</v>
      </c>
      <c r="N100" s="100">
        <v>1</v>
      </c>
      <c r="O100" s="100">
        <f t="shared" si="37"/>
        <v>2</v>
      </c>
      <c r="P100" s="89" t="str">
        <f t="shared" si="38"/>
        <v>Bajo</v>
      </c>
      <c r="Q100" s="92">
        <v>10</v>
      </c>
      <c r="R100" s="89">
        <f t="shared" si="39"/>
        <v>20</v>
      </c>
      <c r="S100" s="89" t="str">
        <f t="shared" si="40"/>
        <v>IV</v>
      </c>
      <c r="T100" s="89" t="str">
        <f t="shared" si="58"/>
        <v>Aceptable</v>
      </c>
      <c r="U100" s="147"/>
      <c r="V100" s="147"/>
      <c r="W100" s="147"/>
      <c r="X100" s="147"/>
      <c r="Y100" s="90" t="s">
        <v>299</v>
      </c>
      <c r="Z100" s="100" t="s">
        <v>485</v>
      </c>
      <c r="AA100" s="100" t="s">
        <v>258</v>
      </c>
      <c r="AB100" s="100" t="s">
        <v>380</v>
      </c>
      <c r="AC100" s="100" t="s">
        <v>381</v>
      </c>
      <c r="AD100" s="100" t="s">
        <v>382</v>
      </c>
      <c r="AE100" s="95" t="s">
        <v>211</v>
      </c>
    </row>
    <row r="101" spans="1:31" s="98" customFormat="1" ht="68.45" customHeight="1">
      <c r="A101" s="147"/>
      <c r="B101" s="140"/>
      <c r="C101" s="140"/>
      <c r="D101" s="140"/>
      <c r="E101" s="86" t="s">
        <v>312</v>
      </c>
      <c r="F101" s="104" t="s">
        <v>367</v>
      </c>
      <c r="G101" s="104" t="s">
        <v>347</v>
      </c>
      <c r="H101" s="100" t="s">
        <v>357</v>
      </c>
      <c r="I101" s="100" t="s">
        <v>350</v>
      </c>
      <c r="J101" s="100" t="s">
        <v>306</v>
      </c>
      <c r="K101" s="100" t="s">
        <v>351</v>
      </c>
      <c r="L101" s="100" t="s">
        <v>352</v>
      </c>
      <c r="M101" s="100">
        <v>2</v>
      </c>
      <c r="N101" s="100">
        <v>1</v>
      </c>
      <c r="O101" s="100">
        <f t="shared" si="37"/>
        <v>2</v>
      </c>
      <c r="P101" s="89" t="str">
        <f t="shared" si="38"/>
        <v>Bajo</v>
      </c>
      <c r="Q101" s="92">
        <v>10</v>
      </c>
      <c r="R101" s="89">
        <f t="shared" si="39"/>
        <v>20</v>
      </c>
      <c r="S101" s="89" t="str">
        <f t="shared" si="40"/>
        <v>IV</v>
      </c>
      <c r="T101" s="89" t="str">
        <f t="shared" si="58"/>
        <v>Aceptable</v>
      </c>
      <c r="U101" s="147"/>
      <c r="V101" s="147"/>
      <c r="W101" s="147"/>
      <c r="X101" s="147"/>
      <c r="Y101" s="90" t="s">
        <v>278</v>
      </c>
      <c r="Z101" s="100" t="s">
        <v>353</v>
      </c>
      <c r="AA101" s="100" t="s">
        <v>258</v>
      </c>
      <c r="AB101" s="100" t="s">
        <v>258</v>
      </c>
      <c r="AC101" s="100" t="s">
        <v>354</v>
      </c>
      <c r="AD101" s="100" t="s">
        <v>355</v>
      </c>
      <c r="AE101" s="100" t="s">
        <v>258</v>
      </c>
    </row>
    <row r="102" spans="1:31" s="98" customFormat="1" ht="68.45" customHeight="1">
      <c r="A102" s="147"/>
      <c r="B102" s="140"/>
      <c r="C102" s="140"/>
      <c r="D102" s="140"/>
      <c r="E102" s="86" t="s">
        <v>312</v>
      </c>
      <c r="F102" s="104" t="s">
        <v>367</v>
      </c>
      <c r="G102" s="104" t="s">
        <v>347</v>
      </c>
      <c r="H102" s="100" t="s">
        <v>349</v>
      </c>
      <c r="I102" s="100" t="s">
        <v>350</v>
      </c>
      <c r="J102" s="100" t="s">
        <v>306</v>
      </c>
      <c r="K102" s="100" t="s">
        <v>351</v>
      </c>
      <c r="L102" s="100" t="s">
        <v>352</v>
      </c>
      <c r="M102" s="100">
        <v>2</v>
      </c>
      <c r="N102" s="100">
        <v>1</v>
      </c>
      <c r="O102" s="100">
        <f t="shared" si="37"/>
        <v>2</v>
      </c>
      <c r="P102" s="89" t="str">
        <f t="shared" si="38"/>
        <v>Bajo</v>
      </c>
      <c r="Q102" s="92">
        <v>10</v>
      </c>
      <c r="R102" s="89">
        <f t="shared" si="39"/>
        <v>20</v>
      </c>
      <c r="S102" s="89" t="str">
        <f t="shared" si="40"/>
        <v>IV</v>
      </c>
      <c r="T102" s="89" t="str">
        <f t="shared" si="58"/>
        <v>Aceptable</v>
      </c>
      <c r="U102" s="147"/>
      <c r="V102" s="147"/>
      <c r="W102" s="147"/>
      <c r="X102" s="147"/>
      <c r="Y102" s="90" t="s">
        <v>278</v>
      </c>
      <c r="Z102" s="100" t="s">
        <v>353</v>
      </c>
      <c r="AA102" s="100" t="s">
        <v>258</v>
      </c>
      <c r="AB102" s="100" t="s">
        <v>258</v>
      </c>
      <c r="AC102" s="100" t="s">
        <v>354</v>
      </c>
      <c r="AD102" s="100" t="s">
        <v>355</v>
      </c>
      <c r="AE102" s="100" t="s">
        <v>258</v>
      </c>
    </row>
    <row r="103" spans="1:31" s="98" customFormat="1" ht="68.45" customHeight="1">
      <c r="A103" s="148"/>
      <c r="B103" s="140"/>
      <c r="C103" s="140"/>
      <c r="D103" s="140"/>
      <c r="E103" s="86" t="s">
        <v>250</v>
      </c>
      <c r="F103" s="104" t="s">
        <v>251</v>
      </c>
      <c r="G103" s="104" t="s">
        <v>151</v>
      </c>
      <c r="H103" s="100" t="s">
        <v>252</v>
      </c>
      <c r="I103" s="100" t="s">
        <v>253</v>
      </c>
      <c r="J103" s="100" t="s">
        <v>254</v>
      </c>
      <c r="K103" s="100" t="s">
        <v>254</v>
      </c>
      <c r="L103" s="100" t="s">
        <v>256</v>
      </c>
      <c r="M103" s="100">
        <v>2</v>
      </c>
      <c r="N103" s="100">
        <v>1</v>
      </c>
      <c r="O103" s="100">
        <f t="shared" si="37"/>
        <v>2</v>
      </c>
      <c r="P103" s="89" t="str">
        <f t="shared" si="38"/>
        <v>Bajo</v>
      </c>
      <c r="Q103" s="92">
        <v>10</v>
      </c>
      <c r="R103" s="89">
        <f t="shared" si="39"/>
        <v>20</v>
      </c>
      <c r="S103" s="89" t="str">
        <f t="shared" ref="S103:S129" si="59">IF(R103="","",IF(ISTEXT(R103),"IV",IF(R103=20,"IV",IF(AND(R103&gt;=40,R103&lt;=120),"III",IF(AND(R103&gt;=150,R103&lt;=500),"II",IF(AND(R103&gt;=600,R103&lt;=4000),"I","Error"))))))</f>
        <v>IV</v>
      </c>
      <c r="T103" s="89" t="str">
        <f t="shared" si="58"/>
        <v>Aceptable</v>
      </c>
      <c r="U103" s="147"/>
      <c r="V103" s="147"/>
      <c r="W103" s="147"/>
      <c r="X103" s="147"/>
      <c r="Y103" s="100" t="s">
        <v>257</v>
      </c>
      <c r="Z103" s="100" t="s">
        <v>475</v>
      </c>
      <c r="AA103" s="100" t="s">
        <v>258</v>
      </c>
      <c r="AB103" s="100" t="s">
        <v>258</v>
      </c>
      <c r="AC103" s="100" t="s">
        <v>258</v>
      </c>
      <c r="AD103" s="100" t="s">
        <v>259</v>
      </c>
      <c r="AE103" s="100" t="s">
        <v>212</v>
      </c>
    </row>
    <row r="104" spans="1:31" s="98" customFormat="1" ht="68.45" customHeight="1">
      <c r="A104" s="140" t="s">
        <v>407</v>
      </c>
      <c r="B104" s="140" t="s">
        <v>435</v>
      </c>
      <c r="C104" s="140" t="s">
        <v>433</v>
      </c>
      <c r="D104" s="146" t="s">
        <v>434</v>
      </c>
      <c r="E104" s="86" t="s">
        <v>204</v>
      </c>
      <c r="F104" s="104" t="s">
        <v>213</v>
      </c>
      <c r="G104" s="104" t="s">
        <v>152</v>
      </c>
      <c r="H104" s="100" t="s">
        <v>214</v>
      </c>
      <c r="I104" s="100" t="s">
        <v>215</v>
      </c>
      <c r="J104" s="100" t="s">
        <v>209</v>
      </c>
      <c r="K104" s="100" t="s">
        <v>216</v>
      </c>
      <c r="L104" s="100" t="s">
        <v>217</v>
      </c>
      <c r="M104" s="100">
        <v>2</v>
      </c>
      <c r="N104" s="100">
        <v>3</v>
      </c>
      <c r="O104" s="100">
        <f t="shared" si="37"/>
        <v>6</v>
      </c>
      <c r="P104" s="89" t="str">
        <f t="shared" si="38"/>
        <v>Medio</v>
      </c>
      <c r="Q104" s="92">
        <v>10</v>
      </c>
      <c r="R104" s="89">
        <f t="shared" si="39"/>
        <v>60</v>
      </c>
      <c r="S104" s="89" t="str">
        <f t="shared" si="59"/>
        <v>III</v>
      </c>
      <c r="T104" s="88" t="s">
        <v>142</v>
      </c>
      <c r="U104" s="147"/>
      <c r="V104" s="147"/>
      <c r="W104" s="147"/>
      <c r="X104" s="147"/>
      <c r="Y104" s="96" t="s">
        <v>321</v>
      </c>
      <c r="Z104" s="100" t="s">
        <v>219</v>
      </c>
      <c r="AA104" s="100" t="s">
        <v>211</v>
      </c>
      <c r="AB104" s="100" t="s">
        <v>211</v>
      </c>
      <c r="AC104" s="100" t="s">
        <v>211</v>
      </c>
      <c r="AD104" s="100" t="s">
        <v>220</v>
      </c>
      <c r="AE104" s="100" t="s">
        <v>211</v>
      </c>
    </row>
    <row r="105" spans="1:31" s="98" customFormat="1" ht="68.45" customHeight="1">
      <c r="A105" s="140"/>
      <c r="B105" s="140"/>
      <c r="C105" s="140"/>
      <c r="D105" s="147"/>
      <c r="E105" s="86" t="s">
        <v>204</v>
      </c>
      <c r="F105" s="104" t="s">
        <v>221</v>
      </c>
      <c r="G105" s="104" t="s">
        <v>152</v>
      </c>
      <c r="H105" s="100" t="s">
        <v>222</v>
      </c>
      <c r="I105" s="100" t="s">
        <v>223</v>
      </c>
      <c r="J105" s="100" t="s">
        <v>209</v>
      </c>
      <c r="K105" s="100" t="s">
        <v>216</v>
      </c>
      <c r="L105" s="100" t="s">
        <v>217</v>
      </c>
      <c r="M105" s="100">
        <v>2</v>
      </c>
      <c r="N105" s="100">
        <v>3</v>
      </c>
      <c r="O105" s="100">
        <f t="shared" si="37"/>
        <v>6</v>
      </c>
      <c r="P105" s="89" t="str">
        <f t="shared" si="38"/>
        <v>Medio</v>
      </c>
      <c r="Q105" s="92">
        <v>10</v>
      </c>
      <c r="R105" s="89">
        <f t="shared" si="39"/>
        <v>60</v>
      </c>
      <c r="S105" s="89" t="str">
        <f t="shared" si="59"/>
        <v>III</v>
      </c>
      <c r="T105" s="88" t="s">
        <v>142</v>
      </c>
      <c r="U105" s="147"/>
      <c r="V105" s="147"/>
      <c r="W105" s="147"/>
      <c r="X105" s="147"/>
      <c r="Y105" s="96" t="s">
        <v>377</v>
      </c>
      <c r="Z105" s="100" t="s">
        <v>219</v>
      </c>
      <c r="AA105" s="100" t="s">
        <v>211</v>
      </c>
      <c r="AB105" s="100" t="s">
        <v>211</v>
      </c>
      <c r="AC105" s="100" t="s">
        <v>211</v>
      </c>
      <c r="AD105" s="100" t="s">
        <v>220</v>
      </c>
      <c r="AE105" s="100" t="s">
        <v>211</v>
      </c>
    </row>
    <row r="106" spans="1:31" s="98" customFormat="1" ht="68.45" customHeight="1">
      <c r="A106" s="140"/>
      <c r="B106" s="140"/>
      <c r="C106" s="140"/>
      <c r="D106" s="147"/>
      <c r="E106" s="86" t="s">
        <v>204</v>
      </c>
      <c r="F106" s="104" t="s">
        <v>288</v>
      </c>
      <c r="G106" s="104" t="s">
        <v>152</v>
      </c>
      <c r="H106" s="100" t="s">
        <v>289</v>
      </c>
      <c r="I106" s="100" t="s">
        <v>343</v>
      </c>
      <c r="J106" s="100" t="s">
        <v>209</v>
      </c>
      <c r="K106" s="100" t="s">
        <v>216</v>
      </c>
      <c r="L106" s="100" t="s">
        <v>217</v>
      </c>
      <c r="M106" s="100">
        <v>2</v>
      </c>
      <c r="N106" s="100">
        <v>3</v>
      </c>
      <c r="O106" s="100">
        <f t="shared" si="37"/>
        <v>6</v>
      </c>
      <c r="P106" s="89" t="str">
        <f t="shared" si="38"/>
        <v>Medio</v>
      </c>
      <c r="Q106" s="92">
        <v>10</v>
      </c>
      <c r="R106" s="89">
        <f t="shared" si="39"/>
        <v>60</v>
      </c>
      <c r="S106" s="89" t="str">
        <f t="shared" si="59"/>
        <v>III</v>
      </c>
      <c r="T106" s="88" t="s">
        <v>142</v>
      </c>
      <c r="U106" s="147"/>
      <c r="V106" s="147"/>
      <c r="W106" s="147"/>
      <c r="X106" s="147"/>
      <c r="Y106" s="96" t="s">
        <v>344</v>
      </c>
      <c r="Z106" s="100" t="s">
        <v>219</v>
      </c>
      <c r="AA106" s="100" t="s">
        <v>211</v>
      </c>
      <c r="AB106" s="100" t="s">
        <v>211</v>
      </c>
      <c r="AC106" s="100" t="s">
        <v>211</v>
      </c>
      <c r="AD106" s="100" t="s">
        <v>220</v>
      </c>
      <c r="AE106" s="100" t="s">
        <v>211</v>
      </c>
    </row>
    <row r="107" spans="1:31" s="98" customFormat="1" ht="68.45" customHeight="1">
      <c r="A107" s="140"/>
      <c r="B107" s="140"/>
      <c r="C107" s="140"/>
      <c r="D107" s="147"/>
      <c r="E107" s="86" t="s">
        <v>204</v>
      </c>
      <c r="F107" s="104" t="s">
        <v>290</v>
      </c>
      <c r="G107" s="104" t="s">
        <v>152</v>
      </c>
      <c r="H107" s="100" t="s">
        <v>291</v>
      </c>
      <c r="I107" s="100" t="s">
        <v>345</v>
      </c>
      <c r="J107" s="100" t="s">
        <v>209</v>
      </c>
      <c r="K107" s="100" t="s">
        <v>216</v>
      </c>
      <c r="L107" s="100" t="s">
        <v>217</v>
      </c>
      <c r="M107" s="100">
        <v>2</v>
      </c>
      <c r="N107" s="100">
        <v>3</v>
      </c>
      <c r="O107" s="100">
        <f t="shared" si="37"/>
        <v>6</v>
      </c>
      <c r="P107" s="89" t="str">
        <f t="shared" si="38"/>
        <v>Medio</v>
      </c>
      <c r="Q107" s="92">
        <v>10</v>
      </c>
      <c r="R107" s="89">
        <f t="shared" si="39"/>
        <v>60</v>
      </c>
      <c r="S107" s="89" t="str">
        <f t="shared" si="59"/>
        <v>III</v>
      </c>
      <c r="T107" s="88" t="s">
        <v>142</v>
      </c>
      <c r="U107" s="147"/>
      <c r="V107" s="147"/>
      <c r="W107" s="147"/>
      <c r="X107" s="147"/>
      <c r="Y107" s="96" t="s">
        <v>346</v>
      </c>
      <c r="Z107" s="100" t="s">
        <v>219</v>
      </c>
      <c r="AA107" s="100" t="s">
        <v>211</v>
      </c>
      <c r="AB107" s="100" t="s">
        <v>211</v>
      </c>
      <c r="AC107" s="100" t="s">
        <v>211</v>
      </c>
      <c r="AD107" s="100" t="s">
        <v>220</v>
      </c>
      <c r="AE107" s="100" t="s">
        <v>211</v>
      </c>
    </row>
    <row r="108" spans="1:31" s="98" customFormat="1" ht="68.45" customHeight="1">
      <c r="A108" s="140"/>
      <c r="B108" s="140"/>
      <c r="C108" s="140"/>
      <c r="D108" s="147"/>
      <c r="E108" s="86" t="s">
        <v>204</v>
      </c>
      <c r="F108" s="104" t="s">
        <v>156</v>
      </c>
      <c r="G108" s="104" t="s">
        <v>205</v>
      </c>
      <c r="H108" s="100" t="s">
        <v>330</v>
      </c>
      <c r="I108" s="100" t="s">
        <v>285</v>
      </c>
      <c r="J108" s="100" t="s">
        <v>331</v>
      </c>
      <c r="K108" s="100" t="s">
        <v>255</v>
      </c>
      <c r="L108" s="100" t="s">
        <v>286</v>
      </c>
      <c r="M108" s="100">
        <v>0</v>
      </c>
      <c r="N108" s="100">
        <v>3</v>
      </c>
      <c r="O108" s="100" t="str">
        <f t="shared" si="37"/>
        <v>N/A</v>
      </c>
      <c r="P108" s="89" t="str">
        <f t="shared" si="38"/>
        <v>N/A</v>
      </c>
      <c r="Q108" s="88">
        <v>60</v>
      </c>
      <c r="R108" s="89" t="str">
        <f t="shared" si="39"/>
        <v>N/A</v>
      </c>
      <c r="S108" s="89" t="str">
        <f t="shared" si="59"/>
        <v>IV</v>
      </c>
      <c r="T108" s="89" t="str">
        <f>IF(S108="","",IF(OR(S108="IV",S108="III"),"Aceptable",IF(S108="II","No Aceptable o Aceptable con controles",IF(S108="I","No Aceptable","Error"))))</f>
        <v>Aceptable</v>
      </c>
      <c r="U108" s="147"/>
      <c r="V108" s="147"/>
      <c r="W108" s="147"/>
      <c r="X108" s="147"/>
      <c r="Y108" s="93" t="s">
        <v>287</v>
      </c>
      <c r="Z108" s="100" t="s">
        <v>474</v>
      </c>
      <c r="AA108" s="100" t="s">
        <v>211</v>
      </c>
      <c r="AB108" s="100" t="s">
        <v>211</v>
      </c>
      <c r="AC108" s="100" t="s">
        <v>211</v>
      </c>
      <c r="AD108" s="102" t="s">
        <v>397</v>
      </c>
      <c r="AE108" s="111" t="s">
        <v>418</v>
      </c>
    </row>
    <row r="109" spans="1:31" s="98" customFormat="1" ht="68.45" customHeight="1">
      <c r="A109" s="140"/>
      <c r="B109" s="140"/>
      <c r="C109" s="140"/>
      <c r="D109" s="147"/>
      <c r="E109" s="86" t="s">
        <v>204</v>
      </c>
      <c r="F109" s="104" t="s">
        <v>383</v>
      </c>
      <c r="G109" s="104" t="s">
        <v>205</v>
      </c>
      <c r="H109" s="100" t="s">
        <v>284</v>
      </c>
      <c r="I109" s="100" t="s">
        <v>285</v>
      </c>
      <c r="J109" s="100" t="s">
        <v>209</v>
      </c>
      <c r="K109" s="100" t="s">
        <v>255</v>
      </c>
      <c r="L109" s="100" t="s">
        <v>286</v>
      </c>
      <c r="M109" s="100">
        <v>0</v>
      </c>
      <c r="N109" s="100">
        <v>3</v>
      </c>
      <c r="O109" s="100" t="str">
        <f t="shared" si="37"/>
        <v>N/A</v>
      </c>
      <c r="P109" s="89" t="str">
        <f t="shared" si="38"/>
        <v>N/A</v>
      </c>
      <c r="Q109" s="88">
        <v>60</v>
      </c>
      <c r="R109" s="89" t="str">
        <f t="shared" si="39"/>
        <v>N/A</v>
      </c>
      <c r="S109" s="89" t="str">
        <f t="shared" si="59"/>
        <v>IV</v>
      </c>
      <c r="T109" s="89" t="str">
        <f>IF(S109="","",IF(OR(S109="IV",S109="III"),"Aceptable",IF(S109="II","No Aceptable o Aceptable con controles",IF(S109="I","No Aceptable","Error"))))</f>
        <v>Aceptable</v>
      </c>
      <c r="U109" s="147"/>
      <c r="V109" s="147"/>
      <c r="W109" s="147"/>
      <c r="X109" s="147"/>
      <c r="Y109" s="93" t="s">
        <v>287</v>
      </c>
      <c r="Z109" s="100" t="s">
        <v>479</v>
      </c>
      <c r="AA109" s="100" t="s">
        <v>211</v>
      </c>
      <c r="AB109" s="100" t="s">
        <v>211</v>
      </c>
      <c r="AC109" s="100" t="s">
        <v>211</v>
      </c>
      <c r="AD109" s="102" t="s">
        <v>397</v>
      </c>
      <c r="AE109" s="111" t="s">
        <v>418</v>
      </c>
    </row>
    <row r="110" spans="1:31" s="98" customFormat="1" ht="68.45" customHeight="1">
      <c r="A110" s="140"/>
      <c r="B110" s="140"/>
      <c r="C110" s="140"/>
      <c r="D110" s="147"/>
      <c r="E110" s="86" t="s">
        <v>204</v>
      </c>
      <c r="F110" s="104" t="s">
        <v>206</v>
      </c>
      <c r="G110" s="104" t="s">
        <v>205</v>
      </c>
      <c r="H110" s="100" t="s">
        <v>207</v>
      </c>
      <c r="I110" s="100" t="s">
        <v>208</v>
      </c>
      <c r="J110" s="100" t="s">
        <v>209</v>
      </c>
      <c r="K110" s="100" t="s">
        <v>209</v>
      </c>
      <c r="L110" s="100" t="s">
        <v>209</v>
      </c>
      <c r="M110" s="100">
        <v>2</v>
      </c>
      <c r="N110" s="100">
        <v>1</v>
      </c>
      <c r="O110" s="100">
        <f t="shared" si="37"/>
        <v>2</v>
      </c>
      <c r="P110" s="89" t="str">
        <f t="shared" si="38"/>
        <v>Bajo</v>
      </c>
      <c r="Q110" s="88">
        <v>20</v>
      </c>
      <c r="R110" s="89">
        <f t="shared" si="39"/>
        <v>40</v>
      </c>
      <c r="S110" s="89" t="str">
        <f t="shared" si="59"/>
        <v>III</v>
      </c>
      <c r="T110" s="88" t="s">
        <v>142</v>
      </c>
      <c r="U110" s="147"/>
      <c r="V110" s="147"/>
      <c r="W110" s="147"/>
      <c r="X110" s="147"/>
      <c r="Y110" s="90" t="s">
        <v>210</v>
      </c>
      <c r="Z110" s="100" t="s">
        <v>474</v>
      </c>
      <c r="AA110" s="100" t="s">
        <v>211</v>
      </c>
      <c r="AB110" s="100" t="s">
        <v>211</v>
      </c>
      <c r="AC110" s="100" t="s">
        <v>211</v>
      </c>
      <c r="AD110" s="102" t="s">
        <v>397</v>
      </c>
      <c r="AE110" s="111" t="s">
        <v>418</v>
      </c>
    </row>
    <row r="111" spans="1:31" s="98" customFormat="1" ht="68.45" customHeight="1">
      <c r="A111" s="140"/>
      <c r="B111" s="140"/>
      <c r="C111" s="140"/>
      <c r="D111" s="147"/>
      <c r="E111" s="104" t="s">
        <v>204</v>
      </c>
      <c r="F111" s="87" t="s">
        <v>184</v>
      </c>
      <c r="G111" s="87" t="s">
        <v>205</v>
      </c>
      <c r="H111" s="104" t="s">
        <v>440</v>
      </c>
      <c r="I111" s="104" t="s">
        <v>441</v>
      </c>
      <c r="J111" s="104" t="s">
        <v>209</v>
      </c>
      <c r="K111" s="104" t="s">
        <v>255</v>
      </c>
      <c r="L111" s="104" t="s">
        <v>286</v>
      </c>
      <c r="M111" s="92">
        <v>2</v>
      </c>
      <c r="N111" s="92">
        <v>1</v>
      </c>
      <c r="O111" s="89">
        <f t="shared" si="37"/>
        <v>2</v>
      </c>
      <c r="P111" s="89"/>
      <c r="Q111" s="92">
        <v>10</v>
      </c>
      <c r="R111" s="89">
        <f t="shared" si="39"/>
        <v>20</v>
      </c>
      <c r="S111" s="89" t="str">
        <f t="shared" si="59"/>
        <v>IV</v>
      </c>
      <c r="T111" s="89" t="str">
        <f t="shared" ref="T111" si="60">IF(S111="","",IF(OR(S111="IV",S111="III"),"Aceptable",IF(S111="II","No Aceptable o Aceptable con controles",IF(S111="I","No Aceptable","Error"))))</f>
        <v>Aceptable</v>
      </c>
      <c r="U111" s="147"/>
      <c r="V111" s="147"/>
      <c r="W111" s="147"/>
      <c r="X111" s="147"/>
      <c r="Y111" s="93" t="s">
        <v>442</v>
      </c>
      <c r="Z111" s="104" t="s">
        <v>474</v>
      </c>
      <c r="AA111" s="104" t="s">
        <v>211</v>
      </c>
      <c r="AB111" s="104" t="s">
        <v>211</v>
      </c>
      <c r="AC111" s="104" t="s">
        <v>443</v>
      </c>
      <c r="AD111" s="104" t="s">
        <v>444</v>
      </c>
      <c r="AE111" s="111" t="s">
        <v>418</v>
      </c>
    </row>
    <row r="112" spans="1:31" s="98" customFormat="1" ht="68.45" customHeight="1">
      <c r="A112" s="140"/>
      <c r="B112" s="140"/>
      <c r="C112" s="140"/>
      <c r="D112" s="147"/>
      <c r="E112" s="86" t="s">
        <v>204</v>
      </c>
      <c r="F112" s="104" t="s">
        <v>239</v>
      </c>
      <c r="G112" s="104" t="s">
        <v>238</v>
      </c>
      <c r="H112" s="100" t="s">
        <v>301</v>
      </c>
      <c r="I112" s="100" t="s">
        <v>302</v>
      </c>
      <c r="J112" s="100" t="s">
        <v>209</v>
      </c>
      <c r="K112" s="100" t="s">
        <v>242</v>
      </c>
      <c r="L112" s="100" t="s">
        <v>227</v>
      </c>
      <c r="M112" s="100">
        <v>2</v>
      </c>
      <c r="N112" s="100">
        <v>1</v>
      </c>
      <c r="O112" s="100">
        <f t="shared" si="37"/>
        <v>2</v>
      </c>
      <c r="P112" s="89" t="str">
        <f t="shared" si="38"/>
        <v>Bajo</v>
      </c>
      <c r="Q112" s="87">
        <v>10</v>
      </c>
      <c r="R112" s="89">
        <f t="shared" si="39"/>
        <v>20</v>
      </c>
      <c r="S112" s="89" t="str">
        <f t="shared" si="59"/>
        <v>IV</v>
      </c>
      <c r="T112" s="89" t="str">
        <f t="shared" ref="T112:T125" si="61">IF(S112="","",IF(OR(S112="IV",S112="III"),"Aceptable",IF(S112="II","No Aceptable o Aceptable con controles",IF(S112="I","No Aceptable","Error"))))</f>
        <v>Aceptable</v>
      </c>
      <c r="U112" s="147"/>
      <c r="V112" s="147"/>
      <c r="W112" s="147"/>
      <c r="X112" s="147"/>
      <c r="Y112" s="90" t="s">
        <v>243</v>
      </c>
      <c r="Z112" s="100" t="s">
        <v>476</v>
      </c>
      <c r="AA112" s="100" t="s">
        <v>211</v>
      </c>
      <c r="AB112" s="100" t="s">
        <v>211</v>
      </c>
      <c r="AC112" s="100" t="s">
        <v>244</v>
      </c>
      <c r="AD112" s="100" t="s">
        <v>292</v>
      </c>
      <c r="AE112" s="100" t="s">
        <v>211</v>
      </c>
    </row>
    <row r="113" spans="1:31" s="98" customFormat="1" ht="68.45" customHeight="1">
      <c r="A113" s="140"/>
      <c r="B113" s="140"/>
      <c r="C113" s="140"/>
      <c r="D113" s="147"/>
      <c r="E113" s="86" t="s">
        <v>204</v>
      </c>
      <c r="F113" s="104" t="s">
        <v>245</v>
      </c>
      <c r="G113" s="104" t="s">
        <v>238</v>
      </c>
      <c r="H113" s="100" t="s">
        <v>378</v>
      </c>
      <c r="I113" s="100" t="s">
        <v>320</v>
      </c>
      <c r="J113" s="100" t="s">
        <v>209</v>
      </c>
      <c r="K113" s="100" t="s">
        <v>242</v>
      </c>
      <c r="L113" s="100" t="s">
        <v>227</v>
      </c>
      <c r="M113" s="100">
        <v>2</v>
      </c>
      <c r="N113" s="100">
        <v>1</v>
      </c>
      <c r="O113" s="100">
        <f t="shared" si="37"/>
        <v>2</v>
      </c>
      <c r="P113" s="89" t="str">
        <f t="shared" si="38"/>
        <v>Bajo</v>
      </c>
      <c r="Q113" s="87">
        <v>10</v>
      </c>
      <c r="R113" s="89">
        <f t="shared" si="39"/>
        <v>20</v>
      </c>
      <c r="S113" s="89" t="str">
        <f t="shared" si="59"/>
        <v>IV</v>
      </c>
      <c r="T113" s="89" t="str">
        <f t="shared" si="61"/>
        <v>Aceptable</v>
      </c>
      <c r="U113" s="147"/>
      <c r="V113" s="147"/>
      <c r="W113" s="147"/>
      <c r="X113" s="147"/>
      <c r="Y113" s="90" t="s">
        <v>243</v>
      </c>
      <c r="Z113" s="100" t="s">
        <v>476</v>
      </c>
      <c r="AA113" s="100" t="s">
        <v>211</v>
      </c>
      <c r="AB113" s="100" t="s">
        <v>211</v>
      </c>
      <c r="AC113" s="100" t="s">
        <v>244</v>
      </c>
      <c r="AD113" s="102" t="s">
        <v>249</v>
      </c>
      <c r="AE113" s="100" t="s">
        <v>211</v>
      </c>
    </row>
    <row r="114" spans="1:31" s="98" customFormat="1" ht="68.45" customHeight="1">
      <c r="A114" s="140"/>
      <c r="B114" s="140"/>
      <c r="C114" s="140"/>
      <c r="D114" s="147"/>
      <c r="E114" s="86" t="s">
        <v>204</v>
      </c>
      <c r="F114" s="104" t="s">
        <v>303</v>
      </c>
      <c r="G114" s="104" t="s">
        <v>238</v>
      </c>
      <c r="H114" s="100" t="s">
        <v>304</v>
      </c>
      <c r="I114" s="100" t="s">
        <v>305</v>
      </c>
      <c r="J114" s="100" t="s">
        <v>306</v>
      </c>
      <c r="K114" s="100" t="s">
        <v>242</v>
      </c>
      <c r="L114" s="100" t="s">
        <v>227</v>
      </c>
      <c r="M114" s="100">
        <v>2</v>
      </c>
      <c r="N114" s="100">
        <v>1</v>
      </c>
      <c r="O114" s="100">
        <f t="shared" si="37"/>
        <v>2</v>
      </c>
      <c r="P114" s="89" t="str">
        <f t="shared" si="38"/>
        <v>Bajo</v>
      </c>
      <c r="Q114" s="92">
        <v>10</v>
      </c>
      <c r="R114" s="89">
        <f t="shared" si="39"/>
        <v>20</v>
      </c>
      <c r="S114" s="89" t="str">
        <f t="shared" si="59"/>
        <v>IV</v>
      </c>
      <c r="T114" s="89" t="str">
        <f t="shared" si="61"/>
        <v>Aceptable</v>
      </c>
      <c r="U114" s="147"/>
      <c r="V114" s="147"/>
      <c r="W114" s="147"/>
      <c r="X114" s="147"/>
      <c r="Y114" s="90" t="s">
        <v>243</v>
      </c>
      <c r="Z114" s="100" t="s">
        <v>476</v>
      </c>
      <c r="AA114" s="100" t="s">
        <v>211</v>
      </c>
      <c r="AB114" s="100" t="s">
        <v>211</v>
      </c>
      <c r="AC114" s="100" t="s">
        <v>307</v>
      </c>
      <c r="AD114" s="100" t="s">
        <v>308</v>
      </c>
      <c r="AE114" s="100" t="s">
        <v>211</v>
      </c>
    </row>
    <row r="115" spans="1:31" s="98" customFormat="1" ht="68.45" customHeight="1">
      <c r="A115" s="140"/>
      <c r="B115" s="140"/>
      <c r="C115" s="140"/>
      <c r="D115" s="147"/>
      <c r="E115" s="86" t="s">
        <v>204</v>
      </c>
      <c r="F115" s="104" t="s">
        <v>266</v>
      </c>
      <c r="G115" s="104" t="s">
        <v>260</v>
      </c>
      <c r="H115" s="100" t="s">
        <v>293</v>
      </c>
      <c r="I115" s="100" t="s">
        <v>294</v>
      </c>
      <c r="J115" s="100" t="s">
        <v>268</v>
      </c>
      <c r="K115" s="100" t="s">
        <v>269</v>
      </c>
      <c r="L115" s="100" t="s">
        <v>270</v>
      </c>
      <c r="M115" s="100">
        <v>2</v>
      </c>
      <c r="N115" s="100">
        <v>3</v>
      </c>
      <c r="O115" s="100">
        <f t="shared" si="37"/>
        <v>6</v>
      </c>
      <c r="P115" s="89" t="str">
        <f t="shared" si="38"/>
        <v>Medio</v>
      </c>
      <c r="Q115" s="92">
        <v>60</v>
      </c>
      <c r="R115" s="89">
        <f t="shared" si="39"/>
        <v>360</v>
      </c>
      <c r="S115" s="89" t="str">
        <f t="shared" si="59"/>
        <v>II</v>
      </c>
      <c r="T115" s="89" t="str">
        <f t="shared" si="61"/>
        <v>No Aceptable o Aceptable con controles</v>
      </c>
      <c r="U115" s="147"/>
      <c r="V115" s="147"/>
      <c r="W115" s="147"/>
      <c r="X115" s="147"/>
      <c r="Y115" s="93" t="s">
        <v>295</v>
      </c>
      <c r="Z115" s="100" t="s">
        <v>484</v>
      </c>
      <c r="AA115" s="94" t="s">
        <v>258</v>
      </c>
      <c r="AB115" s="100" t="s">
        <v>211</v>
      </c>
      <c r="AC115" s="100" t="s">
        <v>296</v>
      </c>
      <c r="AD115" s="100" t="s">
        <v>297</v>
      </c>
      <c r="AE115" s="95" t="s">
        <v>211</v>
      </c>
    </row>
    <row r="116" spans="1:31" s="98" customFormat="1" ht="68.45" customHeight="1">
      <c r="A116" s="140"/>
      <c r="B116" s="140"/>
      <c r="C116" s="140"/>
      <c r="D116" s="147"/>
      <c r="E116" s="86" t="s">
        <v>204</v>
      </c>
      <c r="F116" s="104" t="s">
        <v>272</v>
      </c>
      <c r="G116" s="104" t="s">
        <v>260</v>
      </c>
      <c r="H116" s="100" t="s">
        <v>273</v>
      </c>
      <c r="I116" s="100" t="s">
        <v>274</v>
      </c>
      <c r="J116" s="100" t="s">
        <v>275</v>
      </c>
      <c r="K116" s="100" t="s">
        <v>276</v>
      </c>
      <c r="L116" s="100" t="s">
        <v>277</v>
      </c>
      <c r="M116" s="100">
        <v>2</v>
      </c>
      <c r="N116" s="100">
        <v>3</v>
      </c>
      <c r="O116" s="100">
        <f t="shared" ref="O116:O127" si="62">IF(OR(M116="",N116=""),"",IF((M116*N116=0),"N/A",M116*N116))</f>
        <v>6</v>
      </c>
      <c r="P116" s="89" t="str">
        <f t="shared" ref="P116:P129" si="63">IF(O116="","",IF(ISTEXT(O116),"N/A",IF(OR(O116=2,O116=4),"Bajo",IF(OR(O116=6,O116=8),"Medio",IF(OR(O116=10,O116=12,O116=18,O116=20),"Alto",IF(OR(O116=24,O116=30,O116=40),"Muy Alto","Error"))))))</f>
        <v>Medio</v>
      </c>
      <c r="Q116" s="92">
        <v>25</v>
      </c>
      <c r="R116" s="89">
        <f t="shared" si="39"/>
        <v>150</v>
      </c>
      <c r="S116" s="89" t="str">
        <f t="shared" si="59"/>
        <v>II</v>
      </c>
      <c r="T116" s="89" t="str">
        <f t="shared" si="61"/>
        <v>No Aceptable o Aceptable con controles</v>
      </c>
      <c r="U116" s="147"/>
      <c r="V116" s="147"/>
      <c r="W116" s="147"/>
      <c r="X116" s="147"/>
      <c r="Y116" s="90" t="s">
        <v>278</v>
      </c>
      <c r="Z116" s="100" t="s">
        <v>471</v>
      </c>
      <c r="AA116" s="100" t="s">
        <v>211</v>
      </c>
      <c r="AB116" s="100" t="s">
        <v>258</v>
      </c>
      <c r="AC116" s="100" t="s">
        <v>279</v>
      </c>
      <c r="AD116" s="102" t="s">
        <v>399</v>
      </c>
      <c r="AE116" s="100" t="s">
        <v>258</v>
      </c>
    </row>
    <row r="117" spans="1:31" s="98" customFormat="1" ht="68.45" customHeight="1">
      <c r="A117" s="140"/>
      <c r="B117" s="140"/>
      <c r="C117" s="140"/>
      <c r="D117" s="147"/>
      <c r="E117" s="86" t="s">
        <v>204</v>
      </c>
      <c r="F117" s="104" t="s">
        <v>261</v>
      </c>
      <c r="G117" s="104" t="s">
        <v>260</v>
      </c>
      <c r="H117" s="100" t="s">
        <v>502</v>
      </c>
      <c r="I117" s="100" t="s">
        <v>262</v>
      </c>
      <c r="J117" s="100" t="s">
        <v>209</v>
      </c>
      <c r="K117" s="100" t="s">
        <v>209</v>
      </c>
      <c r="L117" s="100" t="s">
        <v>263</v>
      </c>
      <c r="M117" s="100">
        <v>2</v>
      </c>
      <c r="N117" s="100">
        <v>3</v>
      </c>
      <c r="O117" s="100">
        <f t="shared" si="62"/>
        <v>6</v>
      </c>
      <c r="P117" s="89" t="str">
        <f t="shared" si="63"/>
        <v>Medio</v>
      </c>
      <c r="Q117" s="92">
        <v>60</v>
      </c>
      <c r="R117" s="89">
        <f t="shared" si="39"/>
        <v>360</v>
      </c>
      <c r="S117" s="89" t="str">
        <f t="shared" si="59"/>
        <v>II</v>
      </c>
      <c r="T117" s="89" t="str">
        <f t="shared" si="61"/>
        <v>No Aceptable o Aceptable con controles</v>
      </c>
      <c r="U117" s="147"/>
      <c r="V117" s="147"/>
      <c r="W117" s="147"/>
      <c r="X117" s="147"/>
      <c r="Y117" s="93" t="s">
        <v>264</v>
      </c>
      <c r="Z117" s="94" t="s">
        <v>478</v>
      </c>
      <c r="AA117" s="95" t="s">
        <v>265</v>
      </c>
      <c r="AB117" s="95" t="s">
        <v>265</v>
      </c>
      <c r="AC117" s="100" t="s">
        <v>211</v>
      </c>
      <c r="AD117" s="102" t="s">
        <v>405</v>
      </c>
      <c r="AE117" s="95" t="s">
        <v>211</v>
      </c>
    </row>
    <row r="118" spans="1:31" s="98" customFormat="1" ht="68.45" customHeight="1">
      <c r="A118" s="140"/>
      <c r="B118" s="140"/>
      <c r="C118" s="140"/>
      <c r="D118" s="147"/>
      <c r="E118" s="86" t="s">
        <v>312</v>
      </c>
      <c r="F118" s="104" t="s">
        <v>280</v>
      </c>
      <c r="G118" s="104" t="s">
        <v>260</v>
      </c>
      <c r="H118" s="100" t="s">
        <v>332</v>
      </c>
      <c r="I118" s="100" t="s">
        <v>333</v>
      </c>
      <c r="J118" s="100" t="s">
        <v>306</v>
      </c>
      <c r="K118" s="100" t="s">
        <v>255</v>
      </c>
      <c r="L118" s="100" t="s">
        <v>306</v>
      </c>
      <c r="M118" s="100">
        <v>2</v>
      </c>
      <c r="N118" s="100">
        <v>1</v>
      </c>
      <c r="O118" s="100">
        <f t="shared" si="62"/>
        <v>2</v>
      </c>
      <c r="P118" s="89" t="str">
        <f t="shared" si="63"/>
        <v>Bajo</v>
      </c>
      <c r="Q118" s="92">
        <v>10</v>
      </c>
      <c r="R118" s="89">
        <f t="shared" si="39"/>
        <v>20</v>
      </c>
      <c r="S118" s="89" t="str">
        <f t="shared" si="59"/>
        <v>IV</v>
      </c>
      <c r="T118" s="89" t="str">
        <f t="shared" si="61"/>
        <v>Aceptable</v>
      </c>
      <c r="U118" s="147"/>
      <c r="V118" s="147"/>
      <c r="W118" s="147"/>
      <c r="X118" s="147"/>
      <c r="Y118" s="90" t="s">
        <v>363</v>
      </c>
      <c r="Z118" s="100" t="s">
        <v>465</v>
      </c>
      <c r="AA118" s="100" t="s">
        <v>258</v>
      </c>
      <c r="AB118" s="100" t="s">
        <v>258</v>
      </c>
      <c r="AC118" s="100" t="s">
        <v>384</v>
      </c>
      <c r="AD118" s="100" t="s">
        <v>373</v>
      </c>
      <c r="AE118" s="100" t="s">
        <v>212</v>
      </c>
    </row>
    <row r="119" spans="1:31" s="98" customFormat="1" ht="68.45" customHeight="1">
      <c r="A119" s="140"/>
      <c r="B119" s="140"/>
      <c r="C119" s="140"/>
      <c r="D119" s="147"/>
      <c r="E119" s="86" t="s">
        <v>300</v>
      </c>
      <c r="F119" s="104" t="s">
        <v>280</v>
      </c>
      <c r="G119" s="104" t="s">
        <v>260</v>
      </c>
      <c r="H119" s="100" t="s">
        <v>309</v>
      </c>
      <c r="I119" s="100" t="s">
        <v>310</v>
      </c>
      <c r="J119" s="100" t="s">
        <v>306</v>
      </c>
      <c r="K119" s="100" t="s">
        <v>311</v>
      </c>
      <c r="L119" s="100" t="s">
        <v>306</v>
      </c>
      <c r="M119" s="100">
        <v>6</v>
      </c>
      <c r="N119" s="100">
        <v>3</v>
      </c>
      <c r="O119" s="100">
        <f t="shared" si="62"/>
        <v>18</v>
      </c>
      <c r="P119" s="89" t="str">
        <f t="shared" si="63"/>
        <v>Alto</v>
      </c>
      <c r="Q119" s="92">
        <v>25</v>
      </c>
      <c r="R119" s="89">
        <f t="shared" si="39"/>
        <v>450</v>
      </c>
      <c r="S119" s="89" t="str">
        <f t="shared" si="59"/>
        <v>II</v>
      </c>
      <c r="T119" s="89" t="str">
        <f t="shared" si="61"/>
        <v>No Aceptable o Aceptable con controles</v>
      </c>
      <c r="U119" s="147"/>
      <c r="V119" s="147"/>
      <c r="W119" s="147"/>
      <c r="X119" s="147"/>
      <c r="Y119" s="90" t="s">
        <v>282</v>
      </c>
      <c r="Z119" s="100" t="s">
        <v>465</v>
      </c>
      <c r="AA119" s="100" t="s">
        <v>211</v>
      </c>
      <c r="AB119" s="100" t="s">
        <v>211</v>
      </c>
      <c r="AC119" s="97" t="s">
        <v>501</v>
      </c>
      <c r="AD119" s="97" t="s">
        <v>403</v>
      </c>
      <c r="AE119" s="97" t="s">
        <v>258</v>
      </c>
    </row>
    <row r="120" spans="1:31" s="98" customFormat="1" ht="68.45" customHeight="1">
      <c r="A120" s="140"/>
      <c r="B120" s="140"/>
      <c r="C120" s="140"/>
      <c r="D120" s="147"/>
      <c r="E120" s="86" t="s">
        <v>312</v>
      </c>
      <c r="F120" s="104" t="s">
        <v>298</v>
      </c>
      <c r="G120" s="104" t="s">
        <v>260</v>
      </c>
      <c r="H120" s="100" t="s">
        <v>313</v>
      </c>
      <c r="I120" s="100" t="s">
        <v>314</v>
      </c>
      <c r="J120" s="100" t="s">
        <v>315</v>
      </c>
      <c r="K120" s="100" t="s">
        <v>316</v>
      </c>
      <c r="L120" s="100" t="s">
        <v>254</v>
      </c>
      <c r="M120" s="100">
        <v>2</v>
      </c>
      <c r="N120" s="100">
        <v>1</v>
      </c>
      <c r="O120" s="100">
        <f t="shared" si="62"/>
        <v>2</v>
      </c>
      <c r="P120" s="89" t="str">
        <f t="shared" si="63"/>
        <v>Bajo</v>
      </c>
      <c r="Q120" s="92">
        <v>10</v>
      </c>
      <c r="R120" s="89">
        <f t="shared" si="39"/>
        <v>20</v>
      </c>
      <c r="S120" s="89" t="str">
        <f t="shared" si="59"/>
        <v>IV</v>
      </c>
      <c r="T120" s="89" t="str">
        <f t="shared" si="61"/>
        <v>Aceptable</v>
      </c>
      <c r="U120" s="147"/>
      <c r="V120" s="147"/>
      <c r="W120" s="147"/>
      <c r="X120" s="147"/>
      <c r="Y120" s="90" t="s">
        <v>299</v>
      </c>
      <c r="Z120" s="100" t="s">
        <v>485</v>
      </c>
      <c r="AA120" s="100" t="s">
        <v>258</v>
      </c>
      <c r="AB120" s="100" t="s">
        <v>317</v>
      </c>
      <c r="AC120" s="100" t="s">
        <v>318</v>
      </c>
      <c r="AD120" s="100" t="s">
        <v>319</v>
      </c>
      <c r="AE120" s="95" t="s">
        <v>211</v>
      </c>
    </row>
    <row r="121" spans="1:31" s="98" customFormat="1" ht="68.45" customHeight="1">
      <c r="A121" s="140"/>
      <c r="B121" s="140"/>
      <c r="C121" s="140"/>
      <c r="D121" s="147"/>
      <c r="E121" s="86" t="s">
        <v>312</v>
      </c>
      <c r="F121" s="104" t="s">
        <v>385</v>
      </c>
      <c r="G121" s="104" t="s">
        <v>260</v>
      </c>
      <c r="H121" s="100" t="s">
        <v>386</v>
      </c>
      <c r="I121" s="100" t="s">
        <v>387</v>
      </c>
      <c r="J121" s="100" t="s">
        <v>316</v>
      </c>
      <c r="K121" s="100" t="s">
        <v>316</v>
      </c>
      <c r="L121" s="100" t="s">
        <v>388</v>
      </c>
      <c r="M121" s="100">
        <v>6</v>
      </c>
      <c r="N121" s="100">
        <v>1</v>
      </c>
      <c r="O121" s="100">
        <f t="shared" si="62"/>
        <v>6</v>
      </c>
      <c r="P121" s="89" t="str">
        <f t="shared" si="63"/>
        <v>Medio</v>
      </c>
      <c r="Q121" s="92">
        <v>60</v>
      </c>
      <c r="R121" s="89">
        <f t="shared" si="39"/>
        <v>360</v>
      </c>
      <c r="S121" s="89" t="str">
        <f t="shared" si="59"/>
        <v>II</v>
      </c>
      <c r="T121" s="89" t="str">
        <f t="shared" si="61"/>
        <v>No Aceptable o Aceptable con controles</v>
      </c>
      <c r="U121" s="147"/>
      <c r="V121" s="147"/>
      <c r="W121" s="147"/>
      <c r="X121" s="147"/>
      <c r="Y121" s="90" t="s">
        <v>339</v>
      </c>
      <c r="Z121" s="100" t="s">
        <v>486</v>
      </c>
      <c r="AA121" s="100" t="s">
        <v>258</v>
      </c>
      <c r="AB121" s="100" t="s">
        <v>258</v>
      </c>
      <c r="AC121" s="100" t="s">
        <v>389</v>
      </c>
      <c r="AD121" s="100" t="s">
        <v>390</v>
      </c>
      <c r="AE121" s="100" t="s">
        <v>212</v>
      </c>
    </row>
    <row r="122" spans="1:31" s="98" customFormat="1" ht="68.45" customHeight="1">
      <c r="A122" s="140"/>
      <c r="B122" s="140"/>
      <c r="C122" s="140"/>
      <c r="D122" s="147"/>
      <c r="E122" s="86" t="s">
        <v>312</v>
      </c>
      <c r="F122" s="104" t="s">
        <v>348</v>
      </c>
      <c r="G122" s="104" t="s">
        <v>347</v>
      </c>
      <c r="H122" s="100" t="s">
        <v>357</v>
      </c>
      <c r="I122" s="100" t="s">
        <v>350</v>
      </c>
      <c r="J122" s="100" t="s">
        <v>306</v>
      </c>
      <c r="K122" s="100" t="s">
        <v>351</v>
      </c>
      <c r="L122" s="100" t="s">
        <v>352</v>
      </c>
      <c r="M122" s="100">
        <v>2</v>
      </c>
      <c r="N122" s="100">
        <v>1</v>
      </c>
      <c r="O122" s="100">
        <f t="shared" si="62"/>
        <v>2</v>
      </c>
      <c r="P122" s="89" t="str">
        <f t="shared" si="63"/>
        <v>Bajo</v>
      </c>
      <c r="Q122" s="92">
        <v>10</v>
      </c>
      <c r="R122" s="89">
        <f t="shared" si="39"/>
        <v>20</v>
      </c>
      <c r="S122" s="89" t="str">
        <f t="shared" si="59"/>
        <v>IV</v>
      </c>
      <c r="T122" s="89" t="str">
        <f t="shared" si="61"/>
        <v>Aceptable</v>
      </c>
      <c r="U122" s="147"/>
      <c r="V122" s="147"/>
      <c r="W122" s="147"/>
      <c r="X122" s="147"/>
      <c r="Y122" s="90" t="s">
        <v>278</v>
      </c>
      <c r="Z122" s="100" t="s">
        <v>353</v>
      </c>
      <c r="AA122" s="100" t="s">
        <v>258</v>
      </c>
      <c r="AB122" s="100" t="s">
        <v>258</v>
      </c>
      <c r="AC122" s="100" t="s">
        <v>354</v>
      </c>
      <c r="AD122" s="100" t="s">
        <v>355</v>
      </c>
      <c r="AE122" s="100" t="s">
        <v>258</v>
      </c>
    </row>
    <row r="123" spans="1:31" s="98" customFormat="1" ht="68.45" customHeight="1">
      <c r="A123" s="140"/>
      <c r="B123" s="140"/>
      <c r="C123" s="140"/>
      <c r="D123" s="147"/>
      <c r="E123" s="86" t="s">
        <v>312</v>
      </c>
      <c r="F123" s="104" t="s">
        <v>348</v>
      </c>
      <c r="G123" s="104" t="s">
        <v>347</v>
      </c>
      <c r="H123" s="100" t="s">
        <v>349</v>
      </c>
      <c r="I123" s="100" t="s">
        <v>350</v>
      </c>
      <c r="J123" s="100" t="s">
        <v>306</v>
      </c>
      <c r="K123" s="100" t="s">
        <v>351</v>
      </c>
      <c r="L123" s="100" t="s">
        <v>352</v>
      </c>
      <c r="M123" s="100">
        <v>2</v>
      </c>
      <c r="N123" s="100">
        <v>1</v>
      </c>
      <c r="O123" s="100">
        <f t="shared" si="62"/>
        <v>2</v>
      </c>
      <c r="P123" s="89" t="str">
        <f t="shared" si="63"/>
        <v>Bajo</v>
      </c>
      <c r="Q123" s="92">
        <v>10</v>
      </c>
      <c r="R123" s="89">
        <f t="shared" si="39"/>
        <v>20</v>
      </c>
      <c r="S123" s="89" t="str">
        <f t="shared" si="59"/>
        <v>IV</v>
      </c>
      <c r="T123" s="89" t="str">
        <f t="shared" si="61"/>
        <v>Aceptable</v>
      </c>
      <c r="U123" s="147"/>
      <c r="V123" s="147"/>
      <c r="W123" s="147"/>
      <c r="X123" s="147"/>
      <c r="Y123" s="90" t="s">
        <v>278</v>
      </c>
      <c r="Z123" s="100" t="s">
        <v>353</v>
      </c>
      <c r="AA123" s="100" t="s">
        <v>258</v>
      </c>
      <c r="AB123" s="100" t="s">
        <v>258</v>
      </c>
      <c r="AC123" s="100" t="s">
        <v>354</v>
      </c>
      <c r="AD123" s="100" t="s">
        <v>355</v>
      </c>
      <c r="AE123" s="100" t="s">
        <v>258</v>
      </c>
    </row>
    <row r="124" spans="1:31" s="98" customFormat="1" ht="68.45" customHeight="1">
      <c r="A124" s="140"/>
      <c r="B124" s="140"/>
      <c r="C124" s="140"/>
      <c r="D124" s="147"/>
      <c r="E124" s="86" t="s">
        <v>250</v>
      </c>
      <c r="F124" s="104" t="s">
        <v>251</v>
      </c>
      <c r="G124" s="104" t="s">
        <v>151</v>
      </c>
      <c r="H124" s="100" t="s">
        <v>252</v>
      </c>
      <c r="I124" s="100" t="s">
        <v>253</v>
      </c>
      <c r="J124" s="100" t="s">
        <v>254</v>
      </c>
      <c r="K124" s="100" t="s">
        <v>255</v>
      </c>
      <c r="L124" s="100" t="s">
        <v>256</v>
      </c>
      <c r="M124" s="100">
        <v>2</v>
      </c>
      <c r="N124" s="100">
        <v>1</v>
      </c>
      <c r="O124" s="100">
        <f t="shared" si="62"/>
        <v>2</v>
      </c>
      <c r="P124" s="89" t="str">
        <f t="shared" si="63"/>
        <v>Bajo</v>
      </c>
      <c r="Q124" s="92">
        <v>10</v>
      </c>
      <c r="R124" s="89">
        <f t="shared" si="39"/>
        <v>20</v>
      </c>
      <c r="S124" s="89" t="str">
        <f t="shared" si="59"/>
        <v>IV</v>
      </c>
      <c r="T124" s="89" t="str">
        <f t="shared" si="61"/>
        <v>Aceptable</v>
      </c>
      <c r="U124" s="147"/>
      <c r="V124" s="147"/>
      <c r="W124" s="147"/>
      <c r="X124" s="147"/>
      <c r="Y124" s="100" t="s">
        <v>257</v>
      </c>
      <c r="Z124" s="100" t="s">
        <v>475</v>
      </c>
      <c r="AA124" s="100" t="s">
        <v>258</v>
      </c>
      <c r="AB124" s="100" t="s">
        <v>258</v>
      </c>
      <c r="AC124" s="100" t="s">
        <v>258</v>
      </c>
      <c r="AD124" s="100" t="s">
        <v>259</v>
      </c>
      <c r="AE124" s="100" t="s">
        <v>212</v>
      </c>
    </row>
    <row r="125" spans="1:31" s="98" customFormat="1" ht="68.45" customHeight="1">
      <c r="A125" s="140"/>
      <c r="B125" s="140"/>
      <c r="C125" s="140"/>
      <c r="D125" s="147"/>
      <c r="E125" s="86" t="s">
        <v>204</v>
      </c>
      <c r="F125" s="104" t="s">
        <v>172</v>
      </c>
      <c r="G125" s="104" t="s">
        <v>151</v>
      </c>
      <c r="H125" s="100" t="s">
        <v>324</v>
      </c>
      <c r="I125" s="100" t="s">
        <v>325</v>
      </c>
      <c r="J125" s="100" t="s">
        <v>209</v>
      </c>
      <c r="K125" s="100" t="s">
        <v>255</v>
      </c>
      <c r="L125" s="100" t="s">
        <v>326</v>
      </c>
      <c r="M125" s="100">
        <v>2</v>
      </c>
      <c r="N125" s="100">
        <v>1</v>
      </c>
      <c r="O125" s="100">
        <f t="shared" si="62"/>
        <v>2</v>
      </c>
      <c r="P125" s="89" t="str">
        <f t="shared" si="63"/>
        <v>Bajo</v>
      </c>
      <c r="Q125" s="92">
        <v>10</v>
      </c>
      <c r="R125" s="89">
        <f t="shared" si="39"/>
        <v>20</v>
      </c>
      <c r="S125" s="89" t="str">
        <f t="shared" si="59"/>
        <v>IV</v>
      </c>
      <c r="T125" s="89" t="str">
        <f t="shared" si="61"/>
        <v>Aceptable</v>
      </c>
      <c r="U125" s="147"/>
      <c r="V125" s="147"/>
      <c r="W125" s="147"/>
      <c r="X125" s="147"/>
      <c r="Y125" s="90" t="s">
        <v>322</v>
      </c>
      <c r="Z125" s="100" t="s">
        <v>475</v>
      </c>
      <c r="AA125" s="100" t="s">
        <v>258</v>
      </c>
      <c r="AB125" s="100" t="s">
        <v>258</v>
      </c>
      <c r="AC125" s="94" t="s">
        <v>258</v>
      </c>
      <c r="AD125" s="100" t="s">
        <v>391</v>
      </c>
      <c r="AE125" s="100" t="s">
        <v>327</v>
      </c>
    </row>
    <row r="126" spans="1:31" s="98" customFormat="1" ht="68.45" customHeight="1">
      <c r="A126" s="140"/>
      <c r="B126" s="140"/>
      <c r="C126" s="140"/>
      <c r="D126" s="147"/>
      <c r="E126" s="86" t="s">
        <v>204</v>
      </c>
      <c r="F126" s="104" t="s">
        <v>224</v>
      </c>
      <c r="G126" s="104" t="s">
        <v>150</v>
      </c>
      <c r="H126" s="100" t="s">
        <v>503</v>
      </c>
      <c r="I126" s="100" t="s">
        <v>225</v>
      </c>
      <c r="J126" s="100" t="s">
        <v>209</v>
      </c>
      <c r="K126" s="100" t="s">
        <v>226</v>
      </c>
      <c r="L126" s="100" t="s">
        <v>227</v>
      </c>
      <c r="M126" s="92">
        <v>0</v>
      </c>
      <c r="N126" s="92">
        <v>2</v>
      </c>
      <c r="O126" s="89" t="str">
        <f t="shared" si="62"/>
        <v>N/A</v>
      </c>
      <c r="P126" s="89" t="str">
        <f t="shared" si="63"/>
        <v>N/A</v>
      </c>
      <c r="Q126" s="92">
        <v>25</v>
      </c>
      <c r="R126" s="89" t="str">
        <f t="shared" si="39"/>
        <v>N/A</v>
      </c>
      <c r="S126" s="89" t="str">
        <f t="shared" si="59"/>
        <v>IV</v>
      </c>
      <c r="T126" s="88" t="s">
        <v>142</v>
      </c>
      <c r="U126" s="147"/>
      <c r="V126" s="147"/>
      <c r="W126" s="147"/>
      <c r="X126" s="147"/>
      <c r="Y126" s="90" t="s">
        <v>228</v>
      </c>
      <c r="Z126" s="100" t="s">
        <v>487</v>
      </c>
      <c r="AA126" s="100" t="s">
        <v>211</v>
      </c>
      <c r="AB126" s="100" t="s">
        <v>211</v>
      </c>
      <c r="AC126" s="100" t="s">
        <v>229</v>
      </c>
      <c r="AD126" s="102" t="s">
        <v>400</v>
      </c>
      <c r="AE126" s="100" t="s">
        <v>211</v>
      </c>
    </row>
    <row r="127" spans="1:31" s="98" customFormat="1" ht="68.45" customHeight="1">
      <c r="A127" s="140"/>
      <c r="B127" s="140"/>
      <c r="C127" s="140"/>
      <c r="D127" s="147"/>
      <c r="E127" s="86" t="s">
        <v>204</v>
      </c>
      <c r="F127" s="104" t="s">
        <v>230</v>
      </c>
      <c r="G127" s="104" t="s">
        <v>150</v>
      </c>
      <c r="H127" s="100" t="s">
        <v>234</v>
      </c>
      <c r="I127" s="100" t="s">
        <v>235</v>
      </c>
      <c r="J127" s="100" t="s">
        <v>209</v>
      </c>
      <c r="K127" s="100" t="s">
        <v>226</v>
      </c>
      <c r="L127" s="100" t="s">
        <v>209</v>
      </c>
      <c r="M127" s="100">
        <v>2</v>
      </c>
      <c r="N127" s="100">
        <v>1</v>
      </c>
      <c r="O127" s="100">
        <f t="shared" si="62"/>
        <v>2</v>
      </c>
      <c r="P127" s="89" t="str">
        <f t="shared" si="63"/>
        <v>Bajo</v>
      </c>
      <c r="Q127" s="87">
        <v>10</v>
      </c>
      <c r="R127" s="88">
        <f t="shared" si="39"/>
        <v>20</v>
      </c>
      <c r="S127" s="89" t="str">
        <f t="shared" si="59"/>
        <v>IV</v>
      </c>
      <c r="T127" s="88" t="str">
        <f>IF(S127="","",IF(OR(S127="IV",S127="III"),"Aceptable",IF(S127="II","No Aceptable o Aceptable con controles",IF(S127="I","No Aceptable","Error"))))</f>
        <v>Aceptable</v>
      </c>
      <c r="U127" s="147"/>
      <c r="V127" s="147"/>
      <c r="W127" s="147"/>
      <c r="X127" s="147"/>
      <c r="Y127" s="90" t="s">
        <v>236</v>
      </c>
      <c r="Z127" s="100" t="s">
        <v>468</v>
      </c>
      <c r="AA127" s="100" t="s">
        <v>211</v>
      </c>
      <c r="AB127" s="100" t="s">
        <v>237</v>
      </c>
      <c r="AC127" s="100" t="s">
        <v>211</v>
      </c>
      <c r="AD127" s="102" t="s">
        <v>402</v>
      </c>
      <c r="AE127" s="100" t="s">
        <v>211</v>
      </c>
    </row>
    <row r="128" spans="1:31" s="98" customFormat="1" ht="68.45" customHeight="1">
      <c r="A128" s="140"/>
      <c r="B128" s="140"/>
      <c r="C128" s="140"/>
      <c r="D128" s="147"/>
      <c r="E128" s="86" t="s">
        <v>312</v>
      </c>
      <c r="F128" s="104" t="s">
        <v>392</v>
      </c>
      <c r="G128" s="104" t="s">
        <v>150</v>
      </c>
      <c r="H128" s="100" t="s">
        <v>393</v>
      </c>
      <c r="I128" s="100" t="s">
        <v>394</v>
      </c>
      <c r="J128" s="100" t="s">
        <v>306</v>
      </c>
      <c r="K128" s="100" t="s">
        <v>306</v>
      </c>
      <c r="L128" s="100" t="s">
        <v>306</v>
      </c>
      <c r="M128" s="100">
        <v>2</v>
      </c>
      <c r="N128" s="100">
        <v>3</v>
      </c>
      <c r="O128" s="100">
        <f>+M128*N128</f>
        <v>6</v>
      </c>
      <c r="P128" s="89" t="str">
        <f t="shared" si="63"/>
        <v>Medio</v>
      </c>
      <c r="Q128" s="8">
        <v>10</v>
      </c>
      <c r="R128" s="8">
        <f>+O128*Q128</f>
        <v>60</v>
      </c>
      <c r="S128" s="89" t="str">
        <f t="shared" si="59"/>
        <v>III</v>
      </c>
      <c r="T128" s="88" t="s">
        <v>142</v>
      </c>
      <c r="U128" s="147"/>
      <c r="V128" s="147"/>
      <c r="W128" s="147"/>
      <c r="X128" s="147"/>
      <c r="Y128" s="7" t="s">
        <v>323</v>
      </c>
      <c r="Z128" s="100" t="s">
        <v>488</v>
      </c>
      <c r="AA128" s="100" t="s">
        <v>258</v>
      </c>
      <c r="AB128" s="100" t="s">
        <v>258</v>
      </c>
      <c r="AC128" s="100" t="s">
        <v>258</v>
      </c>
      <c r="AD128" s="7" t="s">
        <v>395</v>
      </c>
      <c r="AE128" s="100" t="s">
        <v>258</v>
      </c>
    </row>
    <row r="129" spans="1:31" s="98" customFormat="1" ht="68.45" customHeight="1">
      <c r="A129" s="140"/>
      <c r="B129" s="140"/>
      <c r="C129" s="140"/>
      <c r="D129" s="148"/>
      <c r="E129" s="86" t="s">
        <v>204</v>
      </c>
      <c r="F129" s="104" t="s">
        <v>230</v>
      </c>
      <c r="G129" s="104" t="s">
        <v>150</v>
      </c>
      <c r="H129" s="100" t="s">
        <v>231</v>
      </c>
      <c r="I129" s="100" t="s">
        <v>232</v>
      </c>
      <c r="J129" s="100" t="s">
        <v>233</v>
      </c>
      <c r="K129" s="100" t="s">
        <v>226</v>
      </c>
      <c r="L129" s="100" t="s">
        <v>227</v>
      </c>
      <c r="M129" s="100">
        <v>2</v>
      </c>
      <c r="N129" s="100">
        <v>1</v>
      </c>
      <c r="O129" s="100">
        <f>IF(OR(M129="",N129=""),"",IF((M129*N129=0),"N/A",M129*N129))</f>
        <v>2</v>
      </c>
      <c r="P129" s="89" t="str">
        <f t="shared" si="63"/>
        <v>Bajo</v>
      </c>
      <c r="Q129" s="92">
        <v>10</v>
      </c>
      <c r="R129" s="89">
        <f>IF(OR(Q129="",O129=""),"",IF(ISTEXT(O129),"N/A",O129*Q129))</f>
        <v>20</v>
      </c>
      <c r="S129" s="89" t="str">
        <f t="shared" si="59"/>
        <v>IV</v>
      </c>
      <c r="T129" s="88" t="str">
        <f>IF(S129="","",IF(OR(S129="IV",S129="III"),"Aceptable",IF(S129="II","No Aceptable o Aceptable con controles",IF(S129="I","No Aceptable","Error"))))</f>
        <v>Aceptable</v>
      </c>
      <c r="U129" s="148"/>
      <c r="V129" s="148"/>
      <c r="W129" s="148"/>
      <c r="X129" s="148"/>
      <c r="Y129" s="100" t="s">
        <v>228</v>
      </c>
      <c r="Z129" s="100" t="s">
        <v>489</v>
      </c>
      <c r="AA129" s="100" t="s">
        <v>211</v>
      </c>
      <c r="AB129" s="100" t="s">
        <v>211</v>
      </c>
      <c r="AC129" s="100" t="s">
        <v>229</v>
      </c>
      <c r="AD129" s="102" t="s">
        <v>401</v>
      </c>
      <c r="AE129" s="100" t="s">
        <v>211</v>
      </c>
    </row>
  </sheetData>
  <autoFilter ref="A8:AF129"/>
  <mergeCells count="94">
    <mergeCell ref="D88:D103"/>
    <mergeCell ref="C56:C63"/>
    <mergeCell ref="A56:A87"/>
    <mergeCell ref="B56:B87"/>
    <mergeCell ref="V57:V129"/>
    <mergeCell ref="W57:W129"/>
    <mergeCell ref="X57:X129"/>
    <mergeCell ref="U57:U129"/>
    <mergeCell ref="A43:A55"/>
    <mergeCell ref="B43:B55"/>
    <mergeCell ref="C43:C55"/>
    <mergeCell ref="D43:D55"/>
    <mergeCell ref="U43:U55"/>
    <mergeCell ref="A104:A129"/>
    <mergeCell ref="B104:B129"/>
    <mergeCell ref="C104:C129"/>
    <mergeCell ref="D104:D129"/>
    <mergeCell ref="A88:A103"/>
    <mergeCell ref="B88:B103"/>
    <mergeCell ref="C88:C103"/>
    <mergeCell ref="V43:V55"/>
    <mergeCell ref="W43:W55"/>
    <mergeCell ref="U20:U32"/>
    <mergeCell ref="U33:U42"/>
    <mergeCell ref="X43:X53"/>
    <mergeCell ref="W20:W32"/>
    <mergeCell ref="X20:X32"/>
    <mergeCell ref="V33:V42"/>
    <mergeCell ref="W33:W42"/>
    <mergeCell ref="X33:X42"/>
    <mergeCell ref="A33:A42"/>
    <mergeCell ref="B33:B42"/>
    <mergeCell ref="C33:C42"/>
    <mergeCell ref="D33:D42"/>
    <mergeCell ref="V20:V32"/>
    <mergeCell ref="A9:A19"/>
    <mergeCell ref="B9:B19"/>
    <mergeCell ref="C9:C19"/>
    <mergeCell ref="D9:D19"/>
    <mergeCell ref="A20:A32"/>
    <mergeCell ref="B20:B32"/>
    <mergeCell ref="C20:C32"/>
    <mergeCell ref="D20:D32"/>
    <mergeCell ref="D56:D63"/>
    <mergeCell ref="D64:D71"/>
    <mergeCell ref="D72:D79"/>
    <mergeCell ref="D80:D87"/>
    <mergeCell ref="C64:C71"/>
    <mergeCell ref="C72:C79"/>
    <mergeCell ref="C80:C87"/>
    <mergeCell ref="AD7:AD8"/>
    <mergeCell ref="M6:S6"/>
    <mergeCell ref="U6:Z6"/>
    <mergeCell ref="AA6:AE6"/>
    <mergeCell ref="N7:N8"/>
    <mergeCell ref="O7:O8"/>
    <mergeCell ref="P7:P8"/>
    <mergeCell ref="Q7:Q8"/>
    <mergeCell ref="R7:R8"/>
    <mergeCell ref="S7:S8"/>
    <mergeCell ref="AE7:AE8"/>
    <mergeCell ref="X9:X19"/>
    <mergeCell ref="V9:V19"/>
    <mergeCell ref="W9:W19"/>
    <mergeCell ref="U9:U19"/>
    <mergeCell ref="AC7:AC8"/>
    <mergeCell ref="F6:H6"/>
    <mergeCell ref="I6:I8"/>
    <mergeCell ref="J6:L6"/>
    <mergeCell ref="M7:M8"/>
    <mergeCell ref="AB7:AB8"/>
    <mergeCell ref="F7:F8"/>
    <mergeCell ref="G7:G8"/>
    <mergeCell ref="H7:H8"/>
    <mergeCell ref="J7:J8"/>
    <mergeCell ref="K7:K8"/>
    <mergeCell ref="L7:L8"/>
    <mergeCell ref="AA7:AA8"/>
    <mergeCell ref="G1:AC1"/>
    <mergeCell ref="A4:AE4"/>
    <mergeCell ref="A5:AE5"/>
    <mergeCell ref="T7:T8"/>
    <mergeCell ref="U7:X7"/>
    <mergeCell ref="Y7:Y8"/>
    <mergeCell ref="Z7:Z8"/>
    <mergeCell ref="AD1:AE1"/>
    <mergeCell ref="A1:B1"/>
    <mergeCell ref="A2:AE2"/>
    <mergeCell ref="A3:AE3"/>
    <mergeCell ref="A6:A8"/>
    <mergeCell ref="B6:B8"/>
    <mergeCell ref="C6:C8"/>
    <mergeCell ref="D6:D8"/>
    <mergeCell ref="E6:E8"/>
  </mergeCells>
  <phoneticPr fontId="9" type="noConversion"/>
  <conditionalFormatting sqref="T10:T16 S9:S16 S112:T129 S33:S39 T34:T39 S56:T110">
    <cfRule type="containsText" dxfId="191" priority="1079" stopIfTrue="1" operator="containsText" text="IV">
      <formula>NOT(ISERROR(SEARCH("IV",S9)))</formula>
    </cfRule>
    <cfRule type="containsText" dxfId="190" priority="1080" stopIfTrue="1" operator="containsText" text="III">
      <formula>NOT(ISERROR(SEARCH("III",S9)))</formula>
    </cfRule>
    <cfRule type="containsText" dxfId="189" priority="1081" stopIfTrue="1" operator="containsText" text="II">
      <formula>NOT(ISERROR(SEARCH("II",S9)))</formula>
    </cfRule>
    <cfRule type="containsText" dxfId="188" priority="1082" stopIfTrue="1" operator="containsText" text="I">
      <formula>NOT(ISERROR(SEARCH("I",S9)))</formula>
    </cfRule>
  </conditionalFormatting>
  <conditionalFormatting sqref="T10:T16 S9:S16 S112:T129 S33:S39 T34:T39 S56:T110">
    <cfRule type="containsText" dxfId="187" priority="1075" operator="containsText" text="IV">
      <formula>NOT(ISERROR(SEARCH("IV",S9)))</formula>
    </cfRule>
    <cfRule type="containsText" dxfId="186" priority="1076" operator="containsText" text="III">
      <formula>NOT(ISERROR(SEARCH("III",S9)))</formula>
    </cfRule>
    <cfRule type="containsText" dxfId="185" priority="1077" operator="containsText" text="II">
      <formula>NOT(ISERROR(SEARCH("II",S9)))</formula>
    </cfRule>
    <cfRule type="containsText" dxfId="184" priority="1078" operator="containsText" text="I">
      <formula>NOT(ISERROR(SEARCH("I",S9)))</formula>
    </cfRule>
  </conditionalFormatting>
  <conditionalFormatting sqref="T9">
    <cfRule type="containsText" dxfId="183" priority="261" stopIfTrue="1" operator="containsText" text="IV">
      <formula>NOT(ISERROR(SEARCH("IV",T9)))</formula>
    </cfRule>
    <cfRule type="containsText" dxfId="182" priority="262" stopIfTrue="1" operator="containsText" text="III">
      <formula>NOT(ISERROR(SEARCH("III",T9)))</formula>
    </cfRule>
    <cfRule type="containsText" dxfId="181" priority="263" stopIfTrue="1" operator="containsText" text="II">
      <formula>NOT(ISERROR(SEARCH("II",T9)))</formula>
    </cfRule>
    <cfRule type="containsText" dxfId="180" priority="264" stopIfTrue="1" operator="containsText" text="I">
      <formula>NOT(ISERROR(SEARCH("I",T9)))</formula>
    </cfRule>
  </conditionalFormatting>
  <conditionalFormatting sqref="T9">
    <cfRule type="containsText" dxfId="179" priority="257" operator="containsText" text="IV">
      <formula>NOT(ISERROR(SEARCH("IV",T9)))</formula>
    </cfRule>
    <cfRule type="containsText" dxfId="178" priority="258" operator="containsText" text="III">
      <formula>NOT(ISERROR(SEARCH("III",T9)))</formula>
    </cfRule>
    <cfRule type="containsText" dxfId="177" priority="259" operator="containsText" text="II">
      <formula>NOT(ISERROR(SEARCH("II",T9)))</formula>
    </cfRule>
    <cfRule type="containsText" dxfId="176" priority="260" operator="containsText" text="I">
      <formula>NOT(ISERROR(SEARCH("I",T9)))</formula>
    </cfRule>
  </conditionalFormatting>
  <conditionalFormatting sqref="S20 S22:T23 S25:T29">
    <cfRule type="containsText" dxfId="175" priority="213" stopIfTrue="1" operator="containsText" text="IV">
      <formula>NOT(ISERROR(SEARCH("IV",S20)))</formula>
    </cfRule>
    <cfRule type="containsText" dxfId="174" priority="214" stopIfTrue="1" operator="containsText" text="III">
      <formula>NOT(ISERROR(SEARCH("III",S20)))</formula>
    </cfRule>
    <cfRule type="containsText" dxfId="173" priority="215" stopIfTrue="1" operator="containsText" text="II">
      <formula>NOT(ISERROR(SEARCH("II",S20)))</formula>
    </cfRule>
    <cfRule type="containsText" dxfId="172" priority="216" stopIfTrue="1" operator="containsText" text="I">
      <formula>NOT(ISERROR(SEARCH("I",S20)))</formula>
    </cfRule>
  </conditionalFormatting>
  <conditionalFormatting sqref="S20 S22:T23 S25:T29">
    <cfRule type="containsText" dxfId="171" priority="209" operator="containsText" text="IV">
      <formula>NOT(ISERROR(SEARCH("IV",S20)))</formula>
    </cfRule>
    <cfRule type="containsText" dxfId="170" priority="210" operator="containsText" text="III">
      <formula>NOT(ISERROR(SEARCH("III",S20)))</formula>
    </cfRule>
    <cfRule type="containsText" dxfId="169" priority="211" operator="containsText" text="II">
      <formula>NOT(ISERROR(SEARCH("II",S20)))</formula>
    </cfRule>
    <cfRule type="containsText" dxfId="168" priority="212" operator="containsText" text="I">
      <formula>NOT(ISERROR(SEARCH("I",S20)))</formula>
    </cfRule>
  </conditionalFormatting>
  <conditionalFormatting sqref="T20">
    <cfRule type="containsText" dxfId="167" priority="205" stopIfTrue="1" operator="containsText" text="IV">
      <formula>NOT(ISERROR(SEARCH("IV",T20)))</formula>
    </cfRule>
    <cfRule type="containsText" dxfId="166" priority="206" stopIfTrue="1" operator="containsText" text="III">
      <formula>NOT(ISERROR(SEARCH("III",T20)))</formula>
    </cfRule>
    <cfRule type="containsText" dxfId="165" priority="207" stopIfTrue="1" operator="containsText" text="II">
      <formula>NOT(ISERROR(SEARCH("II",T20)))</formula>
    </cfRule>
    <cfRule type="containsText" dxfId="164" priority="208" stopIfTrue="1" operator="containsText" text="I">
      <formula>NOT(ISERROR(SEARCH("I",T20)))</formula>
    </cfRule>
  </conditionalFormatting>
  <conditionalFormatting sqref="T20">
    <cfRule type="containsText" dxfId="163" priority="201" operator="containsText" text="IV">
      <formula>NOT(ISERROR(SEARCH("IV",T20)))</formula>
    </cfRule>
    <cfRule type="containsText" dxfId="162" priority="202" operator="containsText" text="III">
      <formula>NOT(ISERROR(SEARCH("III",T20)))</formula>
    </cfRule>
    <cfRule type="containsText" dxfId="161" priority="203" operator="containsText" text="II">
      <formula>NOT(ISERROR(SEARCH("II",T20)))</formula>
    </cfRule>
    <cfRule type="containsText" dxfId="160" priority="204" operator="containsText" text="I">
      <formula>NOT(ISERROR(SEARCH("I",T20)))</formula>
    </cfRule>
  </conditionalFormatting>
  <conditionalFormatting sqref="T21">
    <cfRule type="containsText" dxfId="159" priority="181" operator="containsText" text="IV">
      <formula>NOT(ISERROR(SEARCH("IV",T21)))</formula>
    </cfRule>
    <cfRule type="containsText" dxfId="158" priority="182" operator="containsText" text="III">
      <formula>NOT(ISERROR(SEARCH("III",T21)))</formula>
    </cfRule>
    <cfRule type="containsText" dxfId="157" priority="183" operator="containsText" text="II">
      <formula>NOT(ISERROR(SEARCH("II",T21)))</formula>
    </cfRule>
    <cfRule type="containsText" dxfId="156" priority="184" operator="containsText" text="I">
      <formula>NOT(ISERROR(SEARCH("I",T21)))</formula>
    </cfRule>
  </conditionalFormatting>
  <conditionalFormatting sqref="S21">
    <cfRule type="containsText" dxfId="155" priority="177" operator="containsText" text="IV">
      <formula>NOT(ISERROR(SEARCH("IV",S21)))</formula>
    </cfRule>
    <cfRule type="containsText" dxfId="154" priority="178" operator="containsText" text="III">
      <formula>NOT(ISERROR(SEARCH("III",S21)))</formula>
    </cfRule>
    <cfRule type="containsText" dxfId="153" priority="179" operator="containsText" text="II">
      <formula>NOT(ISERROR(SEARCH("II",S21)))</formula>
    </cfRule>
    <cfRule type="containsText" dxfId="152" priority="180" operator="containsText" text="I">
      <formula>NOT(ISERROR(SEARCH("I",S21)))</formula>
    </cfRule>
  </conditionalFormatting>
  <conditionalFormatting sqref="S111">
    <cfRule type="containsText" dxfId="151" priority="165" stopIfTrue="1" operator="containsText" text="IV">
      <formula>NOT(ISERROR(SEARCH("IV",S111)))</formula>
    </cfRule>
    <cfRule type="containsText" dxfId="150" priority="166" stopIfTrue="1" operator="containsText" text="III">
      <formula>NOT(ISERROR(SEARCH("III",S111)))</formula>
    </cfRule>
    <cfRule type="containsText" dxfId="149" priority="167" stopIfTrue="1" operator="containsText" text="II">
      <formula>NOT(ISERROR(SEARCH("II",S111)))</formula>
    </cfRule>
    <cfRule type="containsText" dxfId="148" priority="168" stopIfTrue="1" operator="containsText" text="I">
      <formula>NOT(ISERROR(SEARCH("I",S111)))</formula>
    </cfRule>
  </conditionalFormatting>
  <conditionalFormatting sqref="S111">
    <cfRule type="containsText" dxfId="147" priority="161" operator="containsText" text="IV">
      <formula>NOT(ISERROR(SEARCH("IV",S111)))</formula>
    </cfRule>
    <cfRule type="containsText" dxfId="146" priority="162" operator="containsText" text="III">
      <formula>NOT(ISERROR(SEARCH("III",S111)))</formula>
    </cfRule>
    <cfRule type="containsText" dxfId="145" priority="163" operator="containsText" text="II">
      <formula>NOT(ISERROR(SEARCH("II",S111)))</formula>
    </cfRule>
    <cfRule type="containsText" dxfId="144" priority="164" operator="containsText" text="I">
      <formula>NOT(ISERROR(SEARCH("I",S111)))</formula>
    </cfRule>
  </conditionalFormatting>
  <conditionalFormatting sqref="S24">
    <cfRule type="containsText" dxfId="143" priority="145" operator="containsText" text="IV">
      <formula>NOT(ISERROR(SEARCH("IV",S24)))</formula>
    </cfRule>
    <cfRule type="containsText" dxfId="142" priority="146" operator="containsText" text="III">
      <formula>NOT(ISERROR(SEARCH("III",S24)))</formula>
    </cfRule>
    <cfRule type="containsText" dxfId="141" priority="147" operator="containsText" text="II">
      <formula>NOT(ISERROR(SEARCH("II",S24)))</formula>
    </cfRule>
    <cfRule type="containsText" dxfId="140" priority="148" operator="containsText" text="I">
      <formula>NOT(ISERROR(SEARCH("I",S24)))</formula>
    </cfRule>
  </conditionalFormatting>
  <conditionalFormatting sqref="S24">
    <cfRule type="containsText" dxfId="139" priority="149" stopIfTrue="1" operator="containsText" text="IV">
      <formula>NOT(ISERROR(SEARCH("IV",S24)))</formula>
    </cfRule>
    <cfRule type="containsText" dxfId="138" priority="150" stopIfTrue="1" operator="containsText" text="III">
      <formula>NOT(ISERROR(SEARCH("III",S24)))</formula>
    </cfRule>
    <cfRule type="containsText" dxfId="137" priority="151" stopIfTrue="1" operator="containsText" text="II">
      <formula>NOT(ISERROR(SEARCH("II",S24)))</formula>
    </cfRule>
    <cfRule type="containsText" dxfId="136" priority="152" stopIfTrue="1" operator="containsText" text="I">
      <formula>NOT(ISERROR(SEARCH("I",S24)))</formula>
    </cfRule>
  </conditionalFormatting>
  <conditionalFormatting sqref="S32:T32">
    <cfRule type="containsText" dxfId="135" priority="141" stopIfTrue="1" operator="containsText" text="IV">
      <formula>NOT(ISERROR(SEARCH("IV",S32)))</formula>
    </cfRule>
    <cfRule type="containsText" dxfId="134" priority="142" stopIfTrue="1" operator="containsText" text="III">
      <formula>NOT(ISERROR(SEARCH("III",S32)))</formula>
    </cfRule>
    <cfRule type="containsText" dxfId="133" priority="143" stopIfTrue="1" operator="containsText" text="II">
      <formula>NOT(ISERROR(SEARCH("II",S32)))</formula>
    </cfRule>
    <cfRule type="containsText" dxfId="132" priority="144" stopIfTrue="1" operator="containsText" text="I">
      <formula>NOT(ISERROR(SEARCH("I",S32)))</formula>
    </cfRule>
  </conditionalFormatting>
  <conditionalFormatting sqref="S32:T32">
    <cfRule type="containsText" dxfId="131" priority="137" operator="containsText" text="IV">
      <formula>NOT(ISERROR(SEARCH("IV",S32)))</formula>
    </cfRule>
    <cfRule type="containsText" dxfId="130" priority="138" operator="containsText" text="III">
      <formula>NOT(ISERROR(SEARCH("III",S32)))</formula>
    </cfRule>
    <cfRule type="containsText" dxfId="129" priority="139" operator="containsText" text="II">
      <formula>NOT(ISERROR(SEARCH("II",S32)))</formula>
    </cfRule>
    <cfRule type="containsText" dxfId="128" priority="140" operator="containsText" text="I">
      <formula>NOT(ISERROR(SEARCH("I",S32)))</formula>
    </cfRule>
  </conditionalFormatting>
  <conditionalFormatting sqref="S30:T30">
    <cfRule type="containsText" dxfId="127" priority="129" operator="containsText" text="IV">
      <formula>NOT(ISERROR(SEARCH("IV",S30)))</formula>
    </cfRule>
    <cfRule type="containsText" dxfId="126" priority="130" operator="containsText" text="III">
      <formula>NOT(ISERROR(SEARCH("III",S30)))</formula>
    </cfRule>
    <cfRule type="containsText" dxfId="125" priority="131" operator="containsText" text="II">
      <formula>NOT(ISERROR(SEARCH("II",S30)))</formula>
    </cfRule>
    <cfRule type="containsText" dxfId="124" priority="132" operator="containsText" text="I">
      <formula>NOT(ISERROR(SEARCH("I",S30)))</formula>
    </cfRule>
  </conditionalFormatting>
  <conditionalFormatting sqref="S30:T30">
    <cfRule type="containsText" dxfId="123" priority="133" stopIfTrue="1" operator="containsText" text="IV">
      <formula>NOT(ISERROR(SEARCH("IV",S30)))</formula>
    </cfRule>
    <cfRule type="containsText" dxfId="122" priority="134" stopIfTrue="1" operator="containsText" text="III">
      <formula>NOT(ISERROR(SEARCH("III",S30)))</formula>
    </cfRule>
    <cfRule type="containsText" dxfId="121" priority="135" stopIfTrue="1" operator="containsText" text="II">
      <formula>NOT(ISERROR(SEARCH("II",S30)))</formula>
    </cfRule>
    <cfRule type="containsText" dxfId="120" priority="136" stopIfTrue="1" operator="containsText" text="I">
      <formula>NOT(ISERROR(SEARCH("I",S30)))</formula>
    </cfRule>
  </conditionalFormatting>
  <conditionalFormatting sqref="S31:T31">
    <cfRule type="containsText" dxfId="119" priority="121" operator="containsText" text="IV">
      <formula>NOT(ISERROR(SEARCH("IV",S31)))</formula>
    </cfRule>
    <cfRule type="containsText" dxfId="118" priority="122" operator="containsText" text="III">
      <formula>NOT(ISERROR(SEARCH("III",S31)))</formula>
    </cfRule>
    <cfRule type="containsText" dxfId="117" priority="123" operator="containsText" text="II">
      <formula>NOT(ISERROR(SEARCH("II",S31)))</formula>
    </cfRule>
    <cfRule type="containsText" dxfId="116" priority="124" operator="containsText" text="I">
      <formula>NOT(ISERROR(SEARCH("I",S31)))</formula>
    </cfRule>
  </conditionalFormatting>
  <conditionalFormatting sqref="S17:T17">
    <cfRule type="containsText" dxfId="115" priority="113" operator="containsText" text="IV">
      <formula>NOT(ISERROR(SEARCH("IV",S17)))</formula>
    </cfRule>
    <cfRule type="containsText" dxfId="114" priority="114" operator="containsText" text="III">
      <formula>NOT(ISERROR(SEARCH("III",S17)))</formula>
    </cfRule>
    <cfRule type="containsText" dxfId="113" priority="115" operator="containsText" text="II">
      <formula>NOT(ISERROR(SEARCH("II",S17)))</formula>
    </cfRule>
    <cfRule type="containsText" dxfId="112" priority="116" operator="containsText" text="I">
      <formula>NOT(ISERROR(SEARCH("I",S17)))</formula>
    </cfRule>
  </conditionalFormatting>
  <conditionalFormatting sqref="S31:T31">
    <cfRule type="containsText" dxfId="111" priority="125" stopIfTrue="1" operator="containsText" text="IV">
      <formula>NOT(ISERROR(SEARCH("IV",S31)))</formula>
    </cfRule>
    <cfRule type="containsText" dxfId="110" priority="126" stopIfTrue="1" operator="containsText" text="III">
      <formula>NOT(ISERROR(SEARCH("III",S31)))</formula>
    </cfRule>
    <cfRule type="containsText" dxfId="109" priority="127" stopIfTrue="1" operator="containsText" text="II">
      <formula>NOT(ISERROR(SEARCH("II",S31)))</formula>
    </cfRule>
    <cfRule type="containsText" dxfId="108" priority="128" stopIfTrue="1" operator="containsText" text="I">
      <formula>NOT(ISERROR(SEARCH("I",S31)))</formula>
    </cfRule>
  </conditionalFormatting>
  <conditionalFormatting sqref="S17:T17">
    <cfRule type="containsText" dxfId="107" priority="117" stopIfTrue="1" operator="containsText" text="IV">
      <formula>NOT(ISERROR(SEARCH("IV",S17)))</formula>
    </cfRule>
    <cfRule type="containsText" dxfId="106" priority="118" stopIfTrue="1" operator="containsText" text="III">
      <formula>NOT(ISERROR(SEARCH("III",S17)))</formula>
    </cfRule>
    <cfRule type="containsText" dxfId="105" priority="119" stopIfTrue="1" operator="containsText" text="II">
      <formula>NOT(ISERROR(SEARCH("II",S17)))</formula>
    </cfRule>
    <cfRule type="containsText" dxfId="104" priority="120" stopIfTrue="1" operator="containsText" text="I">
      <formula>NOT(ISERROR(SEARCH("I",S17)))</formula>
    </cfRule>
  </conditionalFormatting>
  <conditionalFormatting sqref="S19:T19">
    <cfRule type="containsText" dxfId="103" priority="109" stopIfTrue="1" operator="containsText" text="IV">
      <formula>NOT(ISERROR(SEARCH("IV",S19)))</formula>
    </cfRule>
    <cfRule type="containsText" dxfId="102" priority="110" stopIfTrue="1" operator="containsText" text="III">
      <formula>NOT(ISERROR(SEARCH("III",S19)))</formula>
    </cfRule>
    <cfRule type="containsText" dxfId="101" priority="111" stopIfTrue="1" operator="containsText" text="II">
      <formula>NOT(ISERROR(SEARCH("II",S19)))</formula>
    </cfRule>
    <cfRule type="containsText" dxfId="100" priority="112" stopIfTrue="1" operator="containsText" text="I">
      <formula>NOT(ISERROR(SEARCH("I",S19)))</formula>
    </cfRule>
  </conditionalFormatting>
  <conditionalFormatting sqref="S19:T19">
    <cfRule type="containsText" dxfId="99" priority="105" operator="containsText" text="IV">
      <formula>NOT(ISERROR(SEARCH("IV",S19)))</formula>
    </cfRule>
    <cfRule type="containsText" dxfId="98" priority="106" operator="containsText" text="III">
      <formula>NOT(ISERROR(SEARCH("III",S19)))</formula>
    </cfRule>
    <cfRule type="containsText" dxfId="97" priority="107" operator="containsText" text="II">
      <formula>NOT(ISERROR(SEARCH("II",S19)))</formula>
    </cfRule>
    <cfRule type="containsText" dxfId="96" priority="108" operator="containsText" text="I">
      <formula>NOT(ISERROR(SEARCH("I",S19)))</formula>
    </cfRule>
  </conditionalFormatting>
  <conditionalFormatting sqref="S18:T18">
    <cfRule type="containsText" dxfId="95" priority="97" operator="containsText" text="IV">
      <formula>NOT(ISERROR(SEARCH("IV",S18)))</formula>
    </cfRule>
    <cfRule type="containsText" dxfId="94" priority="98" operator="containsText" text="III">
      <formula>NOT(ISERROR(SEARCH("III",S18)))</formula>
    </cfRule>
    <cfRule type="containsText" dxfId="93" priority="99" operator="containsText" text="II">
      <formula>NOT(ISERROR(SEARCH("II",S18)))</formula>
    </cfRule>
    <cfRule type="containsText" dxfId="92" priority="100" operator="containsText" text="I">
      <formula>NOT(ISERROR(SEARCH("I",S18)))</formula>
    </cfRule>
  </conditionalFormatting>
  <conditionalFormatting sqref="S18:T18">
    <cfRule type="containsText" dxfId="91" priority="101" stopIfTrue="1" operator="containsText" text="IV">
      <formula>NOT(ISERROR(SEARCH("IV",S18)))</formula>
    </cfRule>
    <cfRule type="containsText" dxfId="90" priority="102" stopIfTrue="1" operator="containsText" text="III">
      <formula>NOT(ISERROR(SEARCH("III",S18)))</formula>
    </cfRule>
    <cfRule type="containsText" dxfId="89" priority="103" stopIfTrue="1" operator="containsText" text="II">
      <formula>NOT(ISERROR(SEARCH("II",S18)))</formula>
    </cfRule>
    <cfRule type="containsText" dxfId="88" priority="104" stopIfTrue="1" operator="containsText" text="I">
      <formula>NOT(ISERROR(SEARCH("I",S18)))</formula>
    </cfRule>
  </conditionalFormatting>
  <conditionalFormatting sqref="T33">
    <cfRule type="containsText" dxfId="87" priority="85" stopIfTrue="1" operator="containsText" text="IV">
      <formula>NOT(ISERROR(SEARCH("IV",T33)))</formula>
    </cfRule>
    <cfRule type="containsText" dxfId="86" priority="86" stopIfTrue="1" operator="containsText" text="III">
      <formula>NOT(ISERROR(SEARCH("III",T33)))</formula>
    </cfRule>
    <cfRule type="containsText" dxfId="85" priority="87" stopIfTrue="1" operator="containsText" text="II">
      <formula>NOT(ISERROR(SEARCH("II",T33)))</formula>
    </cfRule>
    <cfRule type="containsText" dxfId="84" priority="88" stopIfTrue="1" operator="containsText" text="I">
      <formula>NOT(ISERROR(SEARCH("I",T33)))</formula>
    </cfRule>
  </conditionalFormatting>
  <conditionalFormatting sqref="T33">
    <cfRule type="containsText" dxfId="83" priority="81" operator="containsText" text="IV">
      <formula>NOT(ISERROR(SEARCH("IV",T33)))</formula>
    </cfRule>
    <cfRule type="containsText" dxfId="82" priority="82" operator="containsText" text="III">
      <formula>NOT(ISERROR(SEARCH("III",T33)))</formula>
    </cfRule>
    <cfRule type="containsText" dxfId="81" priority="83" operator="containsText" text="II">
      <formula>NOT(ISERROR(SEARCH("II",T33)))</formula>
    </cfRule>
    <cfRule type="containsText" dxfId="80" priority="84" operator="containsText" text="I">
      <formula>NOT(ISERROR(SEARCH("I",T33)))</formula>
    </cfRule>
  </conditionalFormatting>
  <conditionalFormatting sqref="S40:T40">
    <cfRule type="containsText" dxfId="79" priority="73" operator="containsText" text="IV">
      <formula>NOT(ISERROR(SEARCH("IV",S40)))</formula>
    </cfRule>
    <cfRule type="containsText" dxfId="78" priority="74" operator="containsText" text="III">
      <formula>NOT(ISERROR(SEARCH("III",S40)))</formula>
    </cfRule>
    <cfRule type="containsText" dxfId="77" priority="75" operator="containsText" text="II">
      <formula>NOT(ISERROR(SEARCH("II",S40)))</formula>
    </cfRule>
    <cfRule type="containsText" dxfId="76" priority="76" operator="containsText" text="I">
      <formula>NOT(ISERROR(SEARCH("I",S40)))</formula>
    </cfRule>
  </conditionalFormatting>
  <conditionalFormatting sqref="S40:T40">
    <cfRule type="containsText" dxfId="75" priority="77" stopIfTrue="1" operator="containsText" text="IV">
      <formula>NOT(ISERROR(SEARCH("IV",S40)))</formula>
    </cfRule>
    <cfRule type="containsText" dxfId="74" priority="78" stopIfTrue="1" operator="containsText" text="III">
      <formula>NOT(ISERROR(SEARCH("III",S40)))</formula>
    </cfRule>
    <cfRule type="containsText" dxfId="73" priority="79" stopIfTrue="1" operator="containsText" text="II">
      <formula>NOT(ISERROR(SEARCH("II",S40)))</formula>
    </cfRule>
    <cfRule type="containsText" dxfId="72" priority="80" stopIfTrue="1" operator="containsText" text="I">
      <formula>NOT(ISERROR(SEARCH("I",S40)))</formula>
    </cfRule>
  </conditionalFormatting>
  <conditionalFormatting sqref="S42:T42">
    <cfRule type="containsText" dxfId="71" priority="69" stopIfTrue="1" operator="containsText" text="IV">
      <formula>NOT(ISERROR(SEARCH("IV",S42)))</formula>
    </cfRule>
    <cfRule type="containsText" dxfId="70" priority="70" stopIfTrue="1" operator="containsText" text="III">
      <formula>NOT(ISERROR(SEARCH("III",S42)))</formula>
    </cfRule>
    <cfRule type="containsText" dxfId="69" priority="71" stopIfTrue="1" operator="containsText" text="II">
      <formula>NOT(ISERROR(SEARCH("II",S42)))</formula>
    </cfRule>
    <cfRule type="containsText" dxfId="68" priority="72" stopIfTrue="1" operator="containsText" text="I">
      <formula>NOT(ISERROR(SEARCH("I",S42)))</formula>
    </cfRule>
  </conditionalFormatting>
  <conditionalFormatting sqref="S42:T42">
    <cfRule type="containsText" dxfId="67" priority="65" operator="containsText" text="IV">
      <formula>NOT(ISERROR(SEARCH("IV",S42)))</formula>
    </cfRule>
    <cfRule type="containsText" dxfId="66" priority="66" operator="containsText" text="III">
      <formula>NOT(ISERROR(SEARCH("III",S42)))</formula>
    </cfRule>
    <cfRule type="containsText" dxfId="65" priority="67" operator="containsText" text="II">
      <formula>NOT(ISERROR(SEARCH("II",S42)))</formula>
    </cfRule>
    <cfRule type="containsText" dxfId="64" priority="68" operator="containsText" text="I">
      <formula>NOT(ISERROR(SEARCH("I",S42)))</formula>
    </cfRule>
  </conditionalFormatting>
  <conditionalFormatting sqref="S41:T41">
    <cfRule type="containsText" dxfId="63" priority="57" operator="containsText" text="IV">
      <formula>NOT(ISERROR(SEARCH("IV",S41)))</formula>
    </cfRule>
    <cfRule type="containsText" dxfId="62" priority="58" operator="containsText" text="III">
      <formula>NOT(ISERROR(SEARCH("III",S41)))</formula>
    </cfRule>
    <cfRule type="containsText" dxfId="61" priority="59" operator="containsText" text="II">
      <formula>NOT(ISERROR(SEARCH("II",S41)))</formula>
    </cfRule>
    <cfRule type="containsText" dxfId="60" priority="60" operator="containsText" text="I">
      <formula>NOT(ISERROR(SEARCH("I",S41)))</formula>
    </cfRule>
  </conditionalFormatting>
  <conditionalFormatting sqref="S41:T41">
    <cfRule type="containsText" dxfId="59" priority="61" stopIfTrue="1" operator="containsText" text="IV">
      <formula>NOT(ISERROR(SEARCH("IV",S41)))</formula>
    </cfRule>
    <cfRule type="containsText" dxfId="58" priority="62" stopIfTrue="1" operator="containsText" text="III">
      <formula>NOT(ISERROR(SEARCH("III",S41)))</formula>
    </cfRule>
    <cfRule type="containsText" dxfId="57" priority="63" stopIfTrue="1" operator="containsText" text="II">
      <formula>NOT(ISERROR(SEARCH("II",S41)))</formula>
    </cfRule>
    <cfRule type="containsText" dxfId="56" priority="64" stopIfTrue="1" operator="containsText" text="I">
      <formula>NOT(ISERROR(SEARCH("I",S41)))</formula>
    </cfRule>
  </conditionalFormatting>
  <conditionalFormatting sqref="S43 S45:T46 S48:T52">
    <cfRule type="containsText" dxfId="55" priority="53" stopIfTrue="1" operator="containsText" text="IV">
      <formula>NOT(ISERROR(SEARCH("IV",S43)))</formula>
    </cfRule>
    <cfRule type="containsText" dxfId="54" priority="54" stopIfTrue="1" operator="containsText" text="III">
      <formula>NOT(ISERROR(SEARCH("III",S43)))</formula>
    </cfRule>
    <cfRule type="containsText" dxfId="53" priority="55" stopIfTrue="1" operator="containsText" text="II">
      <formula>NOT(ISERROR(SEARCH("II",S43)))</formula>
    </cfRule>
    <cfRule type="containsText" dxfId="52" priority="56" stopIfTrue="1" operator="containsText" text="I">
      <formula>NOT(ISERROR(SEARCH("I",S43)))</formula>
    </cfRule>
  </conditionalFormatting>
  <conditionalFormatting sqref="S43 S45:T46 S48:T52">
    <cfRule type="containsText" dxfId="51" priority="49" operator="containsText" text="IV">
      <formula>NOT(ISERROR(SEARCH("IV",S43)))</formula>
    </cfRule>
    <cfRule type="containsText" dxfId="50" priority="50" operator="containsText" text="III">
      <formula>NOT(ISERROR(SEARCH("III",S43)))</formula>
    </cfRule>
    <cfRule type="containsText" dxfId="49" priority="51" operator="containsText" text="II">
      <formula>NOT(ISERROR(SEARCH("II",S43)))</formula>
    </cfRule>
    <cfRule type="containsText" dxfId="48" priority="52" operator="containsText" text="I">
      <formula>NOT(ISERROR(SEARCH("I",S43)))</formula>
    </cfRule>
  </conditionalFormatting>
  <conditionalFormatting sqref="T43">
    <cfRule type="containsText" dxfId="47" priority="45" stopIfTrue="1" operator="containsText" text="IV">
      <formula>NOT(ISERROR(SEARCH("IV",T43)))</formula>
    </cfRule>
    <cfRule type="containsText" dxfId="46" priority="46" stopIfTrue="1" operator="containsText" text="III">
      <formula>NOT(ISERROR(SEARCH("III",T43)))</formula>
    </cfRule>
    <cfRule type="containsText" dxfId="45" priority="47" stopIfTrue="1" operator="containsText" text="II">
      <formula>NOT(ISERROR(SEARCH("II",T43)))</formula>
    </cfRule>
    <cfRule type="containsText" dxfId="44" priority="48" stopIfTrue="1" operator="containsText" text="I">
      <formula>NOT(ISERROR(SEARCH("I",T43)))</formula>
    </cfRule>
  </conditionalFormatting>
  <conditionalFormatting sqref="T43">
    <cfRule type="containsText" dxfId="43" priority="41" operator="containsText" text="IV">
      <formula>NOT(ISERROR(SEARCH("IV",T43)))</formula>
    </cfRule>
    <cfRule type="containsText" dxfId="42" priority="42" operator="containsText" text="III">
      <formula>NOT(ISERROR(SEARCH("III",T43)))</formula>
    </cfRule>
    <cfRule type="containsText" dxfId="41" priority="43" operator="containsText" text="II">
      <formula>NOT(ISERROR(SEARCH("II",T43)))</formula>
    </cfRule>
    <cfRule type="containsText" dxfId="40" priority="44" operator="containsText" text="I">
      <formula>NOT(ISERROR(SEARCH("I",T43)))</formula>
    </cfRule>
  </conditionalFormatting>
  <conditionalFormatting sqref="T44">
    <cfRule type="containsText" dxfId="39" priority="37" operator="containsText" text="IV">
      <formula>NOT(ISERROR(SEARCH("IV",T44)))</formula>
    </cfRule>
    <cfRule type="containsText" dxfId="38" priority="38" operator="containsText" text="III">
      <formula>NOT(ISERROR(SEARCH("III",T44)))</formula>
    </cfRule>
    <cfRule type="containsText" dxfId="37" priority="39" operator="containsText" text="II">
      <formula>NOT(ISERROR(SEARCH("II",T44)))</formula>
    </cfRule>
    <cfRule type="containsText" dxfId="36" priority="40" operator="containsText" text="I">
      <formula>NOT(ISERROR(SEARCH("I",T44)))</formula>
    </cfRule>
  </conditionalFormatting>
  <conditionalFormatting sqref="S44">
    <cfRule type="containsText" dxfId="35" priority="33" operator="containsText" text="IV">
      <formula>NOT(ISERROR(SEARCH("IV",S44)))</formula>
    </cfRule>
    <cfRule type="containsText" dxfId="34" priority="34" operator="containsText" text="III">
      <formula>NOT(ISERROR(SEARCH("III",S44)))</formula>
    </cfRule>
    <cfRule type="containsText" dxfId="33" priority="35" operator="containsText" text="II">
      <formula>NOT(ISERROR(SEARCH("II",S44)))</formula>
    </cfRule>
    <cfRule type="containsText" dxfId="32" priority="36" operator="containsText" text="I">
      <formula>NOT(ISERROR(SEARCH("I",S44)))</formula>
    </cfRule>
  </conditionalFormatting>
  <conditionalFormatting sqref="S47">
    <cfRule type="containsText" dxfId="31" priority="25" operator="containsText" text="IV">
      <formula>NOT(ISERROR(SEARCH("IV",S47)))</formula>
    </cfRule>
    <cfRule type="containsText" dxfId="30" priority="26" operator="containsText" text="III">
      <formula>NOT(ISERROR(SEARCH("III",S47)))</formula>
    </cfRule>
    <cfRule type="containsText" dxfId="29" priority="27" operator="containsText" text="II">
      <formula>NOT(ISERROR(SEARCH("II",S47)))</formula>
    </cfRule>
    <cfRule type="containsText" dxfId="28" priority="28" operator="containsText" text="I">
      <formula>NOT(ISERROR(SEARCH("I",S47)))</formula>
    </cfRule>
  </conditionalFormatting>
  <conditionalFormatting sqref="S47">
    <cfRule type="containsText" dxfId="27" priority="29" stopIfTrue="1" operator="containsText" text="IV">
      <formula>NOT(ISERROR(SEARCH("IV",S47)))</formula>
    </cfRule>
    <cfRule type="containsText" dxfId="26" priority="30" stopIfTrue="1" operator="containsText" text="III">
      <formula>NOT(ISERROR(SEARCH("III",S47)))</formula>
    </cfRule>
    <cfRule type="containsText" dxfId="25" priority="31" stopIfTrue="1" operator="containsText" text="II">
      <formula>NOT(ISERROR(SEARCH("II",S47)))</formula>
    </cfRule>
    <cfRule type="containsText" dxfId="24" priority="32" stopIfTrue="1" operator="containsText" text="I">
      <formula>NOT(ISERROR(SEARCH("I",S47)))</formula>
    </cfRule>
  </conditionalFormatting>
  <conditionalFormatting sqref="S55:T55">
    <cfRule type="containsText" dxfId="23" priority="21" stopIfTrue="1" operator="containsText" text="IV">
      <formula>NOT(ISERROR(SEARCH("IV",S55)))</formula>
    </cfRule>
    <cfRule type="containsText" dxfId="22" priority="22" stopIfTrue="1" operator="containsText" text="III">
      <formula>NOT(ISERROR(SEARCH("III",S55)))</formula>
    </cfRule>
    <cfRule type="containsText" dxfId="21" priority="23" stopIfTrue="1" operator="containsText" text="II">
      <formula>NOT(ISERROR(SEARCH("II",S55)))</formula>
    </cfRule>
    <cfRule type="containsText" dxfId="20" priority="24" stopIfTrue="1" operator="containsText" text="I">
      <formula>NOT(ISERROR(SEARCH("I",S55)))</formula>
    </cfRule>
  </conditionalFormatting>
  <conditionalFormatting sqref="S55:T55">
    <cfRule type="containsText" dxfId="19" priority="17" operator="containsText" text="IV">
      <formula>NOT(ISERROR(SEARCH("IV",S55)))</formula>
    </cfRule>
    <cfRule type="containsText" dxfId="18" priority="18" operator="containsText" text="III">
      <formula>NOT(ISERROR(SEARCH("III",S55)))</formula>
    </cfRule>
    <cfRule type="containsText" dxfId="17" priority="19" operator="containsText" text="II">
      <formula>NOT(ISERROR(SEARCH("II",S55)))</formula>
    </cfRule>
    <cfRule type="containsText" dxfId="16" priority="20" operator="containsText" text="I">
      <formula>NOT(ISERROR(SEARCH("I",S55)))</formula>
    </cfRule>
  </conditionalFormatting>
  <conditionalFormatting sqref="S53:T53">
    <cfRule type="containsText" dxfId="15" priority="9" operator="containsText" text="IV">
      <formula>NOT(ISERROR(SEARCH("IV",S53)))</formula>
    </cfRule>
    <cfRule type="containsText" dxfId="14" priority="10" operator="containsText" text="III">
      <formula>NOT(ISERROR(SEARCH("III",S53)))</formula>
    </cfRule>
    <cfRule type="containsText" dxfId="13" priority="11" operator="containsText" text="II">
      <formula>NOT(ISERROR(SEARCH("II",S53)))</formula>
    </cfRule>
    <cfRule type="containsText" dxfId="12" priority="12" operator="containsText" text="I">
      <formula>NOT(ISERROR(SEARCH("I",S53)))</formula>
    </cfRule>
  </conditionalFormatting>
  <conditionalFormatting sqref="S53:T53">
    <cfRule type="containsText" dxfId="11" priority="13" stopIfTrue="1" operator="containsText" text="IV">
      <formula>NOT(ISERROR(SEARCH("IV",S53)))</formula>
    </cfRule>
    <cfRule type="containsText" dxfId="10" priority="14" stopIfTrue="1" operator="containsText" text="III">
      <formula>NOT(ISERROR(SEARCH("III",S53)))</formula>
    </cfRule>
    <cfRule type="containsText" dxfId="9" priority="15" stopIfTrue="1" operator="containsText" text="II">
      <formula>NOT(ISERROR(SEARCH("II",S53)))</formula>
    </cfRule>
    <cfRule type="containsText" dxfId="8" priority="16" stopIfTrue="1" operator="containsText" text="I">
      <formula>NOT(ISERROR(SEARCH("I",S53)))</formula>
    </cfRule>
  </conditionalFormatting>
  <conditionalFormatting sqref="S54:T54">
    <cfRule type="containsText" dxfId="7" priority="1" operator="containsText" text="IV">
      <formula>NOT(ISERROR(SEARCH("IV",S54)))</formula>
    </cfRule>
    <cfRule type="containsText" dxfId="6" priority="2" operator="containsText" text="III">
      <formula>NOT(ISERROR(SEARCH("III",S54)))</formula>
    </cfRule>
    <cfRule type="containsText" dxfId="5" priority="3" operator="containsText" text="II">
      <formula>NOT(ISERROR(SEARCH("II",S54)))</formula>
    </cfRule>
    <cfRule type="containsText" dxfId="4" priority="4" operator="containsText" text="I">
      <formula>NOT(ISERROR(SEARCH("I",S54)))</formula>
    </cfRule>
  </conditionalFormatting>
  <conditionalFormatting sqref="S54:T54">
    <cfRule type="containsText" dxfId="3" priority="5" stopIfTrue="1" operator="containsText" text="IV">
      <formula>NOT(ISERROR(SEARCH("IV",S54)))</formula>
    </cfRule>
    <cfRule type="containsText" dxfId="2" priority="6" stopIfTrue="1" operator="containsText" text="III">
      <formula>NOT(ISERROR(SEARCH("III",S54)))</formula>
    </cfRule>
    <cfRule type="containsText" dxfId="1" priority="7" stopIfTrue="1" operator="containsText" text="II">
      <formula>NOT(ISERROR(SEARCH("II",S54)))</formula>
    </cfRule>
    <cfRule type="containsText" dxfId="0" priority="8" stopIfTrue="1" operator="containsText" text="I">
      <formula>NOT(ISERROR(SEARCH("I",S54)))</formula>
    </cfRule>
  </conditionalFormatting>
  <dataValidations count="4">
    <dataValidation type="list" allowBlank="1" showInputMessage="1" showErrorMessage="1" errorTitle="Error" error="Seleccione uno de los valores indicados" promptTitle="Seleccione ND" prompt="10 - Muy Alto_x000a_6 - Alto_x000a_2 - Medio_x000a_0 - Bajo | N/A" sqref="M126 M111 M9:M17 M20:M30 M43:M53 M33:M40">
      <formula1>ND</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Q126 Q111 Q9:Q17 Q20:Q30 Q43:Q53 Q33:Q40">
      <formula1>NC</formula1>
    </dataValidation>
    <dataValidation type="list" allowBlank="1" showInputMessage="1" showErrorMessage="1" errorTitle="Error" error="Seleccione uno de los valor indicado" promptTitle="Seleccione NE" prompt="4 - Continua (EC)_x000a_3 - Frecuente (EF)_x000a_2 - Ocasional (EO)_x000a_1 - Esporádica (EE)" sqref="N129 N9:N127">
      <formula1>NE</formula1>
    </dataValidation>
    <dataValidation operator="equal" allowBlank="1" showErrorMessage="1" sqref="Z128 Z10:Z13 Z28:Z30 Z111 Z21:Z26 Z15:Z17 Z44:Z49 Z51:Z53 Z34:Z40">
      <formula2>0</formula2>
    </dataValidation>
  </dataValidations>
  <pageMargins left="0.59055118110236227" right="0.59055118110236227" top="0.39370078740157483" bottom="0.39370078740157483" header="0.31496062992125984" footer="0.31496062992125984"/>
  <pageSetup scale="54"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7" zoomScale="85" zoomScaleNormal="85" workbookViewId="0">
      <selection activeCell="C11" sqref="C11"/>
    </sheetView>
  </sheetViews>
  <sheetFormatPr baseColWidth="10" defaultRowHeight="12.75"/>
  <cols>
    <col min="1" max="1" width="21" style="9" customWidth="1"/>
    <col min="2" max="2" width="11.42578125" style="9"/>
    <col min="3" max="3" width="74.5703125" style="9" customWidth="1"/>
    <col min="4" max="7" width="11.42578125" style="9"/>
    <col min="8" max="8" width="12.5703125" style="9" customWidth="1"/>
    <col min="9" max="9" width="13.140625" style="9" customWidth="1"/>
    <col min="10" max="10" width="15" style="9" customWidth="1"/>
    <col min="11" max="256" width="11.42578125" style="9"/>
    <col min="257" max="257" width="21" style="9" customWidth="1"/>
    <col min="258" max="258" width="11.42578125" style="9"/>
    <col min="259" max="259" width="74.5703125" style="9" customWidth="1"/>
    <col min="260" max="263" width="11.42578125" style="9"/>
    <col min="264" max="264" width="12.5703125" style="9" customWidth="1"/>
    <col min="265" max="265" width="13.140625" style="9" customWidth="1"/>
    <col min="266" max="266" width="15" style="9" customWidth="1"/>
    <col min="267" max="512" width="11.42578125" style="9"/>
    <col min="513" max="513" width="21" style="9" customWidth="1"/>
    <col min="514" max="514" width="11.42578125" style="9"/>
    <col min="515" max="515" width="74.5703125" style="9" customWidth="1"/>
    <col min="516" max="519" width="11.42578125" style="9"/>
    <col min="520" max="520" width="12.5703125" style="9" customWidth="1"/>
    <col min="521" max="521" width="13.140625" style="9" customWidth="1"/>
    <col min="522" max="522" width="15" style="9" customWidth="1"/>
    <col min="523" max="768" width="11.42578125" style="9"/>
    <col min="769" max="769" width="21" style="9" customWidth="1"/>
    <col min="770" max="770" width="11.42578125" style="9"/>
    <col min="771" max="771" width="74.5703125" style="9" customWidth="1"/>
    <col min="772" max="775" width="11.42578125" style="9"/>
    <col min="776" max="776" width="12.5703125" style="9" customWidth="1"/>
    <col min="777" max="777" width="13.140625" style="9" customWidth="1"/>
    <col min="778" max="778" width="15" style="9" customWidth="1"/>
    <col min="779" max="1024" width="11.42578125" style="9"/>
    <col min="1025" max="1025" width="21" style="9" customWidth="1"/>
    <col min="1026" max="1026" width="11.42578125" style="9"/>
    <col min="1027" max="1027" width="74.5703125" style="9" customWidth="1"/>
    <col min="1028" max="1031" width="11.42578125" style="9"/>
    <col min="1032" max="1032" width="12.5703125" style="9" customWidth="1"/>
    <col min="1033" max="1033" width="13.140625" style="9" customWidth="1"/>
    <col min="1034" max="1034" width="15" style="9" customWidth="1"/>
    <col min="1035" max="1280" width="11.42578125" style="9"/>
    <col min="1281" max="1281" width="21" style="9" customWidth="1"/>
    <col min="1282" max="1282" width="11.42578125" style="9"/>
    <col min="1283" max="1283" width="74.5703125" style="9" customWidth="1"/>
    <col min="1284" max="1287" width="11.42578125" style="9"/>
    <col min="1288" max="1288" width="12.5703125" style="9" customWidth="1"/>
    <col min="1289" max="1289" width="13.140625" style="9" customWidth="1"/>
    <col min="1290" max="1290" width="15" style="9" customWidth="1"/>
    <col min="1291" max="1536" width="11.42578125" style="9"/>
    <col min="1537" max="1537" width="21" style="9" customWidth="1"/>
    <col min="1538" max="1538" width="11.42578125" style="9"/>
    <col min="1539" max="1539" width="74.5703125" style="9" customWidth="1"/>
    <col min="1540" max="1543" width="11.42578125" style="9"/>
    <col min="1544" max="1544" width="12.5703125" style="9" customWidth="1"/>
    <col min="1545" max="1545" width="13.140625" style="9" customWidth="1"/>
    <col min="1546" max="1546" width="15" style="9" customWidth="1"/>
    <col min="1547" max="1792" width="11.42578125" style="9"/>
    <col min="1793" max="1793" width="21" style="9" customWidth="1"/>
    <col min="1794" max="1794" width="11.42578125" style="9"/>
    <col min="1795" max="1795" width="74.5703125" style="9" customWidth="1"/>
    <col min="1796" max="1799" width="11.42578125" style="9"/>
    <col min="1800" max="1800" width="12.5703125" style="9" customWidth="1"/>
    <col min="1801" max="1801" width="13.140625" style="9" customWidth="1"/>
    <col min="1802" max="1802" width="15" style="9" customWidth="1"/>
    <col min="1803" max="2048" width="11.42578125" style="9"/>
    <col min="2049" max="2049" width="21" style="9" customWidth="1"/>
    <col min="2050" max="2050" width="11.42578125" style="9"/>
    <col min="2051" max="2051" width="74.5703125" style="9" customWidth="1"/>
    <col min="2052" max="2055" width="11.42578125" style="9"/>
    <col min="2056" max="2056" width="12.5703125" style="9" customWidth="1"/>
    <col min="2057" max="2057" width="13.140625" style="9" customWidth="1"/>
    <col min="2058" max="2058" width="15" style="9" customWidth="1"/>
    <col min="2059" max="2304" width="11.42578125" style="9"/>
    <col min="2305" max="2305" width="21" style="9" customWidth="1"/>
    <col min="2306" max="2306" width="11.42578125" style="9"/>
    <col min="2307" max="2307" width="74.5703125" style="9" customWidth="1"/>
    <col min="2308" max="2311" width="11.42578125" style="9"/>
    <col min="2312" max="2312" width="12.5703125" style="9" customWidth="1"/>
    <col min="2313" max="2313" width="13.140625" style="9" customWidth="1"/>
    <col min="2314" max="2314" width="15" style="9" customWidth="1"/>
    <col min="2315" max="2560" width="11.42578125" style="9"/>
    <col min="2561" max="2561" width="21" style="9" customWidth="1"/>
    <col min="2562" max="2562" width="11.42578125" style="9"/>
    <col min="2563" max="2563" width="74.5703125" style="9" customWidth="1"/>
    <col min="2564" max="2567" width="11.42578125" style="9"/>
    <col min="2568" max="2568" width="12.5703125" style="9" customWidth="1"/>
    <col min="2569" max="2569" width="13.140625" style="9" customWidth="1"/>
    <col min="2570" max="2570" width="15" style="9" customWidth="1"/>
    <col min="2571" max="2816" width="11.42578125" style="9"/>
    <col min="2817" max="2817" width="21" style="9" customWidth="1"/>
    <col min="2818" max="2818" width="11.42578125" style="9"/>
    <col min="2819" max="2819" width="74.5703125" style="9" customWidth="1"/>
    <col min="2820" max="2823" width="11.42578125" style="9"/>
    <col min="2824" max="2824" width="12.5703125" style="9" customWidth="1"/>
    <col min="2825" max="2825" width="13.140625" style="9" customWidth="1"/>
    <col min="2826" max="2826" width="15" style="9" customWidth="1"/>
    <col min="2827" max="3072" width="11.42578125" style="9"/>
    <col min="3073" max="3073" width="21" style="9" customWidth="1"/>
    <col min="3074" max="3074" width="11.42578125" style="9"/>
    <col min="3075" max="3075" width="74.5703125" style="9" customWidth="1"/>
    <col min="3076" max="3079" width="11.42578125" style="9"/>
    <col min="3080" max="3080" width="12.5703125" style="9" customWidth="1"/>
    <col min="3081" max="3081" width="13.140625" style="9" customWidth="1"/>
    <col min="3082" max="3082" width="15" style="9" customWidth="1"/>
    <col min="3083" max="3328" width="11.42578125" style="9"/>
    <col min="3329" max="3329" width="21" style="9" customWidth="1"/>
    <col min="3330" max="3330" width="11.42578125" style="9"/>
    <col min="3331" max="3331" width="74.5703125" style="9" customWidth="1"/>
    <col min="3332" max="3335" width="11.42578125" style="9"/>
    <col min="3336" max="3336" width="12.5703125" style="9" customWidth="1"/>
    <col min="3337" max="3337" width="13.140625" style="9" customWidth="1"/>
    <col min="3338" max="3338" width="15" style="9" customWidth="1"/>
    <col min="3339" max="3584" width="11.42578125" style="9"/>
    <col min="3585" max="3585" width="21" style="9" customWidth="1"/>
    <col min="3586" max="3586" width="11.42578125" style="9"/>
    <col min="3587" max="3587" width="74.5703125" style="9" customWidth="1"/>
    <col min="3588" max="3591" width="11.42578125" style="9"/>
    <col min="3592" max="3592" width="12.5703125" style="9" customWidth="1"/>
    <col min="3593" max="3593" width="13.140625" style="9" customWidth="1"/>
    <col min="3594" max="3594" width="15" style="9" customWidth="1"/>
    <col min="3595" max="3840" width="11.42578125" style="9"/>
    <col min="3841" max="3841" width="21" style="9" customWidth="1"/>
    <col min="3842" max="3842" width="11.42578125" style="9"/>
    <col min="3843" max="3843" width="74.5703125" style="9" customWidth="1"/>
    <col min="3844" max="3847" width="11.42578125" style="9"/>
    <col min="3848" max="3848" width="12.5703125" style="9" customWidth="1"/>
    <col min="3849" max="3849" width="13.140625" style="9" customWidth="1"/>
    <col min="3850" max="3850" width="15" style="9" customWidth="1"/>
    <col min="3851" max="4096" width="11.42578125" style="9"/>
    <col min="4097" max="4097" width="21" style="9" customWidth="1"/>
    <col min="4098" max="4098" width="11.42578125" style="9"/>
    <col min="4099" max="4099" width="74.5703125" style="9" customWidth="1"/>
    <col min="4100" max="4103" width="11.42578125" style="9"/>
    <col min="4104" max="4104" width="12.5703125" style="9" customWidth="1"/>
    <col min="4105" max="4105" width="13.140625" style="9" customWidth="1"/>
    <col min="4106" max="4106" width="15" style="9" customWidth="1"/>
    <col min="4107" max="4352" width="11.42578125" style="9"/>
    <col min="4353" max="4353" width="21" style="9" customWidth="1"/>
    <col min="4354" max="4354" width="11.42578125" style="9"/>
    <col min="4355" max="4355" width="74.5703125" style="9" customWidth="1"/>
    <col min="4356" max="4359" width="11.42578125" style="9"/>
    <col min="4360" max="4360" width="12.5703125" style="9" customWidth="1"/>
    <col min="4361" max="4361" width="13.140625" style="9" customWidth="1"/>
    <col min="4362" max="4362" width="15" style="9" customWidth="1"/>
    <col min="4363" max="4608" width="11.42578125" style="9"/>
    <col min="4609" max="4609" width="21" style="9" customWidth="1"/>
    <col min="4610" max="4610" width="11.42578125" style="9"/>
    <col min="4611" max="4611" width="74.5703125" style="9" customWidth="1"/>
    <col min="4612" max="4615" width="11.42578125" style="9"/>
    <col min="4616" max="4616" width="12.5703125" style="9" customWidth="1"/>
    <col min="4617" max="4617" width="13.140625" style="9" customWidth="1"/>
    <col min="4618" max="4618" width="15" style="9" customWidth="1"/>
    <col min="4619" max="4864" width="11.42578125" style="9"/>
    <col min="4865" max="4865" width="21" style="9" customWidth="1"/>
    <col min="4866" max="4866" width="11.42578125" style="9"/>
    <col min="4867" max="4867" width="74.5703125" style="9" customWidth="1"/>
    <col min="4868" max="4871" width="11.42578125" style="9"/>
    <col min="4872" max="4872" width="12.5703125" style="9" customWidth="1"/>
    <col min="4873" max="4873" width="13.140625" style="9" customWidth="1"/>
    <col min="4874" max="4874" width="15" style="9" customWidth="1"/>
    <col min="4875" max="5120" width="11.42578125" style="9"/>
    <col min="5121" max="5121" width="21" style="9" customWidth="1"/>
    <col min="5122" max="5122" width="11.42578125" style="9"/>
    <col min="5123" max="5123" width="74.5703125" style="9" customWidth="1"/>
    <col min="5124" max="5127" width="11.42578125" style="9"/>
    <col min="5128" max="5128" width="12.5703125" style="9" customWidth="1"/>
    <col min="5129" max="5129" width="13.140625" style="9" customWidth="1"/>
    <col min="5130" max="5130" width="15" style="9" customWidth="1"/>
    <col min="5131" max="5376" width="11.42578125" style="9"/>
    <col min="5377" max="5377" width="21" style="9" customWidth="1"/>
    <col min="5378" max="5378" width="11.42578125" style="9"/>
    <col min="5379" max="5379" width="74.5703125" style="9" customWidth="1"/>
    <col min="5380" max="5383" width="11.42578125" style="9"/>
    <col min="5384" max="5384" width="12.5703125" style="9" customWidth="1"/>
    <col min="5385" max="5385" width="13.140625" style="9" customWidth="1"/>
    <col min="5386" max="5386" width="15" style="9" customWidth="1"/>
    <col min="5387" max="5632" width="11.42578125" style="9"/>
    <col min="5633" max="5633" width="21" style="9" customWidth="1"/>
    <col min="5634" max="5634" width="11.42578125" style="9"/>
    <col min="5635" max="5635" width="74.5703125" style="9" customWidth="1"/>
    <col min="5636" max="5639" width="11.42578125" style="9"/>
    <col min="5640" max="5640" width="12.5703125" style="9" customWidth="1"/>
    <col min="5641" max="5641" width="13.140625" style="9" customWidth="1"/>
    <col min="5642" max="5642" width="15" style="9" customWidth="1"/>
    <col min="5643" max="5888" width="11.42578125" style="9"/>
    <col min="5889" max="5889" width="21" style="9" customWidth="1"/>
    <col min="5890" max="5890" width="11.42578125" style="9"/>
    <col min="5891" max="5891" width="74.5703125" style="9" customWidth="1"/>
    <col min="5892" max="5895" width="11.42578125" style="9"/>
    <col min="5896" max="5896" width="12.5703125" style="9" customWidth="1"/>
    <col min="5897" max="5897" width="13.140625" style="9" customWidth="1"/>
    <col min="5898" max="5898" width="15" style="9" customWidth="1"/>
    <col min="5899" max="6144" width="11.42578125" style="9"/>
    <col min="6145" max="6145" width="21" style="9" customWidth="1"/>
    <col min="6146" max="6146" width="11.42578125" style="9"/>
    <col min="6147" max="6147" width="74.5703125" style="9" customWidth="1"/>
    <col min="6148" max="6151" width="11.42578125" style="9"/>
    <col min="6152" max="6152" width="12.5703125" style="9" customWidth="1"/>
    <col min="6153" max="6153" width="13.140625" style="9" customWidth="1"/>
    <col min="6154" max="6154" width="15" style="9" customWidth="1"/>
    <col min="6155" max="6400" width="11.42578125" style="9"/>
    <col min="6401" max="6401" width="21" style="9" customWidth="1"/>
    <col min="6402" max="6402" width="11.42578125" style="9"/>
    <col min="6403" max="6403" width="74.5703125" style="9" customWidth="1"/>
    <col min="6404" max="6407" width="11.42578125" style="9"/>
    <col min="6408" max="6408" width="12.5703125" style="9" customWidth="1"/>
    <col min="6409" max="6409" width="13.140625" style="9" customWidth="1"/>
    <col min="6410" max="6410" width="15" style="9" customWidth="1"/>
    <col min="6411" max="6656" width="11.42578125" style="9"/>
    <col min="6657" max="6657" width="21" style="9" customWidth="1"/>
    <col min="6658" max="6658" width="11.42578125" style="9"/>
    <col min="6659" max="6659" width="74.5703125" style="9" customWidth="1"/>
    <col min="6660" max="6663" width="11.42578125" style="9"/>
    <col min="6664" max="6664" width="12.5703125" style="9" customWidth="1"/>
    <col min="6665" max="6665" width="13.140625" style="9" customWidth="1"/>
    <col min="6666" max="6666" width="15" style="9" customWidth="1"/>
    <col min="6667" max="6912" width="11.42578125" style="9"/>
    <col min="6913" max="6913" width="21" style="9" customWidth="1"/>
    <col min="6914" max="6914" width="11.42578125" style="9"/>
    <col min="6915" max="6915" width="74.5703125" style="9" customWidth="1"/>
    <col min="6916" max="6919" width="11.42578125" style="9"/>
    <col min="6920" max="6920" width="12.5703125" style="9" customWidth="1"/>
    <col min="6921" max="6921" width="13.140625" style="9" customWidth="1"/>
    <col min="6922" max="6922" width="15" style="9" customWidth="1"/>
    <col min="6923" max="7168" width="11.42578125" style="9"/>
    <col min="7169" max="7169" width="21" style="9" customWidth="1"/>
    <col min="7170" max="7170" width="11.42578125" style="9"/>
    <col min="7171" max="7171" width="74.5703125" style="9" customWidth="1"/>
    <col min="7172" max="7175" width="11.42578125" style="9"/>
    <col min="7176" max="7176" width="12.5703125" style="9" customWidth="1"/>
    <col min="7177" max="7177" width="13.140625" style="9" customWidth="1"/>
    <col min="7178" max="7178" width="15" style="9" customWidth="1"/>
    <col min="7179" max="7424" width="11.42578125" style="9"/>
    <col min="7425" max="7425" width="21" style="9" customWidth="1"/>
    <col min="7426" max="7426" width="11.42578125" style="9"/>
    <col min="7427" max="7427" width="74.5703125" style="9" customWidth="1"/>
    <col min="7428" max="7431" width="11.42578125" style="9"/>
    <col min="7432" max="7432" width="12.5703125" style="9" customWidth="1"/>
    <col min="7433" max="7433" width="13.140625" style="9" customWidth="1"/>
    <col min="7434" max="7434" width="15" style="9" customWidth="1"/>
    <col min="7435" max="7680" width="11.42578125" style="9"/>
    <col min="7681" max="7681" width="21" style="9" customWidth="1"/>
    <col min="7682" max="7682" width="11.42578125" style="9"/>
    <col min="7683" max="7683" width="74.5703125" style="9" customWidth="1"/>
    <col min="7684" max="7687" width="11.42578125" style="9"/>
    <col min="7688" max="7688" width="12.5703125" style="9" customWidth="1"/>
    <col min="7689" max="7689" width="13.140625" style="9" customWidth="1"/>
    <col min="7690" max="7690" width="15" style="9" customWidth="1"/>
    <col min="7691" max="7936" width="11.42578125" style="9"/>
    <col min="7937" max="7937" width="21" style="9" customWidth="1"/>
    <col min="7938" max="7938" width="11.42578125" style="9"/>
    <col min="7939" max="7939" width="74.5703125" style="9" customWidth="1"/>
    <col min="7940" max="7943" width="11.42578125" style="9"/>
    <col min="7944" max="7944" width="12.5703125" style="9" customWidth="1"/>
    <col min="7945" max="7945" width="13.140625" style="9" customWidth="1"/>
    <col min="7946" max="7946" width="15" style="9" customWidth="1"/>
    <col min="7947" max="8192" width="11.42578125" style="9"/>
    <col min="8193" max="8193" width="21" style="9" customWidth="1"/>
    <col min="8194" max="8194" width="11.42578125" style="9"/>
    <col min="8195" max="8195" width="74.5703125" style="9" customWidth="1"/>
    <col min="8196" max="8199" width="11.42578125" style="9"/>
    <col min="8200" max="8200" width="12.5703125" style="9" customWidth="1"/>
    <col min="8201" max="8201" width="13.140625" style="9" customWidth="1"/>
    <col min="8202" max="8202" width="15" style="9" customWidth="1"/>
    <col min="8203" max="8448" width="11.42578125" style="9"/>
    <col min="8449" max="8449" width="21" style="9" customWidth="1"/>
    <col min="8450" max="8450" width="11.42578125" style="9"/>
    <col min="8451" max="8451" width="74.5703125" style="9" customWidth="1"/>
    <col min="8452" max="8455" width="11.42578125" style="9"/>
    <col min="8456" max="8456" width="12.5703125" style="9" customWidth="1"/>
    <col min="8457" max="8457" width="13.140625" style="9" customWidth="1"/>
    <col min="8458" max="8458" width="15" style="9" customWidth="1"/>
    <col min="8459" max="8704" width="11.42578125" style="9"/>
    <col min="8705" max="8705" width="21" style="9" customWidth="1"/>
    <col min="8706" max="8706" width="11.42578125" style="9"/>
    <col min="8707" max="8707" width="74.5703125" style="9" customWidth="1"/>
    <col min="8708" max="8711" width="11.42578125" style="9"/>
    <col min="8712" max="8712" width="12.5703125" style="9" customWidth="1"/>
    <col min="8713" max="8713" width="13.140625" style="9" customWidth="1"/>
    <col min="8714" max="8714" width="15" style="9" customWidth="1"/>
    <col min="8715" max="8960" width="11.42578125" style="9"/>
    <col min="8961" max="8961" width="21" style="9" customWidth="1"/>
    <col min="8962" max="8962" width="11.42578125" style="9"/>
    <col min="8963" max="8963" width="74.5703125" style="9" customWidth="1"/>
    <col min="8964" max="8967" width="11.42578125" style="9"/>
    <col min="8968" max="8968" width="12.5703125" style="9" customWidth="1"/>
    <col min="8969" max="8969" width="13.140625" style="9" customWidth="1"/>
    <col min="8970" max="8970" width="15" style="9" customWidth="1"/>
    <col min="8971" max="9216" width="11.42578125" style="9"/>
    <col min="9217" max="9217" width="21" style="9" customWidth="1"/>
    <col min="9218" max="9218" width="11.42578125" style="9"/>
    <col min="9219" max="9219" width="74.5703125" style="9" customWidth="1"/>
    <col min="9220" max="9223" width="11.42578125" style="9"/>
    <col min="9224" max="9224" width="12.5703125" style="9" customWidth="1"/>
    <col min="9225" max="9225" width="13.140625" style="9" customWidth="1"/>
    <col min="9226" max="9226" width="15" style="9" customWidth="1"/>
    <col min="9227" max="9472" width="11.42578125" style="9"/>
    <col min="9473" max="9473" width="21" style="9" customWidth="1"/>
    <col min="9474" max="9474" width="11.42578125" style="9"/>
    <col min="9475" max="9475" width="74.5703125" style="9" customWidth="1"/>
    <col min="9476" max="9479" width="11.42578125" style="9"/>
    <col min="9480" max="9480" width="12.5703125" style="9" customWidth="1"/>
    <col min="9481" max="9481" width="13.140625" style="9" customWidth="1"/>
    <col min="9482" max="9482" width="15" style="9" customWidth="1"/>
    <col min="9483" max="9728" width="11.42578125" style="9"/>
    <col min="9729" max="9729" width="21" style="9" customWidth="1"/>
    <col min="9730" max="9730" width="11.42578125" style="9"/>
    <col min="9731" max="9731" width="74.5703125" style="9" customWidth="1"/>
    <col min="9732" max="9735" width="11.42578125" style="9"/>
    <col min="9736" max="9736" width="12.5703125" style="9" customWidth="1"/>
    <col min="9737" max="9737" width="13.140625" style="9" customWidth="1"/>
    <col min="9738" max="9738" width="15" style="9" customWidth="1"/>
    <col min="9739" max="9984" width="11.42578125" style="9"/>
    <col min="9985" max="9985" width="21" style="9" customWidth="1"/>
    <col min="9986" max="9986" width="11.42578125" style="9"/>
    <col min="9987" max="9987" width="74.5703125" style="9" customWidth="1"/>
    <col min="9988" max="9991" width="11.42578125" style="9"/>
    <col min="9992" max="9992" width="12.5703125" style="9" customWidth="1"/>
    <col min="9993" max="9993" width="13.140625" style="9" customWidth="1"/>
    <col min="9994" max="9994" width="15" style="9" customWidth="1"/>
    <col min="9995" max="10240" width="11.42578125" style="9"/>
    <col min="10241" max="10241" width="21" style="9" customWidth="1"/>
    <col min="10242" max="10242" width="11.42578125" style="9"/>
    <col min="10243" max="10243" width="74.5703125" style="9" customWidth="1"/>
    <col min="10244" max="10247" width="11.42578125" style="9"/>
    <col min="10248" max="10248" width="12.5703125" style="9" customWidth="1"/>
    <col min="10249" max="10249" width="13.140625" style="9" customWidth="1"/>
    <col min="10250" max="10250" width="15" style="9" customWidth="1"/>
    <col min="10251" max="10496" width="11.42578125" style="9"/>
    <col min="10497" max="10497" width="21" style="9" customWidth="1"/>
    <col min="10498" max="10498" width="11.42578125" style="9"/>
    <col min="10499" max="10499" width="74.5703125" style="9" customWidth="1"/>
    <col min="10500" max="10503" width="11.42578125" style="9"/>
    <col min="10504" max="10504" width="12.5703125" style="9" customWidth="1"/>
    <col min="10505" max="10505" width="13.140625" style="9" customWidth="1"/>
    <col min="10506" max="10506" width="15" style="9" customWidth="1"/>
    <col min="10507" max="10752" width="11.42578125" style="9"/>
    <col min="10753" max="10753" width="21" style="9" customWidth="1"/>
    <col min="10754" max="10754" width="11.42578125" style="9"/>
    <col min="10755" max="10755" width="74.5703125" style="9" customWidth="1"/>
    <col min="10756" max="10759" width="11.42578125" style="9"/>
    <col min="10760" max="10760" width="12.5703125" style="9" customWidth="1"/>
    <col min="10761" max="10761" width="13.140625" style="9" customWidth="1"/>
    <col min="10762" max="10762" width="15" style="9" customWidth="1"/>
    <col min="10763" max="11008" width="11.42578125" style="9"/>
    <col min="11009" max="11009" width="21" style="9" customWidth="1"/>
    <col min="11010" max="11010" width="11.42578125" style="9"/>
    <col min="11011" max="11011" width="74.5703125" style="9" customWidth="1"/>
    <col min="11012" max="11015" width="11.42578125" style="9"/>
    <col min="11016" max="11016" width="12.5703125" style="9" customWidth="1"/>
    <col min="11017" max="11017" width="13.140625" style="9" customWidth="1"/>
    <col min="11018" max="11018" width="15" style="9" customWidth="1"/>
    <col min="11019" max="11264" width="11.42578125" style="9"/>
    <col min="11265" max="11265" width="21" style="9" customWidth="1"/>
    <col min="11266" max="11266" width="11.42578125" style="9"/>
    <col min="11267" max="11267" width="74.5703125" style="9" customWidth="1"/>
    <col min="11268" max="11271" width="11.42578125" style="9"/>
    <col min="11272" max="11272" width="12.5703125" style="9" customWidth="1"/>
    <col min="11273" max="11273" width="13.140625" style="9" customWidth="1"/>
    <col min="11274" max="11274" width="15" style="9" customWidth="1"/>
    <col min="11275" max="11520" width="11.42578125" style="9"/>
    <col min="11521" max="11521" width="21" style="9" customWidth="1"/>
    <col min="11522" max="11522" width="11.42578125" style="9"/>
    <col min="11523" max="11523" width="74.5703125" style="9" customWidth="1"/>
    <col min="11524" max="11527" width="11.42578125" style="9"/>
    <col min="11528" max="11528" width="12.5703125" style="9" customWidth="1"/>
    <col min="11529" max="11529" width="13.140625" style="9" customWidth="1"/>
    <col min="11530" max="11530" width="15" style="9" customWidth="1"/>
    <col min="11531" max="11776" width="11.42578125" style="9"/>
    <col min="11777" max="11777" width="21" style="9" customWidth="1"/>
    <col min="11778" max="11778" width="11.42578125" style="9"/>
    <col min="11779" max="11779" width="74.5703125" style="9" customWidth="1"/>
    <col min="11780" max="11783" width="11.42578125" style="9"/>
    <col min="11784" max="11784" width="12.5703125" style="9" customWidth="1"/>
    <col min="11785" max="11785" width="13.140625" style="9" customWidth="1"/>
    <col min="11786" max="11786" width="15" style="9" customWidth="1"/>
    <col min="11787" max="12032" width="11.42578125" style="9"/>
    <col min="12033" max="12033" width="21" style="9" customWidth="1"/>
    <col min="12034" max="12034" width="11.42578125" style="9"/>
    <col min="12035" max="12035" width="74.5703125" style="9" customWidth="1"/>
    <col min="12036" max="12039" width="11.42578125" style="9"/>
    <col min="12040" max="12040" width="12.5703125" style="9" customWidth="1"/>
    <col min="12041" max="12041" width="13.140625" style="9" customWidth="1"/>
    <col min="12042" max="12042" width="15" style="9" customWidth="1"/>
    <col min="12043" max="12288" width="11.42578125" style="9"/>
    <col min="12289" max="12289" width="21" style="9" customWidth="1"/>
    <col min="12290" max="12290" width="11.42578125" style="9"/>
    <col min="12291" max="12291" width="74.5703125" style="9" customWidth="1"/>
    <col min="12292" max="12295" width="11.42578125" style="9"/>
    <col min="12296" max="12296" width="12.5703125" style="9" customWidth="1"/>
    <col min="12297" max="12297" width="13.140625" style="9" customWidth="1"/>
    <col min="12298" max="12298" width="15" style="9" customWidth="1"/>
    <col min="12299" max="12544" width="11.42578125" style="9"/>
    <col min="12545" max="12545" width="21" style="9" customWidth="1"/>
    <col min="12546" max="12546" width="11.42578125" style="9"/>
    <col min="12547" max="12547" width="74.5703125" style="9" customWidth="1"/>
    <col min="12548" max="12551" width="11.42578125" style="9"/>
    <col min="12552" max="12552" width="12.5703125" style="9" customWidth="1"/>
    <col min="12553" max="12553" width="13.140625" style="9" customWidth="1"/>
    <col min="12554" max="12554" width="15" style="9" customWidth="1"/>
    <col min="12555" max="12800" width="11.42578125" style="9"/>
    <col min="12801" max="12801" width="21" style="9" customWidth="1"/>
    <col min="12802" max="12802" width="11.42578125" style="9"/>
    <col min="12803" max="12803" width="74.5703125" style="9" customWidth="1"/>
    <col min="12804" max="12807" width="11.42578125" style="9"/>
    <col min="12808" max="12808" width="12.5703125" style="9" customWidth="1"/>
    <col min="12809" max="12809" width="13.140625" style="9" customWidth="1"/>
    <col min="12810" max="12810" width="15" style="9" customWidth="1"/>
    <col min="12811" max="13056" width="11.42578125" style="9"/>
    <col min="13057" max="13057" width="21" style="9" customWidth="1"/>
    <col min="13058" max="13058" width="11.42578125" style="9"/>
    <col min="13059" max="13059" width="74.5703125" style="9" customWidth="1"/>
    <col min="13060" max="13063" width="11.42578125" style="9"/>
    <col min="13064" max="13064" width="12.5703125" style="9" customWidth="1"/>
    <col min="13065" max="13065" width="13.140625" style="9" customWidth="1"/>
    <col min="13066" max="13066" width="15" style="9" customWidth="1"/>
    <col min="13067" max="13312" width="11.42578125" style="9"/>
    <col min="13313" max="13313" width="21" style="9" customWidth="1"/>
    <col min="13314" max="13314" width="11.42578125" style="9"/>
    <col min="13315" max="13315" width="74.5703125" style="9" customWidth="1"/>
    <col min="13316" max="13319" width="11.42578125" style="9"/>
    <col min="13320" max="13320" width="12.5703125" style="9" customWidth="1"/>
    <col min="13321" max="13321" width="13.140625" style="9" customWidth="1"/>
    <col min="13322" max="13322" width="15" style="9" customWidth="1"/>
    <col min="13323" max="13568" width="11.42578125" style="9"/>
    <col min="13569" max="13569" width="21" style="9" customWidth="1"/>
    <col min="13570" max="13570" width="11.42578125" style="9"/>
    <col min="13571" max="13571" width="74.5703125" style="9" customWidth="1"/>
    <col min="13572" max="13575" width="11.42578125" style="9"/>
    <col min="13576" max="13576" width="12.5703125" style="9" customWidth="1"/>
    <col min="13577" max="13577" width="13.140625" style="9" customWidth="1"/>
    <col min="13578" max="13578" width="15" style="9" customWidth="1"/>
    <col min="13579" max="13824" width="11.42578125" style="9"/>
    <col min="13825" max="13825" width="21" style="9" customWidth="1"/>
    <col min="13826" max="13826" width="11.42578125" style="9"/>
    <col min="13827" max="13827" width="74.5703125" style="9" customWidth="1"/>
    <col min="13828" max="13831" width="11.42578125" style="9"/>
    <col min="13832" max="13832" width="12.5703125" style="9" customWidth="1"/>
    <col min="13833" max="13833" width="13.140625" style="9" customWidth="1"/>
    <col min="13834" max="13834" width="15" style="9" customWidth="1"/>
    <col min="13835" max="14080" width="11.42578125" style="9"/>
    <col min="14081" max="14081" width="21" style="9" customWidth="1"/>
    <col min="14082" max="14082" width="11.42578125" style="9"/>
    <col min="14083" max="14083" width="74.5703125" style="9" customWidth="1"/>
    <col min="14084" max="14087" width="11.42578125" style="9"/>
    <col min="14088" max="14088" width="12.5703125" style="9" customWidth="1"/>
    <col min="14089" max="14089" width="13.140625" style="9" customWidth="1"/>
    <col min="14090" max="14090" width="15" style="9" customWidth="1"/>
    <col min="14091" max="14336" width="11.42578125" style="9"/>
    <col min="14337" max="14337" width="21" style="9" customWidth="1"/>
    <col min="14338" max="14338" width="11.42578125" style="9"/>
    <col min="14339" max="14339" width="74.5703125" style="9" customWidth="1"/>
    <col min="14340" max="14343" width="11.42578125" style="9"/>
    <col min="14344" max="14344" width="12.5703125" style="9" customWidth="1"/>
    <col min="14345" max="14345" width="13.140625" style="9" customWidth="1"/>
    <col min="14346" max="14346" width="15" style="9" customWidth="1"/>
    <col min="14347" max="14592" width="11.42578125" style="9"/>
    <col min="14593" max="14593" width="21" style="9" customWidth="1"/>
    <col min="14594" max="14594" width="11.42578125" style="9"/>
    <col min="14595" max="14595" width="74.5703125" style="9" customWidth="1"/>
    <col min="14596" max="14599" width="11.42578125" style="9"/>
    <col min="14600" max="14600" width="12.5703125" style="9" customWidth="1"/>
    <col min="14601" max="14601" width="13.140625" style="9" customWidth="1"/>
    <col min="14602" max="14602" width="15" style="9" customWidth="1"/>
    <col min="14603" max="14848" width="11.42578125" style="9"/>
    <col min="14849" max="14849" width="21" style="9" customWidth="1"/>
    <col min="14850" max="14850" width="11.42578125" style="9"/>
    <col min="14851" max="14851" width="74.5703125" style="9" customWidth="1"/>
    <col min="14852" max="14855" width="11.42578125" style="9"/>
    <col min="14856" max="14856" width="12.5703125" style="9" customWidth="1"/>
    <col min="14857" max="14857" width="13.140625" style="9" customWidth="1"/>
    <col min="14858" max="14858" width="15" style="9" customWidth="1"/>
    <col min="14859" max="15104" width="11.42578125" style="9"/>
    <col min="15105" max="15105" width="21" style="9" customWidth="1"/>
    <col min="15106" max="15106" width="11.42578125" style="9"/>
    <col min="15107" max="15107" width="74.5703125" style="9" customWidth="1"/>
    <col min="15108" max="15111" width="11.42578125" style="9"/>
    <col min="15112" max="15112" width="12.5703125" style="9" customWidth="1"/>
    <col min="15113" max="15113" width="13.140625" style="9" customWidth="1"/>
    <col min="15114" max="15114" width="15" style="9" customWidth="1"/>
    <col min="15115" max="15360" width="11.42578125" style="9"/>
    <col min="15361" max="15361" width="21" style="9" customWidth="1"/>
    <col min="15362" max="15362" width="11.42578125" style="9"/>
    <col min="15363" max="15363" width="74.5703125" style="9" customWidth="1"/>
    <col min="15364" max="15367" width="11.42578125" style="9"/>
    <col min="15368" max="15368" width="12.5703125" style="9" customWidth="1"/>
    <col min="15369" max="15369" width="13.140625" style="9" customWidth="1"/>
    <col min="15370" max="15370" width="15" style="9" customWidth="1"/>
    <col min="15371" max="15616" width="11.42578125" style="9"/>
    <col min="15617" max="15617" width="21" style="9" customWidth="1"/>
    <col min="15618" max="15618" width="11.42578125" style="9"/>
    <col min="15619" max="15619" width="74.5703125" style="9" customWidth="1"/>
    <col min="15620" max="15623" width="11.42578125" style="9"/>
    <col min="15624" max="15624" width="12.5703125" style="9" customWidth="1"/>
    <col min="15625" max="15625" width="13.140625" style="9" customWidth="1"/>
    <col min="15626" max="15626" width="15" style="9" customWidth="1"/>
    <col min="15627" max="15872" width="11.42578125" style="9"/>
    <col min="15873" max="15873" width="21" style="9" customWidth="1"/>
    <col min="15874" max="15874" width="11.42578125" style="9"/>
    <col min="15875" max="15875" width="74.5703125" style="9" customWidth="1"/>
    <col min="15876" max="15879" width="11.42578125" style="9"/>
    <col min="15880" max="15880" width="12.5703125" style="9" customWidth="1"/>
    <col min="15881" max="15881" width="13.140625" style="9" customWidth="1"/>
    <col min="15882" max="15882" width="15" style="9" customWidth="1"/>
    <col min="15883" max="16128" width="11.42578125" style="9"/>
    <col min="16129" max="16129" width="21" style="9" customWidth="1"/>
    <col min="16130" max="16130" width="11.42578125" style="9"/>
    <col min="16131" max="16131" width="74.5703125" style="9" customWidth="1"/>
    <col min="16132" max="16135" width="11.42578125" style="9"/>
    <col min="16136" max="16136" width="12.5703125" style="9" customWidth="1"/>
    <col min="16137" max="16137" width="13.140625" style="9" customWidth="1"/>
    <col min="16138" max="16138" width="15" style="9" customWidth="1"/>
    <col min="16139" max="16384" width="11.42578125" style="9"/>
  </cols>
  <sheetData>
    <row r="1" spans="1:10">
      <c r="A1" s="150" t="s">
        <v>38</v>
      </c>
      <c r="B1" s="151"/>
      <c r="C1" s="151"/>
      <c r="D1" s="151"/>
      <c r="E1" s="151"/>
      <c r="F1" s="151"/>
      <c r="G1" s="151"/>
      <c r="H1" s="151"/>
      <c r="I1" s="151"/>
      <c r="J1" s="152"/>
    </row>
    <row r="2" spans="1:10">
      <c r="A2" s="153"/>
      <c r="B2" s="154"/>
      <c r="C2" s="154"/>
      <c r="D2" s="154"/>
      <c r="E2" s="154"/>
      <c r="F2" s="154"/>
      <c r="G2" s="154"/>
      <c r="H2" s="154"/>
      <c r="I2" s="154"/>
      <c r="J2" s="155"/>
    </row>
    <row r="3" spans="1:10" ht="13.5" thickBot="1">
      <c r="A3" s="156"/>
      <c r="B3" s="157"/>
      <c r="C3" s="157"/>
      <c r="D3" s="157"/>
      <c r="E3" s="157"/>
      <c r="F3" s="157"/>
      <c r="G3" s="157"/>
      <c r="H3" s="157"/>
      <c r="I3" s="157"/>
      <c r="J3" s="158"/>
    </row>
    <row r="4" spans="1:10">
      <c r="A4" s="10"/>
      <c r="B4" s="11"/>
      <c r="C4" s="12"/>
      <c r="D4" s="12"/>
      <c r="E4" s="10"/>
      <c r="F4" s="10"/>
      <c r="G4" s="10"/>
      <c r="H4" s="10"/>
      <c r="I4" s="10"/>
      <c r="J4" s="10"/>
    </row>
    <row r="5" spans="1:10">
      <c r="A5" s="159" t="s">
        <v>39</v>
      </c>
      <c r="B5" s="159"/>
      <c r="C5" s="159"/>
      <c r="D5" s="12"/>
      <c r="E5" s="10"/>
      <c r="F5" s="10"/>
      <c r="G5" s="10"/>
      <c r="H5" s="10"/>
      <c r="I5" s="10"/>
      <c r="J5" s="10"/>
    </row>
    <row r="6" spans="1:10" ht="13.5" thickBot="1">
      <c r="A6" s="12"/>
      <c r="B6" s="12"/>
      <c r="C6" s="12"/>
      <c r="D6" s="12"/>
      <c r="E6" s="10"/>
      <c r="F6" s="10"/>
      <c r="G6" s="10"/>
      <c r="H6" s="10"/>
      <c r="I6" s="10"/>
      <c r="J6" s="10"/>
    </row>
    <row r="7" spans="1:10" ht="13.5" thickBot="1">
      <c r="A7" s="13" t="s">
        <v>40</v>
      </c>
      <c r="B7" s="14" t="s">
        <v>41</v>
      </c>
      <c r="C7" s="15" t="s">
        <v>42</v>
      </c>
      <c r="D7" s="16"/>
      <c r="E7" s="10"/>
      <c r="F7" s="10"/>
      <c r="G7" s="10"/>
      <c r="H7" s="10"/>
      <c r="I7" s="10"/>
      <c r="J7" s="10"/>
    </row>
    <row r="8" spans="1:10" ht="45.75" customHeight="1">
      <c r="A8" s="17" t="s">
        <v>43</v>
      </c>
      <c r="B8" s="18">
        <v>10</v>
      </c>
      <c r="C8" s="19" t="s">
        <v>44</v>
      </c>
      <c r="D8" s="20"/>
      <c r="E8" s="10"/>
      <c r="F8" s="10"/>
      <c r="G8" s="10"/>
      <c r="H8" s="10"/>
      <c r="I8" s="10"/>
      <c r="J8" s="10"/>
    </row>
    <row r="9" spans="1:10" ht="30.75" customHeight="1">
      <c r="A9" s="21" t="s">
        <v>45</v>
      </c>
      <c r="B9" s="22">
        <v>6</v>
      </c>
      <c r="C9" s="23" t="s">
        <v>46</v>
      </c>
      <c r="D9" s="20"/>
      <c r="E9" s="10"/>
      <c r="F9" s="10"/>
      <c r="G9" s="10"/>
      <c r="H9" s="10"/>
      <c r="I9" s="10"/>
      <c r="J9" s="10"/>
    </row>
    <row r="10" spans="1:10" ht="41.25" customHeight="1">
      <c r="A10" s="21" t="s">
        <v>47</v>
      </c>
      <c r="B10" s="22">
        <v>2</v>
      </c>
      <c r="C10" s="23" t="s">
        <v>48</v>
      </c>
      <c r="D10" s="20"/>
      <c r="E10" s="10"/>
      <c r="F10" s="10"/>
      <c r="G10" s="10"/>
      <c r="H10" s="10"/>
      <c r="I10" s="10"/>
      <c r="J10" s="10"/>
    </row>
    <row r="11" spans="1:10" ht="31.5" customHeight="1" thickBot="1">
      <c r="A11" s="24" t="s">
        <v>49</v>
      </c>
      <c r="B11" s="25">
        <v>0</v>
      </c>
      <c r="C11" s="26" t="s">
        <v>50</v>
      </c>
      <c r="D11" s="20"/>
      <c r="E11" s="10"/>
      <c r="F11" s="10"/>
      <c r="G11" s="10"/>
      <c r="H11" s="10"/>
      <c r="I11" s="10"/>
      <c r="J11" s="10"/>
    </row>
    <row r="12" spans="1:10">
      <c r="A12" s="20"/>
      <c r="B12" s="27"/>
      <c r="C12" s="11"/>
      <c r="D12" s="20"/>
      <c r="E12" s="10"/>
      <c r="F12" s="10"/>
      <c r="G12" s="10"/>
      <c r="H12" s="10"/>
      <c r="I12" s="10"/>
      <c r="J12" s="10"/>
    </row>
    <row r="13" spans="1:10">
      <c r="A13" s="159" t="s">
        <v>51</v>
      </c>
      <c r="B13" s="159"/>
      <c r="C13" s="159"/>
      <c r="D13" s="10"/>
      <c r="E13" s="159" t="s">
        <v>52</v>
      </c>
      <c r="F13" s="159"/>
      <c r="G13" s="159"/>
      <c r="H13" s="159"/>
      <c r="I13" s="159"/>
      <c r="J13" s="159"/>
    </row>
    <row r="14" spans="1:10" ht="13.5" thickBot="1">
      <c r="A14" s="10"/>
      <c r="B14" s="10"/>
      <c r="C14" s="10"/>
      <c r="D14" s="10"/>
      <c r="E14" s="10"/>
      <c r="F14" s="10"/>
      <c r="G14" s="10"/>
      <c r="H14" s="10"/>
      <c r="I14" s="10"/>
      <c r="J14" s="10"/>
    </row>
    <row r="15" spans="1:10" ht="13.5" thickBot="1">
      <c r="A15" s="13" t="s">
        <v>53</v>
      </c>
      <c r="B15" s="14" t="s">
        <v>54</v>
      </c>
      <c r="C15" s="15" t="s">
        <v>42</v>
      </c>
      <c r="D15" s="10"/>
      <c r="E15" s="160" t="s">
        <v>55</v>
      </c>
      <c r="F15" s="161"/>
      <c r="G15" s="160" t="s">
        <v>56</v>
      </c>
      <c r="H15" s="164"/>
      <c r="I15" s="164"/>
      <c r="J15" s="165"/>
    </row>
    <row r="16" spans="1:10" ht="26.25" customHeight="1" thickBot="1">
      <c r="A16" s="28" t="s">
        <v>57</v>
      </c>
      <c r="B16" s="29">
        <v>4</v>
      </c>
      <c r="C16" s="30" t="s">
        <v>58</v>
      </c>
      <c r="D16" s="10"/>
      <c r="E16" s="162"/>
      <c r="F16" s="163"/>
      <c r="G16" s="31">
        <v>4</v>
      </c>
      <c r="H16" s="32">
        <v>3</v>
      </c>
      <c r="I16" s="32">
        <v>2</v>
      </c>
      <c r="J16" s="33">
        <v>1</v>
      </c>
    </row>
    <row r="17" spans="1:10" ht="25.5" customHeight="1">
      <c r="A17" s="34" t="s">
        <v>59</v>
      </c>
      <c r="B17" s="35">
        <v>3</v>
      </c>
      <c r="C17" s="36" t="s">
        <v>60</v>
      </c>
      <c r="D17" s="10"/>
      <c r="E17" s="160" t="s">
        <v>40</v>
      </c>
      <c r="F17" s="37">
        <v>10</v>
      </c>
      <c r="G17" s="38" t="s">
        <v>61</v>
      </c>
      <c r="H17" s="39" t="s">
        <v>62</v>
      </c>
      <c r="I17" s="40" t="s">
        <v>63</v>
      </c>
      <c r="J17" s="41" t="s">
        <v>64</v>
      </c>
    </row>
    <row r="18" spans="1:10" ht="34.5" customHeight="1">
      <c r="A18" s="34" t="s">
        <v>65</v>
      </c>
      <c r="B18" s="35">
        <v>2</v>
      </c>
      <c r="C18" s="36" t="s">
        <v>66</v>
      </c>
      <c r="D18" s="10"/>
      <c r="E18" s="168"/>
      <c r="F18" s="42">
        <v>6</v>
      </c>
      <c r="G18" s="43" t="s">
        <v>67</v>
      </c>
      <c r="H18" s="44" t="s">
        <v>68</v>
      </c>
      <c r="I18" s="44" t="s">
        <v>69</v>
      </c>
      <c r="J18" s="45" t="s">
        <v>70</v>
      </c>
    </row>
    <row r="19" spans="1:10" ht="26.25" customHeight="1" thickBot="1">
      <c r="A19" s="46" t="s">
        <v>71</v>
      </c>
      <c r="B19" s="47">
        <v>1</v>
      </c>
      <c r="C19" s="48" t="s">
        <v>72</v>
      </c>
      <c r="D19" s="10"/>
      <c r="E19" s="162"/>
      <c r="F19" s="33">
        <v>2</v>
      </c>
      <c r="G19" s="49" t="s">
        <v>73</v>
      </c>
      <c r="H19" s="50" t="s">
        <v>70</v>
      </c>
      <c r="I19" s="51" t="s">
        <v>74</v>
      </c>
      <c r="J19" s="52" t="s">
        <v>75</v>
      </c>
    </row>
    <row r="20" spans="1:10" ht="13.5" thickBot="1">
      <c r="A20" s="10"/>
      <c r="B20" s="10"/>
      <c r="C20" s="10"/>
      <c r="D20" s="10"/>
      <c r="E20" s="169" t="s">
        <v>76</v>
      </c>
      <c r="F20" s="170"/>
      <c r="G20" s="170"/>
      <c r="H20" s="170"/>
      <c r="I20" s="170"/>
      <c r="J20" s="171"/>
    </row>
    <row r="21" spans="1:10">
      <c r="A21" s="159" t="s">
        <v>77</v>
      </c>
      <c r="B21" s="159"/>
      <c r="C21" s="159"/>
      <c r="D21" s="10"/>
      <c r="E21" s="10"/>
      <c r="F21" s="10"/>
      <c r="G21" s="10"/>
      <c r="H21" s="10"/>
      <c r="I21" s="10"/>
      <c r="J21" s="10"/>
    </row>
    <row r="22" spans="1:10" ht="13.5" thickBot="1">
      <c r="A22" s="10"/>
      <c r="B22" s="10"/>
      <c r="C22" s="10"/>
      <c r="D22" s="10"/>
      <c r="E22" s="10"/>
      <c r="F22" s="10"/>
      <c r="G22" s="10"/>
      <c r="H22" s="10"/>
      <c r="I22" s="10"/>
      <c r="J22" s="10"/>
    </row>
    <row r="23" spans="1:10" ht="13.5" thickBot="1">
      <c r="A23" s="53" t="s">
        <v>78</v>
      </c>
      <c r="B23" s="54" t="s">
        <v>79</v>
      </c>
      <c r="C23" s="55" t="s">
        <v>42</v>
      </c>
      <c r="D23" s="10"/>
      <c r="E23" s="10"/>
      <c r="F23" s="10"/>
      <c r="G23" s="10"/>
      <c r="H23" s="10"/>
      <c r="I23" s="10"/>
      <c r="J23" s="10"/>
    </row>
    <row r="24" spans="1:10" ht="33.75" customHeight="1">
      <c r="A24" s="17" t="s">
        <v>43</v>
      </c>
      <c r="B24" s="18" t="s">
        <v>80</v>
      </c>
      <c r="C24" s="19" t="s">
        <v>81</v>
      </c>
      <c r="D24" s="10"/>
      <c r="E24" s="10"/>
      <c r="F24" s="10"/>
      <c r="G24" s="10"/>
      <c r="H24" s="10"/>
      <c r="I24" s="10"/>
      <c r="J24" s="10"/>
    </row>
    <row r="25" spans="1:10" ht="42.75" customHeight="1">
      <c r="A25" s="21" t="s">
        <v>45</v>
      </c>
      <c r="B25" s="22" t="s">
        <v>82</v>
      </c>
      <c r="C25" s="23" t="s">
        <v>83</v>
      </c>
      <c r="D25" s="10"/>
      <c r="E25" s="10"/>
      <c r="F25" s="10"/>
      <c r="G25" s="10"/>
      <c r="H25" s="10"/>
      <c r="I25" s="10"/>
      <c r="J25" s="10"/>
    </row>
    <row r="26" spans="1:10" ht="35.25" customHeight="1">
      <c r="A26" s="21" t="s">
        <v>47</v>
      </c>
      <c r="B26" s="22" t="s">
        <v>84</v>
      </c>
      <c r="C26" s="23" t="s">
        <v>85</v>
      </c>
      <c r="D26" s="10"/>
      <c r="E26" s="10"/>
      <c r="F26" s="10"/>
      <c r="G26" s="10"/>
      <c r="H26" s="10"/>
      <c r="I26" s="10"/>
      <c r="J26" s="10"/>
    </row>
    <row r="27" spans="1:10" ht="37.5" customHeight="1" thickBot="1">
      <c r="A27" s="24" t="s">
        <v>49</v>
      </c>
      <c r="B27" s="25" t="s">
        <v>86</v>
      </c>
      <c r="C27" s="26" t="s">
        <v>87</v>
      </c>
      <c r="D27" s="10"/>
      <c r="E27" s="10"/>
      <c r="F27" s="10"/>
      <c r="G27" s="10"/>
      <c r="H27" s="10"/>
      <c r="I27" s="10"/>
      <c r="J27" s="10"/>
    </row>
    <row r="28" spans="1:10">
      <c r="A28" s="10"/>
      <c r="B28" s="10"/>
      <c r="C28" s="10"/>
      <c r="D28" s="10"/>
      <c r="E28" s="159" t="s">
        <v>88</v>
      </c>
      <c r="F28" s="159"/>
      <c r="G28" s="159"/>
      <c r="H28" s="159"/>
      <c r="I28" s="159"/>
      <c r="J28" s="159"/>
    </row>
    <row r="29" spans="1:10" ht="13.5" thickBot="1">
      <c r="A29" s="159" t="s">
        <v>89</v>
      </c>
      <c r="B29" s="159"/>
      <c r="C29" s="159"/>
      <c r="D29" s="10"/>
      <c r="E29" s="10"/>
      <c r="F29" s="10"/>
      <c r="G29" s="10"/>
      <c r="H29" s="10"/>
      <c r="I29" s="10"/>
      <c r="J29" s="10"/>
    </row>
    <row r="30" spans="1:10" ht="13.5" thickBot="1">
      <c r="A30" s="10"/>
      <c r="B30" s="10"/>
      <c r="C30" s="10"/>
      <c r="D30" s="10"/>
      <c r="E30" s="172" t="s">
        <v>90</v>
      </c>
      <c r="F30" s="173"/>
      <c r="G30" s="172" t="s">
        <v>78</v>
      </c>
      <c r="H30" s="176"/>
      <c r="I30" s="176"/>
      <c r="J30" s="177"/>
    </row>
    <row r="31" spans="1:10" ht="13.5" thickBot="1">
      <c r="A31" s="53" t="s">
        <v>91</v>
      </c>
      <c r="B31" s="54" t="s">
        <v>92</v>
      </c>
      <c r="C31" s="55" t="s">
        <v>42</v>
      </c>
      <c r="D31" s="10"/>
      <c r="E31" s="174"/>
      <c r="F31" s="175"/>
      <c r="G31" s="56" t="s">
        <v>93</v>
      </c>
      <c r="H31" s="57" t="s">
        <v>94</v>
      </c>
      <c r="I31" s="57" t="s">
        <v>95</v>
      </c>
      <c r="J31" s="58" t="s">
        <v>96</v>
      </c>
    </row>
    <row r="32" spans="1:10" ht="22.5">
      <c r="A32" s="28" t="s">
        <v>97</v>
      </c>
      <c r="B32" s="29">
        <v>100</v>
      </c>
      <c r="C32" s="30" t="s">
        <v>98</v>
      </c>
      <c r="D32" s="10"/>
      <c r="E32" s="178" t="s">
        <v>91</v>
      </c>
      <c r="F32" s="59">
        <v>100</v>
      </c>
      <c r="G32" s="60" t="s">
        <v>99</v>
      </c>
      <c r="H32" s="61" t="s">
        <v>100</v>
      </c>
      <c r="I32" s="61" t="s">
        <v>101</v>
      </c>
      <c r="J32" s="62" t="s">
        <v>102</v>
      </c>
    </row>
    <row r="33" spans="1:10" ht="34.5" customHeight="1">
      <c r="A33" s="21" t="s">
        <v>103</v>
      </c>
      <c r="B33" s="22">
        <v>60</v>
      </c>
      <c r="C33" s="23" t="s">
        <v>104</v>
      </c>
      <c r="D33" s="10"/>
      <c r="E33" s="179"/>
      <c r="F33" s="63">
        <v>60</v>
      </c>
      <c r="G33" s="64" t="s">
        <v>105</v>
      </c>
      <c r="H33" s="65" t="s">
        <v>106</v>
      </c>
      <c r="I33" s="66" t="s">
        <v>107</v>
      </c>
      <c r="J33" s="67" t="s">
        <v>108</v>
      </c>
    </row>
    <row r="34" spans="1:10" ht="33.75" customHeight="1">
      <c r="A34" s="21" t="s">
        <v>109</v>
      </c>
      <c r="B34" s="22">
        <v>25</v>
      </c>
      <c r="C34" s="23" t="s">
        <v>110</v>
      </c>
      <c r="D34" s="10"/>
      <c r="E34" s="179"/>
      <c r="F34" s="68">
        <v>25</v>
      </c>
      <c r="G34" s="69" t="s">
        <v>111</v>
      </c>
      <c r="H34" s="66" t="s">
        <v>112</v>
      </c>
      <c r="I34" s="66" t="s">
        <v>113</v>
      </c>
      <c r="J34" s="70" t="s">
        <v>114</v>
      </c>
    </row>
    <row r="35" spans="1:10" ht="33" customHeight="1" thickBot="1">
      <c r="A35" s="24" t="s">
        <v>115</v>
      </c>
      <c r="B35" s="25">
        <v>10</v>
      </c>
      <c r="C35" s="26" t="s">
        <v>116</v>
      </c>
      <c r="D35" s="10"/>
      <c r="E35" s="180"/>
      <c r="F35" s="71">
        <v>10</v>
      </c>
      <c r="G35" s="72" t="s">
        <v>117</v>
      </c>
      <c r="H35" s="73" t="s">
        <v>118</v>
      </c>
      <c r="I35" s="74" t="s">
        <v>119</v>
      </c>
      <c r="J35" s="75" t="s">
        <v>120</v>
      </c>
    </row>
    <row r="36" spans="1:10" ht="13.5" thickBot="1">
      <c r="A36" s="169" t="s">
        <v>121</v>
      </c>
      <c r="B36" s="170"/>
      <c r="C36" s="171"/>
      <c r="D36" s="10"/>
      <c r="E36" s="181" t="s">
        <v>122</v>
      </c>
      <c r="F36" s="182"/>
      <c r="G36" s="182"/>
      <c r="H36" s="182"/>
      <c r="I36" s="182"/>
      <c r="J36" s="183"/>
    </row>
    <row r="37" spans="1:10">
      <c r="A37" s="10"/>
      <c r="B37" s="10"/>
      <c r="C37" s="10"/>
      <c r="D37" s="10"/>
      <c r="E37" s="10"/>
      <c r="F37" s="10"/>
      <c r="G37" s="10"/>
      <c r="H37" s="10"/>
      <c r="I37" s="10"/>
      <c r="J37" s="10"/>
    </row>
    <row r="38" spans="1:10">
      <c r="A38" s="159" t="s">
        <v>123</v>
      </c>
      <c r="B38" s="159"/>
      <c r="C38" s="159"/>
      <c r="D38" s="10"/>
      <c r="E38" s="10"/>
      <c r="F38" s="10"/>
      <c r="G38" s="10"/>
      <c r="H38" s="10"/>
      <c r="I38" s="10"/>
      <c r="J38" s="10"/>
    </row>
    <row r="39" spans="1:10" ht="13.5" thickBot="1">
      <c r="A39" s="10"/>
      <c r="B39" s="10"/>
      <c r="C39" s="10"/>
      <c r="D39" s="10"/>
      <c r="E39" s="10"/>
      <c r="F39" s="10"/>
      <c r="G39" s="10"/>
      <c r="H39" s="10"/>
      <c r="I39" s="10"/>
      <c r="J39" s="10"/>
    </row>
    <row r="40" spans="1:10" ht="13.5" thickBot="1">
      <c r="A40" s="53" t="s">
        <v>124</v>
      </c>
      <c r="B40" s="54" t="s">
        <v>125</v>
      </c>
      <c r="C40" s="55" t="s">
        <v>42</v>
      </c>
      <c r="D40" s="10"/>
      <c r="E40" s="10"/>
      <c r="F40" s="10"/>
      <c r="G40" s="10"/>
      <c r="H40" s="10"/>
      <c r="I40" s="10"/>
      <c r="J40" s="10"/>
    </row>
    <row r="41" spans="1:10" ht="36" customHeight="1">
      <c r="A41" s="76" t="s">
        <v>126</v>
      </c>
      <c r="B41" s="18" t="s">
        <v>127</v>
      </c>
      <c r="C41" s="19" t="s">
        <v>128</v>
      </c>
      <c r="D41" s="10"/>
      <c r="E41" s="10"/>
      <c r="F41" s="10"/>
      <c r="G41" s="10"/>
      <c r="H41" s="10"/>
      <c r="I41" s="10"/>
      <c r="J41" s="10"/>
    </row>
    <row r="42" spans="1:10" ht="24.75" customHeight="1">
      <c r="A42" s="77" t="s">
        <v>129</v>
      </c>
      <c r="B42" s="22" t="s">
        <v>130</v>
      </c>
      <c r="C42" s="23" t="s">
        <v>131</v>
      </c>
      <c r="D42" s="10"/>
      <c r="E42" s="10"/>
      <c r="F42" s="10"/>
      <c r="G42" s="10"/>
      <c r="H42" s="10"/>
      <c r="I42" s="10"/>
      <c r="J42" s="10"/>
    </row>
    <row r="43" spans="1:10" ht="30.75" customHeight="1">
      <c r="A43" s="77" t="s">
        <v>132</v>
      </c>
      <c r="B43" s="22" t="s">
        <v>133</v>
      </c>
      <c r="C43" s="23" t="s">
        <v>134</v>
      </c>
      <c r="D43" s="10"/>
      <c r="E43" s="10"/>
      <c r="F43" s="10"/>
      <c r="G43" s="10"/>
      <c r="H43" s="10"/>
      <c r="I43" s="10"/>
      <c r="J43" s="10"/>
    </row>
    <row r="44" spans="1:10" ht="35.25" customHeight="1" thickBot="1">
      <c r="A44" s="78" t="s">
        <v>135</v>
      </c>
      <c r="B44" s="25">
        <v>20</v>
      </c>
      <c r="C44" s="26" t="s">
        <v>136</v>
      </c>
      <c r="D44" s="10"/>
      <c r="E44" s="10"/>
      <c r="F44" s="10"/>
      <c r="G44" s="10"/>
      <c r="H44" s="10"/>
      <c r="I44" s="10"/>
      <c r="J44" s="10"/>
    </row>
    <row r="45" spans="1:10">
      <c r="A45" s="10"/>
      <c r="B45" s="10"/>
      <c r="C45" s="10"/>
      <c r="D45" s="10"/>
      <c r="E45" s="10"/>
      <c r="F45" s="10"/>
      <c r="G45" s="10"/>
      <c r="H45" s="10"/>
      <c r="I45" s="10"/>
      <c r="J45" s="10"/>
    </row>
    <row r="46" spans="1:10">
      <c r="A46" s="159" t="s">
        <v>137</v>
      </c>
      <c r="B46" s="159"/>
      <c r="C46" s="159"/>
      <c r="D46" s="10"/>
      <c r="E46" s="10"/>
      <c r="F46" s="10"/>
      <c r="G46" s="10"/>
      <c r="H46" s="10"/>
      <c r="I46" s="10"/>
      <c r="J46" s="10"/>
    </row>
    <row r="47" spans="1:10" ht="13.5" thickBot="1">
      <c r="A47" s="10"/>
      <c r="B47" s="10"/>
      <c r="C47" s="10"/>
      <c r="D47" s="10"/>
      <c r="E47" s="10"/>
      <c r="F47" s="10"/>
      <c r="G47" s="10"/>
      <c r="H47" s="10"/>
      <c r="I47" s="10"/>
      <c r="J47" s="10"/>
    </row>
    <row r="48" spans="1:10" ht="13.5" thickBot="1">
      <c r="A48" s="53" t="s">
        <v>124</v>
      </c>
      <c r="B48" s="166" t="s">
        <v>42</v>
      </c>
      <c r="C48" s="167"/>
      <c r="D48" s="10"/>
      <c r="E48" s="10"/>
      <c r="F48" s="10"/>
      <c r="G48" s="10"/>
      <c r="H48" s="10"/>
      <c r="I48" s="10"/>
      <c r="J48" s="10"/>
    </row>
    <row r="49" spans="1:10" ht="27.75" customHeight="1">
      <c r="A49" s="76" t="s">
        <v>126</v>
      </c>
      <c r="B49" s="29" t="s">
        <v>138</v>
      </c>
      <c r="C49" s="30" t="s">
        <v>139</v>
      </c>
      <c r="D49" s="10"/>
      <c r="E49" s="10"/>
      <c r="F49" s="10"/>
      <c r="G49" s="10"/>
      <c r="H49" s="10"/>
      <c r="I49" s="10"/>
      <c r="J49" s="10"/>
    </row>
    <row r="50" spans="1:10" ht="48" customHeight="1">
      <c r="A50" s="77" t="s">
        <v>129</v>
      </c>
      <c r="B50" s="79" t="s">
        <v>140</v>
      </c>
      <c r="C50" s="36" t="s">
        <v>141</v>
      </c>
      <c r="D50" s="10"/>
      <c r="E50" s="10"/>
      <c r="F50" s="10"/>
      <c r="G50" s="10"/>
      <c r="H50" s="10"/>
      <c r="I50" s="10"/>
      <c r="J50" s="10"/>
    </row>
    <row r="51" spans="1:10" ht="24" customHeight="1">
      <c r="A51" s="77" t="s">
        <v>132</v>
      </c>
      <c r="B51" s="35" t="s">
        <v>142</v>
      </c>
      <c r="C51" s="36" t="s">
        <v>143</v>
      </c>
      <c r="D51" s="10"/>
      <c r="E51" s="10"/>
      <c r="F51" s="10"/>
      <c r="G51" s="10"/>
      <c r="H51" s="10"/>
      <c r="I51" s="10"/>
      <c r="J51" s="10"/>
    </row>
    <row r="52" spans="1:10" ht="27.75" customHeight="1" thickBot="1">
      <c r="A52" s="78" t="s">
        <v>135</v>
      </c>
      <c r="B52" s="47" t="s">
        <v>144</v>
      </c>
      <c r="C52" s="48" t="s">
        <v>145</v>
      </c>
      <c r="D52" s="10"/>
      <c r="E52" s="10"/>
      <c r="F52" s="10"/>
      <c r="G52" s="10"/>
      <c r="H52" s="10"/>
      <c r="I52" s="10"/>
      <c r="J52" s="10"/>
    </row>
  </sheetData>
  <mergeCells count="19">
    <mergeCell ref="B48:C48"/>
    <mergeCell ref="E17:E19"/>
    <mergeCell ref="E20:J20"/>
    <mergeCell ref="A21:C21"/>
    <mergeCell ref="E28:J28"/>
    <mergeCell ref="A29:C29"/>
    <mergeCell ref="E30:F31"/>
    <mergeCell ref="G30:J30"/>
    <mergeCell ref="E32:E35"/>
    <mergeCell ref="A36:C36"/>
    <mergeCell ref="E36:J36"/>
    <mergeCell ref="A38:C38"/>
    <mergeCell ref="A46:C46"/>
    <mergeCell ref="A1:J3"/>
    <mergeCell ref="A5:C5"/>
    <mergeCell ref="A13:C13"/>
    <mergeCell ref="E13:J13"/>
    <mergeCell ref="E15:F16"/>
    <mergeCell ref="G15:J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9" customWidth="1"/>
    <col min="2" max="2" width="15.28515625" style="9" customWidth="1"/>
    <col min="3" max="3" width="23.140625" style="9" customWidth="1"/>
    <col min="4" max="4" width="17.85546875" style="9" customWidth="1"/>
    <col min="5" max="5" width="35" style="9" customWidth="1"/>
    <col min="6" max="6" width="21.7109375" style="9" customWidth="1"/>
    <col min="7" max="7" width="31.7109375" style="9" customWidth="1"/>
    <col min="8" max="8" width="18.7109375" style="9" customWidth="1"/>
    <col min="9" max="256" width="30.5703125" style="9"/>
    <col min="257" max="257" width="4.42578125" style="9" customWidth="1"/>
    <col min="258" max="258" width="15.28515625" style="9" customWidth="1"/>
    <col min="259" max="259" width="23.140625" style="9" customWidth="1"/>
    <col min="260" max="260" width="17.85546875" style="9" customWidth="1"/>
    <col min="261" max="261" width="35" style="9" customWidth="1"/>
    <col min="262" max="262" width="21.7109375" style="9" customWidth="1"/>
    <col min="263" max="263" width="31.7109375" style="9" customWidth="1"/>
    <col min="264" max="264" width="18.7109375" style="9" customWidth="1"/>
    <col min="265" max="512" width="30.5703125" style="9"/>
    <col min="513" max="513" width="4.42578125" style="9" customWidth="1"/>
    <col min="514" max="514" width="15.28515625" style="9" customWidth="1"/>
    <col min="515" max="515" width="23.140625" style="9" customWidth="1"/>
    <col min="516" max="516" width="17.85546875" style="9" customWidth="1"/>
    <col min="517" max="517" width="35" style="9" customWidth="1"/>
    <col min="518" max="518" width="21.7109375" style="9" customWidth="1"/>
    <col min="519" max="519" width="31.7109375" style="9" customWidth="1"/>
    <col min="520" max="520" width="18.7109375" style="9" customWidth="1"/>
    <col min="521" max="768" width="30.5703125" style="9"/>
    <col min="769" max="769" width="4.42578125" style="9" customWidth="1"/>
    <col min="770" max="770" width="15.28515625" style="9" customWidth="1"/>
    <col min="771" max="771" width="23.140625" style="9" customWidth="1"/>
    <col min="772" max="772" width="17.85546875" style="9" customWidth="1"/>
    <col min="773" max="773" width="35" style="9" customWidth="1"/>
    <col min="774" max="774" width="21.7109375" style="9" customWidth="1"/>
    <col min="775" max="775" width="31.7109375" style="9" customWidth="1"/>
    <col min="776" max="776" width="18.7109375" style="9" customWidth="1"/>
    <col min="777" max="1024" width="30.5703125" style="9"/>
    <col min="1025" max="1025" width="4.42578125" style="9" customWidth="1"/>
    <col min="1026" max="1026" width="15.28515625" style="9" customWidth="1"/>
    <col min="1027" max="1027" width="23.140625" style="9" customWidth="1"/>
    <col min="1028" max="1028" width="17.85546875" style="9" customWidth="1"/>
    <col min="1029" max="1029" width="35" style="9" customWidth="1"/>
    <col min="1030" max="1030" width="21.7109375" style="9" customWidth="1"/>
    <col min="1031" max="1031" width="31.7109375" style="9" customWidth="1"/>
    <col min="1032" max="1032" width="18.7109375" style="9" customWidth="1"/>
    <col min="1033" max="1280" width="30.5703125" style="9"/>
    <col min="1281" max="1281" width="4.42578125" style="9" customWidth="1"/>
    <col min="1282" max="1282" width="15.28515625" style="9" customWidth="1"/>
    <col min="1283" max="1283" width="23.140625" style="9" customWidth="1"/>
    <col min="1284" max="1284" width="17.85546875" style="9" customWidth="1"/>
    <col min="1285" max="1285" width="35" style="9" customWidth="1"/>
    <col min="1286" max="1286" width="21.7109375" style="9" customWidth="1"/>
    <col min="1287" max="1287" width="31.7109375" style="9" customWidth="1"/>
    <col min="1288" max="1288" width="18.7109375" style="9" customWidth="1"/>
    <col min="1289" max="1536" width="30.5703125" style="9"/>
    <col min="1537" max="1537" width="4.42578125" style="9" customWidth="1"/>
    <col min="1538" max="1538" width="15.28515625" style="9" customWidth="1"/>
    <col min="1539" max="1539" width="23.140625" style="9" customWidth="1"/>
    <col min="1540" max="1540" width="17.85546875" style="9" customWidth="1"/>
    <col min="1541" max="1541" width="35" style="9" customWidth="1"/>
    <col min="1542" max="1542" width="21.7109375" style="9" customWidth="1"/>
    <col min="1543" max="1543" width="31.7109375" style="9" customWidth="1"/>
    <col min="1544" max="1544" width="18.7109375" style="9" customWidth="1"/>
    <col min="1545" max="1792" width="30.5703125" style="9"/>
    <col min="1793" max="1793" width="4.42578125" style="9" customWidth="1"/>
    <col min="1794" max="1794" width="15.28515625" style="9" customWidth="1"/>
    <col min="1795" max="1795" width="23.140625" style="9" customWidth="1"/>
    <col min="1796" max="1796" width="17.85546875" style="9" customWidth="1"/>
    <col min="1797" max="1797" width="35" style="9" customWidth="1"/>
    <col min="1798" max="1798" width="21.7109375" style="9" customWidth="1"/>
    <col min="1799" max="1799" width="31.7109375" style="9" customWidth="1"/>
    <col min="1800" max="1800" width="18.7109375" style="9" customWidth="1"/>
    <col min="1801" max="2048" width="30.5703125" style="9"/>
    <col min="2049" max="2049" width="4.42578125" style="9" customWidth="1"/>
    <col min="2050" max="2050" width="15.28515625" style="9" customWidth="1"/>
    <col min="2051" max="2051" width="23.140625" style="9" customWidth="1"/>
    <col min="2052" max="2052" width="17.85546875" style="9" customWidth="1"/>
    <col min="2053" max="2053" width="35" style="9" customWidth="1"/>
    <col min="2054" max="2054" width="21.7109375" style="9" customWidth="1"/>
    <col min="2055" max="2055" width="31.7109375" style="9" customWidth="1"/>
    <col min="2056" max="2056" width="18.7109375" style="9" customWidth="1"/>
    <col min="2057" max="2304" width="30.5703125" style="9"/>
    <col min="2305" max="2305" width="4.42578125" style="9" customWidth="1"/>
    <col min="2306" max="2306" width="15.28515625" style="9" customWidth="1"/>
    <col min="2307" max="2307" width="23.140625" style="9" customWidth="1"/>
    <col min="2308" max="2308" width="17.85546875" style="9" customWidth="1"/>
    <col min="2309" max="2309" width="35" style="9" customWidth="1"/>
    <col min="2310" max="2310" width="21.7109375" style="9" customWidth="1"/>
    <col min="2311" max="2311" width="31.7109375" style="9" customWidth="1"/>
    <col min="2312" max="2312" width="18.7109375" style="9" customWidth="1"/>
    <col min="2313" max="2560" width="30.5703125" style="9"/>
    <col min="2561" max="2561" width="4.42578125" style="9" customWidth="1"/>
    <col min="2562" max="2562" width="15.28515625" style="9" customWidth="1"/>
    <col min="2563" max="2563" width="23.140625" style="9" customWidth="1"/>
    <col min="2564" max="2564" width="17.85546875" style="9" customWidth="1"/>
    <col min="2565" max="2565" width="35" style="9" customWidth="1"/>
    <col min="2566" max="2566" width="21.7109375" style="9" customWidth="1"/>
    <col min="2567" max="2567" width="31.7109375" style="9" customWidth="1"/>
    <col min="2568" max="2568" width="18.7109375" style="9" customWidth="1"/>
    <col min="2569" max="2816" width="30.5703125" style="9"/>
    <col min="2817" max="2817" width="4.42578125" style="9" customWidth="1"/>
    <col min="2818" max="2818" width="15.28515625" style="9" customWidth="1"/>
    <col min="2819" max="2819" width="23.140625" style="9" customWidth="1"/>
    <col min="2820" max="2820" width="17.85546875" style="9" customWidth="1"/>
    <col min="2821" max="2821" width="35" style="9" customWidth="1"/>
    <col min="2822" max="2822" width="21.7109375" style="9" customWidth="1"/>
    <col min="2823" max="2823" width="31.7109375" style="9" customWidth="1"/>
    <col min="2824" max="2824" width="18.7109375" style="9" customWidth="1"/>
    <col min="2825" max="3072" width="30.5703125" style="9"/>
    <col min="3073" max="3073" width="4.42578125" style="9" customWidth="1"/>
    <col min="3074" max="3074" width="15.28515625" style="9" customWidth="1"/>
    <col min="3075" max="3075" width="23.140625" style="9" customWidth="1"/>
    <col min="3076" max="3076" width="17.85546875" style="9" customWidth="1"/>
    <col min="3077" max="3077" width="35" style="9" customWidth="1"/>
    <col min="3078" max="3078" width="21.7109375" style="9" customWidth="1"/>
    <col min="3079" max="3079" width="31.7109375" style="9" customWidth="1"/>
    <col min="3080" max="3080" width="18.7109375" style="9" customWidth="1"/>
    <col min="3081" max="3328" width="30.5703125" style="9"/>
    <col min="3329" max="3329" width="4.42578125" style="9" customWidth="1"/>
    <col min="3330" max="3330" width="15.28515625" style="9" customWidth="1"/>
    <col min="3331" max="3331" width="23.140625" style="9" customWidth="1"/>
    <col min="3332" max="3332" width="17.85546875" style="9" customWidth="1"/>
    <col min="3333" max="3333" width="35" style="9" customWidth="1"/>
    <col min="3334" max="3334" width="21.7109375" style="9" customWidth="1"/>
    <col min="3335" max="3335" width="31.7109375" style="9" customWidth="1"/>
    <col min="3336" max="3336" width="18.7109375" style="9" customWidth="1"/>
    <col min="3337" max="3584" width="30.5703125" style="9"/>
    <col min="3585" max="3585" width="4.42578125" style="9" customWidth="1"/>
    <col min="3586" max="3586" width="15.28515625" style="9" customWidth="1"/>
    <col min="3587" max="3587" width="23.140625" style="9" customWidth="1"/>
    <col min="3588" max="3588" width="17.85546875" style="9" customWidth="1"/>
    <col min="3589" max="3589" width="35" style="9" customWidth="1"/>
    <col min="3590" max="3590" width="21.7109375" style="9" customWidth="1"/>
    <col min="3591" max="3591" width="31.7109375" style="9" customWidth="1"/>
    <col min="3592" max="3592" width="18.7109375" style="9" customWidth="1"/>
    <col min="3593" max="3840" width="30.5703125" style="9"/>
    <col min="3841" max="3841" width="4.42578125" style="9" customWidth="1"/>
    <col min="3842" max="3842" width="15.28515625" style="9" customWidth="1"/>
    <col min="3843" max="3843" width="23.140625" style="9" customWidth="1"/>
    <col min="3844" max="3844" width="17.85546875" style="9" customWidth="1"/>
    <col min="3845" max="3845" width="35" style="9" customWidth="1"/>
    <col min="3846" max="3846" width="21.7109375" style="9" customWidth="1"/>
    <col min="3847" max="3847" width="31.7109375" style="9" customWidth="1"/>
    <col min="3848" max="3848" width="18.7109375" style="9" customWidth="1"/>
    <col min="3849" max="4096" width="30.5703125" style="9"/>
    <col min="4097" max="4097" width="4.42578125" style="9" customWidth="1"/>
    <col min="4098" max="4098" width="15.28515625" style="9" customWidth="1"/>
    <col min="4099" max="4099" width="23.140625" style="9" customWidth="1"/>
    <col min="4100" max="4100" width="17.85546875" style="9" customWidth="1"/>
    <col min="4101" max="4101" width="35" style="9" customWidth="1"/>
    <col min="4102" max="4102" width="21.7109375" style="9" customWidth="1"/>
    <col min="4103" max="4103" width="31.7109375" style="9" customWidth="1"/>
    <col min="4104" max="4104" width="18.7109375" style="9" customWidth="1"/>
    <col min="4105" max="4352" width="30.5703125" style="9"/>
    <col min="4353" max="4353" width="4.42578125" style="9" customWidth="1"/>
    <col min="4354" max="4354" width="15.28515625" style="9" customWidth="1"/>
    <col min="4355" max="4355" width="23.140625" style="9" customWidth="1"/>
    <col min="4356" max="4356" width="17.85546875" style="9" customWidth="1"/>
    <col min="4357" max="4357" width="35" style="9" customWidth="1"/>
    <col min="4358" max="4358" width="21.7109375" style="9" customWidth="1"/>
    <col min="4359" max="4359" width="31.7109375" style="9" customWidth="1"/>
    <col min="4360" max="4360" width="18.7109375" style="9" customWidth="1"/>
    <col min="4361" max="4608" width="30.5703125" style="9"/>
    <col min="4609" max="4609" width="4.42578125" style="9" customWidth="1"/>
    <col min="4610" max="4610" width="15.28515625" style="9" customWidth="1"/>
    <col min="4611" max="4611" width="23.140625" style="9" customWidth="1"/>
    <col min="4612" max="4612" width="17.85546875" style="9" customWidth="1"/>
    <col min="4613" max="4613" width="35" style="9" customWidth="1"/>
    <col min="4614" max="4614" width="21.7109375" style="9" customWidth="1"/>
    <col min="4615" max="4615" width="31.7109375" style="9" customWidth="1"/>
    <col min="4616" max="4616" width="18.7109375" style="9" customWidth="1"/>
    <col min="4617" max="4864" width="30.5703125" style="9"/>
    <col min="4865" max="4865" width="4.42578125" style="9" customWidth="1"/>
    <col min="4866" max="4866" width="15.28515625" style="9" customWidth="1"/>
    <col min="4867" max="4867" width="23.140625" style="9" customWidth="1"/>
    <col min="4868" max="4868" width="17.85546875" style="9" customWidth="1"/>
    <col min="4869" max="4869" width="35" style="9" customWidth="1"/>
    <col min="4870" max="4870" width="21.7109375" style="9" customWidth="1"/>
    <col min="4871" max="4871" width="31.7109375" style="9" customWidth="1"/>
    <col min="4872" max="4872" width="18.7109375" style="9" customWidth="1"/>
    <col min="4873" max="5120" width="30.5703125" style="9"/>
    <col min="5121" max="5121" width="4.42578125" style="9" customWidth="1"/>
    <col min="5122" max="5122" width="15.28515625" style="9" customWidth="1"/>
    <col min="5123" max="5123" width="23.140625" style="9" customWidth="1"/>
    <col min="5124" max="5124" width="17.85546875" style="9" customWidth="1"/>
    <col min="5125" max="5125" width="35" style="9" customWidth="1"/>
    <col min="5126" max="5126" width="21.7109375" style="9" customWidth="1"/>
    <col min="5127" max="5127" width="31.7109375" style="9" customWidth="1"/>
    <col min="5128" max="5128" width="18.7109375" style="9" customWidth="1"/>
    <col min="5129" max="5376" width="30.5703125" style="9"/>
    <col min="5377" max="5377" width="4.42578125" style="9" customWidth="1"/>
    <col min="5378" max="5378" width="15.28515625" style="9" customWidth="1"/>
    <col min="5379" max="5379" width="23.140625" style="9" customWidth="1"/>
    <col min="5380" max="5380" width="17.85546875" style="9" customWidth="1"/>
    <col min="5381" max="5381" width="35" style="9" customWidth="1"/>
    <col min="5382" max="5382" width="21.7109375" style="9" customWidth="1"/>
    <col min="5383" max="5383" width="31.7109375" style="9" customWidth="1"/>
    <col min="5384" max="5384" width="18.7109375" style="9" customWidth="1"/>
    <col min="5385" max="5632" width="30.5703125" style="9"/>
    <col min="5633" max="5633" width="4.42578125" style="9" customWidth="1"/>
    <col min="5634" max="5634" width="15.28515625" style="9" customWidth="1"/>
    <col min="5635" max="5635" width="23.140625" style="9" customWidth="1"/>
    <col min="5636" max="5636" width="17.85546875" style="9" customWidth="1"/>
    <col min="5637" max="5637" width="35" style="9" customWidth="1"/>
    <col min="5638" max="5638" width="21.7109375" style="9" customWidth="1"/>
    <col min="5639" max="5639" width="31.7109375" style="9" customWidth="1"/>
    <col min="5640" max="5640" width="18.7109375" style="9" customWidth="1"/>
    <col min="5641" max="5888" width="30.5703125" style="9"/>
    <col min="5889" max="5889" width="4.42578125" style="9" customWidth="1"/>
    <col min="5890" max="5890" width="15.28515625" style="9" customWidth="1"/>
    <col min="5891" max="5891" width="23.140625" style="9" customWidth="1"/>
    <col min="5892" max="5892" width="17.85546875" style="9" customWidth="1"/>
    <col min="5893" max="5893" width="35" style="9" customWidth="1"/>
    <col min="5894" max="5894" width="21.7109375" style="9" customWidth="1"/>
    <col min="5895" max="5895" width="31.7109375" style="9" customWidth="1"/>
    <col min="5896" max="5896" width="18.7109375" style="9" customWidth="1"/>
    <col min="5897" max="6144" width="30.5703125" style="9"/>
    <col min="6145" max="6145" width="4.42578125" style="9" customWidth="1"/>
    <col min="6146" max="6146" width="15.28515625" style="9" customWidth="1"/>
    <col min="6147" max="6147" width="23.140625" style="9" customWidth="1"/>
    <col min="6148" max="6148" width="17.85546875" style="9" customWidth="1"/>
    <col min="6149" max="6149" width="35" style="9" customWidth="1"/>
    <col min="6150" max="6150" width="21.7109375" style="9" customWidth="1"/>
    <col min="6151" max="6151" width="31.7109375" style="9" customWidth="1"/>
    <col min="6152" max="6152" width="18.7109375" style="9" customWidth="1"/>
    <col min="6153" max="6400" width="30.5703125" style="9"/>
    <col min="6401" max="6401" width="4.42578125" style="9" customWidth="1"/>
    <col min="6402" max="6402" width="15.28515625" style="9" customWidth="1"/>
    <col min="6403" max="6403" width="23.140625" style="9" customWidth="1"/>
    <col min="6404" max="6404" width="17.85546875" style="9" customWidth="1"/>
    <col min="6405" max="6405" width="35" style="9" customWidth="1"/>
    <col min="6406" max="6406" width="21.7109375" style="9" customWidth="1"/>
    <col min="6407" max="6407" width="31.7109375" style="9" customWidth="1"/>
    <col min="6408" max="6408" width="18.7109375" style="9" customWidth="1"/>
    <col min="6409" max="6656" width="30.5703125" style="9"/>
    <col min="6657" max="6657" width="4.42578125" style="9" customWidth="1"/>
    <col min="6658" max="6658" width="15.28515625" style="9" customWidth="1"/>
    <col min="6659" max="6659" width="23.140625" style="9" customWidth="1"/>
    <col min="6660" max="6660" width="17.85546875" style="9" customWidth="1"/>
    <col min="6661" max="6661" width="35" style="9" customWidth="1"/>
    <col min="6662" max="6662" width="21.7109375" style="9" customWidth="1"/>
    <col min="6663" max="6663" width="31.7109375" style="9" customWidth="1"/>
    <col min="6664" max="6664" width="18.7109375" style="9" customWidth="1"/>
    <col min="6665" max="6912" width="30.5703125" style="9"/>
    <col min="6913" max="6913" width="4.42578125" style="9" customWidth="1"/>
    <col min="6914" max="6914" width="15.28515625" style="9" customWidth="1"/>
    <col min="6915" max="6915" width="23.140625" style="9" customWidth="1"/>
    <col min="6916" max="6916" width="17.85546875" style="9" customWidth="1"/>
    <col min="6917" max="6917" width="35" style="9" customWidth="1"/>
    <col min="6918" max="6918" width="21.7109375" style="9" customWidth="1"/>
    <col min="6919" max="6919" width="31.7109375" style="9" customWidth="1"/>
    <col min="6920" max="6920" width="18.7109375" style="9" customWidth="1"/>
    <col min="6921" max="7168" width="30.5703125" style="9"/>
    <col min="7169" max="7169" width="4.42578125" style="9" customWidth="1"/>
    <col min="7170" max="7170" width="15.28515625" style="9" customWidth="1"/>
    <col min="7171" max="7171" width="23.140625" style="9" customWidth="1"/>
    <col min="7172" max="7172" width="17.85546875" style="9" customWidth="1"/>
    <col min="7173" max="7173" width="35" style="9" customWidth="1"/>
    <col min="7174" max="7174" width="21.7109375" style="9" customWidth="1"/>
    <col min="7175" max="7175" width="31.7109375" style="9" customWidth="1"/>
    <col min="7176" max="7176" width="18.7109375" style="9" customWidth="1"/>
    <col min="7177" max="7424" width="30.5703125" style="9"/>
    <col min="7425" max="7425" width="4.42578125" style="9" customWidth="1"/>
    <col min="7426" max="7426" width="15.28515625" style="9" customWidth="1"/>
    <col min="7427" max="7427" width="23.140625" style="9" customWidth="1"/>
    <col min="7428" max="7428" width="17.85546875" style="9" customWidth="1"/>
    <col min="7429" max="7429" width="35" style="9" customWidth="1"/>
    <col min="7430" max="7430" width="21.7109375" style="9" customWidth="1"/>
    <col min="7431" max="7431" width="31.7109375" style="9" customWidth="1"/>
    <col min="7432" max="7432" width="18.7109375" style="9" customWidth="1"/>
    <col min="7433" max="7680" width="30.5703125" style="9"/>
    <col min="7681" max="7681" width="4.42578125" style="9" customWidth="1"/>
    <col min="7682" max="7682" width="15.28515625" style="9" customWidth="1"/>
    <col min="7683" max="7683" width="23.140625" style="9" customWidth="1"/>
    <col min="7684" max="7684" width="17.85546875" style="9" customWidth="1"/>
    <col min="7685" max="7685" width="35" style="9" customWidth="1"/>
    <col min="7686" max="7686" width="21.7109375" style="9" customWidth="1"/>
    <col min="7687" max="7687" width="31.7109375" style="9" customWidth="1"/>
    <col min="7688" max="7688" width="18.7109375" style="9" customWidth="1"/>
    <col min="7689" max="7936" width="30.5703125" style="9"/>
    <col min="7937" max="7937" width="4.42578125" style="9" customWidth="1"/>
    <col min="7938" max="7938" width="15.28515625" style="9" customWidth="1"/>
    <col min="7939" max="7939" width="23.140625" style="9" customWidth="1"/>
    <col min="7940" max="7940" width="17.85546875" style="9" customWidth="1"/>
    <col min="7941" max="7941" width="35" style="9" customWidth="1"/>
    <col min="7942" max="7942" width="21.7109375" style="9" customWidth="1"/>
    <col min="7943" max="7943" width="31.7109375" style="9" customWidth="1"/>
    <col min="7944" max="7944" width="18.7109375" style="9" customWidth="1"/>
    <col min="7945" max="8192" width="30.5703125" style="9"/>
    <col min="8193" max="8193" width="4.42578125" style="9" customWidth="1"/>
    <col min="8194" max="8194" width="15.28515625" style="9" customWidth="1"/>
    <col min="8195" max="8195" width="23.140625" style="9" customWidth="1"/>
    <col min="8196" max="8196" width="17.85546875" style="9" customWidth="1"/>
    <col min="8197" max="8197" width="35" style="9" customWidth="1"/>
    <col min="8198" max="8198" width="21.7109375" style="9" customWidth="1"/>
    <col min="8199" max="8199" width="31.7109375" style="9" customWidth="1"/>
    <col min="8200" max="8200" width="18.7109375" style="9" customWidth="1"/>
    <col min="8201" max="8448" width="30.5703125" style="9"/>
    <col min="8449" max="8449" width="4.42578125" style="9" customWidth="1"/>
    <col min="8450" max="8450" width="15.28515625" style="9" customWidth="1"/>
    <col min="8451" max="8451" width="23.140625" style="9" customWidth="1"/>
    <col min="8452" max="8452" width="17.85546875" style="9" customWidth="1"/>
    <col min="8453" max="8453" width="35" style="9" customWidth="1"/>
    <col min="8454" max="8454" width="21.7109375" style="9" customWidth="1"/>
    <col min="8455" max="8455" width="31.7109375" style="9" customWidth="1"/>
    <col min="8456" max="8456" width="18.7109375" style="9" customWidth="1"/>
    <col min="8457" max="8704" width="30.5703125" style="9"/>
    <col min="8705" max="8705" width="4.42578125" style="9" customWidth="1"/>
    <col min="8706" max="8706" width="15.28515625" style="9" customWidth="1"/>
    <col min="8707" max="8707" width="23.140625" style="9" customWidth="1"/>
    <col min="8708" max="8708" width="17.85546875" style="9" customWidth="1"/>
    <col min="8709" max="8709" width="35" style="9" customWidth="1"/>
    <col min="8710" max="8710" width="21.7109375" style="9" customWidth="1"/>
    <col min="8711" max="8711" width="31.7109375" style="9" customWidth="1"/>
    <col min="8712" max="8712" width="18.7109375" style="9" customWidth="1"/>
    <col min="8713" max="8960" width="30.5703125" style="9"/>
    <col min="8961" max="8961" width="4.42578125" style="9" customWidth="1"/>
    <col min="8962" max="8962" width="15.28515625" style="9" customWidth="1"/>
    <col min="8963" max="8963" width="23.140625" style="9" customWidth="1"/>
    <col min="8964" max="8964" width="17.85546875" style="9" customWidth="1"/>
    <col min="8965" max="8965" width="35" style="9" customWidth="1"/>
    <col min="8966" max="8966" width="21.7109375" style="9" customWidth="1"/>
    <col min="8967" max="8967" width="31.7109375" style="9" customWidth="1"/>
    <col min="8968" max="8968" width="18.7109375" style="9" customWidth="1"/>
    <col min="8969" max="9216" width="30.5703125" style="9"/>
    <col min="9217" max="9217" width="4.42578125" style="9" customWidth="1"/>
    <col min="9218" max="9218" width="15.28515625" style="9" customWidth="1"/>
    <col min="9219" max="9219" width="23.140625" style="9" customWidth="1"/>
    <col min="9220" max="9220" width="17.85546875" style="9" customWidth="1"/>
    <col min="9221" max="9221" width="35" style="9" customWidth="1"/>
    <col min="9222" max="9222" width="21.7109375" style="9" customWidth="1"/>
    <col min="9223" max="9223" width="31.7109375" style="9" customWidth="1"/>
    <col min="9224" max="9224" width="18.7109375" style="9" customWidth="1"/>
    <col min="9225" max="9472" width="30.5703125" style="9"/>
    <col min="9473" max="9473" width="4.42578125" style="9" customWidth="1"/>
    <col min="9474" max="9474" width="15.28515625" style="9" customWidth="1"/>
    <col min="9475" max="9475" width="23.140625" style="9" customWidth="1"/>
    <col min="9476" max="9476" width="17.85546875" style="9" customWidth="1"/>
    <col min="9477" max="9477" width="35" style="9" customWidth="1"/>
    <col min="9478" max="9478" width="21.7109375" style="9" customWidth="1"/>
    <col min="9479" max="9479" width="31.7109375" style="9" customWidth="1"/>
    <col min="9480" max="9480" width="18.7109375" style="9" customWidth="1"/>
    <col min="9481" max="9728" width="30.5703125" style="9"/>
    <col min="9729" max="9729" width="4.42578125" style="9" customWidth="1"/>
    <col min="9730" max="9730" width="15.28515625" style="9" customWidth="1"/>
    <col min="9731" max="9731" width="23.140625" style="9" customWidth="1"/>
    <col min="9732" max="9732" width="17.85546875" style="9" customWidth="1"/>
    <col min="9733" max="9733" width="35" style="9" customWidth="1"/>
    <col min="9734" max="9734" width="21.7109375" style="9" customWidth="1"/>
    <col min="9735" max="9735" width="31.7109375" style="9" customWidth="1"/>
    <col min="9736" max="9736" width="18.7109375" style="9" customWidth="1"/>
    <col min="9737" max="9984" width="30.5703125" style="9"/>
    <col min="9985" max="9985" width="4.42578125" style="9" customWidth="1"/>
    <col min="9986" max="9986" width="15.28515625" style="9" customWidth="1"/>
    <col min="9987" max="9987" width="23.140625" style="9" customWidth="1"/>
    <col min="9988" max="9988" width="17.85546875" style="9" customWidth="1"/>
    <col min="9989" max="9989" width="35" style="9" customWidth="1"/>
    <col min="9990" max="9990" width="21.7109375" style="9" customWidth="1"/>
    <col min="9991" max="9991" width="31.7109375" style="9" customWidth="1"/>
    <col min="9992" max="9992" width="18.7109375" style="9" customWidth="1"/>
    <col min="9993" max="10240" width="30.5703125" style="9"/>
    <col min="10241" max="10241" width="4.42578125" style="9" customWidth="1"/>
    <col min="10242" max="10242" width="15.28515625" style="9" customWidth="1"/>
    <col min="10243" max="10243" width="23.140625" style="9" customWidth="1"/>
    <col min="10244" max="10244" width="17.85546875" style="9" customWidth="1"/>
    <col min="10245" max="10245" width="35" style="9" customWidth="1"/>
    <col min="10246" max="10246" width="21.7109375" style="9" customWidth="1"/>
    <col min="10247" max="10247" width="31.7109375" style="9" customWidth="1"/>
    <col min="10248" max="10248" width="18.7109375" style="9" customWidth="1"/>
    <col min="10249" max="10496" width="30.5703125" style="9"/>
    <col min="10497" max="10497" width="4.42578125" style="9" customWidth="1"/>
    <col min="10498" max="10498" width="15.28515625" style="9" customWidth="1"/>
    <col min="10499" max="10499" width="23.140625" style="9" customWidth="1"/>
    <col min="10500" max="10500" width="17.85546875" style="9" customWidth="1"/>
    <col min="10501" max="10501" width="35" style="9" customWidth="1"/>
    <col min="10502" max="10502" width="21.7109375" style="9" customWidth="1"/>
    <col min="10503" max="10503" width="31.7109375" style="9" customWidth="1"/>
    <col min="10504" max="10504" width="18.7109375" style="9" customWidth="1"/>
    <col min="10505" max="10752" width="30.5703125" style="9"/>
    <col min="10753" max="10753" width="4.42578125" style="9" customWidth="1"/>
    <col min="10754" max="10754" width="15.28515625" style="9" customWidth="1"/>
    <col min="10755" max="10755" width="23.140625" style="9" customWidth="1"/>
    <col min="10756" max="10756" width="17.85546875" style="9" customWidth="1"/>
    <col min="10757" max="10757" width="35" style="9" customWidth="1"/>
    <col min="10758" max="10758" width="21.7109375" style="9" customWidth="1"/>
    <col min="10759" max="10759" width="31.7109375" style="9" customWidth="1"/>
    <col min="10760" max="10760" width="18.7109375" style="9" customWidth="1"/>
    <col min="10761" max="11008" width="30.5703125" style="9"/>
    <col min="11009" max="11009" width="4.42578125" style="9" customWidth="1"/>
    <col min="11010" max="11010" width="15.28515625" style="9" customWidth="1"/>
    <col min="11011" max="11011" width="23.140625" style="9" customWidth="1"/>
    <col min="11012" max="11012" width="17.85546875" style="9" customWidth="1"/>
    <col min="11013" max="11013" width="35" style="9" customWidth="1"/>
    <col min="11014" max="11014" width="21.7109375" style="9" customWidth="1"/>
    <col min="11015" max="11015" width="31.7109375" style="9" customWidth="1"/>
    <col min="11016" max="11016" width="18.7109375" style="9" customWidth="1"/>
    <col min="11017" max="11264" width="30.5703125" style="9"/>
    <col min="11265" max="11265" width="4.42578125" style="9" customWidth="1"/>
    <col min="11266" max="11266" width="15.28515625" style="9" customWidth="1"/>
    <col min="11267" max="11267" width="23.140625" style="9" customWidth="1"/>
    <col min="11268" max="11268" width="17.85546875" style="9" customWidth="1"/>
    <col min="11269" max="11269" width="35" style="9" customWidth="1"/>
    <col min="11270" max="11270" width="21.7109375" style="9" customWidth="1"/>
    <col min="11271" max="11271" width="31.7109375" style="9" customWidth="1"/>
    <col min="11272" max="11272" width="18.7109375" style="9" customWidth="1"/>
    <col min="11273" max="11520" width="30.5703125" style="9"/>
    <col min="11521" max="11521" width="4.42578125" style="9" customWidth="1"/>
    <col min="11522" max="11522" width="15.28515625" style="9" customWidth="1"/>
    <col min="11523" max="11523" width="23.140625" style="9" customWidth="1"/>
    <col min="11524" max="11524" width="17.85546875" style="9" customWidth="1"/>
    <col min="11525" max="11525" width="35" style="9" customWidth="1"/>
    <col min="11526" max="11526" width="21.7109375" style="9" customWidth="1"/>
    <col min="11527" max="11527" width="31.7109375" style="9" customWidth="1"/>
    <col min="11528" max="11528" width="18.7109375" style="9" customWidth="1"/>
    <col min="11529" max="11776" width="30.5703125" style="9"/>
    <col min="11777" max="11777" width="4.42578125" style="9" customWidth="1"/>
    <col min="11778" max="11778" width="15.28515625" style="9" customWidth="1"/>
    <col min="11779" max="11779" width="23.140625" style="9" customWidth="1"/>
    <col min="11780" max="11780" width="17.85546875" style="9" customWidth="1"/>
    <col min="11781" max="11781" width="35" style="9" customWidth="1"/>
    <col min="11782" max="11782" width="21.7109375" style="9" customWidth="1"/>
    <col min="11783" max="11783" width="31.7109375" style="9" customWidth="1"/>
    <col min="11784" max="11784" width="18.7109375" style="9" customWidth="1"/>
    <col min="11785" max="12032" width="30.5703125" style="9"/>
    <col min="12033" max="12033" width="4.42578125" style="9" customWidth="1"/>
    <col min="12034" max="12034" width="15.28515625" style="9" customWidth="1"/>
    <col min="12035" max="12035" width="23.140625" style="9" customWidth="1"/>
    <col min="12036" max="12036" width="17.85546875" style="9" customWidth="1"/>
    <col min="12037" max="12037" width="35" style="9" customWidth="1"/>
    <col min="12038" max="12038" width="21.7109375" style="9" customWidth="1"/>
    <col min="12039" max="12039" width="31.7109375" style="9" customWidth="1"/>
    <col min="12040" max="12040" width="18.7109375" style="9" customWidth="1"/>
    <col min="12041" max="12288" width="30.5703125" style="9"/>
    <col min="12289" max="12289" width="4.42578125" style="9" customWidth="1"/>
    <col min="12290" max="12290" width="15.28515625" style="9" customWidth="1"/>
    <col min="12291" max="12291" width="23.140625" style="9" customWidth="1"/>
    <col min="12292" max="12292" width="17.85546875" style="9" customWidth="1"/>
    <col min="12293" max="12293" width="35" style="9" customWidth="1"/>
    <col min="12294" max="12294" width="21.7109375" style="9" customWidth="1"/>
    <col min="12295" max="12295" width="31.7109375" style="9" customWidth="1"/>
    <col min="12296" max="12296" width="18.7109375" style="9" customWidth="1"/>
    <col min="12297" max="12544" width="30.5703125" style="9"/>
    <col min="12545" max="12545" width="4.42578125" style="9" customWidth="1"/>
    <col min="12546" max="12546" width="15.28515625" style="9" customWidth="1"/>
    <col min="12547" max="12547" width="23.140625" style="9" customWidth="1"/>
    <col min="12548" max="12548" width="17.85546875" style="9" customWidth="1"/>
    <col min="12549" max="12549" width="35" style="9" customWidth="1"/>
    <col min="12550" max="12550" width="21.7109375" style="9" customWidth="1"/>
    <col min="12551" max="12551" width="31.7109375" style="9" customWidth="1"/>
    <col min="12552" max="12552" width="18.7109375" style="9" customWidth="1"/>
    <col min="12553" max="12800" width="30.5703125" style="9"/>
    <col min="12801" max="12801" width="4.42578125" style="9" customWidth="1"/>
    <col min="12802" max="12802" width="15.28515625" style="9" customWidth="1"/>
    <col min="12803" max="12803" width="23.140625" style="9" customWidth="1"/>
    <col min="12804" max="12804" width="17.85546875" style="9" customWidth="1"/>
    <col min="12805" max="12805" width="35" style="9" customWidth="1"/>
    <col min="12806" max="12806" width="21.7109375" style="9" customWidth="1"/>
    <col min="12807" max="12807" width="31.7109375" style="9" customWidth="1"/>
    <col min="12808" max="12808" width="18.7109375" style="9" customWidth="1"/>
    <col min="12809" max="13056" width="30.5703125" style="9"/>
    <col min="13057" max="13057" width="4.42578125" style="9" customWidth="1"/>
    <col min="13058" max="13058" width="15.28515625" style="9" customWidth="1"/>
    <col min="13059" max="13059" width="23.140625" style="9" customWidth="1"/>
    <col min="13060" max="13060" width="17.85546875" style="9" customWidth="1"/>
    <col min="13061" max="13061" width="35" style="9" customWidth="1"/>
    <col min="13062" max="13062" width="21.7109375" style="9" customWidth="1"/>
    <col min="13063" max="13063" width="31.7109375" style="9" customWidth="1"/>
    <col min="13064" max="13064" width="18.7109375" style="9" customWidth="1"/>
    <col min="13065" max="13312" width="30.5703125" style="9"/>
    <col min="13313" max="13313" width="4.42578125" style="9" customWidth="1"/>
    <col min="13314" max="13314" width="15.28515625" style="9" customWidth="1"/>
    <col min="13315" max="13315" width="23.140625" style="9" customWidth="1"/>
    <col min="13316" max="13316" width="17.85546875" style="9" customWidth="1"/>
    <col min="13317" max="13317" width="35" style="9" customWidth="1"/>
    <col min="13318" max="13318" width="21.7109375" style="9" customWidth="1"/>
    <col min="13319" max="13319" width="31.7109375" style="9" customWidth="1"/>
    <col min="13320" max="13320" width="18.7109375" style="9" customWidth="1"/>
    <col min="13321" max="13568" width="30.5703125" style="9"/>
    <col min="13569" max="13569" width="4.42578125" style="9" customWidth="1"/>
    <col min="13570" max="13570" width="15.28515625" style="9" customWidth="1"/>
    <col min="13571" max="13571" width="23.140625" style="9" customWidth="1"/>
    <col min="13572" max="13572" width="17.85546875" style="9" customWidth="1"/>
    <col min="13573" max="13573" width="35" style="9" customWidth="1"/>
    <col min="13574" max="13574" width="21.7109375" style="9" customWidth="1"/>
    <col min="13575" max="13575" width="31.7109375" style="9" customWidth="1"/>
    <col min="13576" max="13576" width="18.7109375" style="9" customWidth="1"/>
    <col min="13577" max="13824" width="30.5703125" style="9"/>
    <col min="13825" max="13825" width="4.42578125" style="9" customWidth="1"/>
    <col min="13826" max="13826" width="15.28515625" style="9" customWidth="1"/>
    <col min="13827" max="13827" width="23.140625" style="9" customWidth="1"/>
    <col min="13828" max="13828" width="17.85546875" style="9" customWidth="1"/>
    <col min="13829" max="13829" width="35" style="9" customWidth="1"/>
    <col min="13830" max="13830" width="21.7109375" style="9" customWidth="1"/>
    <col min="13831" max="13831" width="31.7109375" style="9" customWidth="1"/>
    <col min="13832" max="13832" width="18.7109375" style="9" customWidth="1"/>
    <col min="13833" max="14080" width="30.5703125" style="9"/>
    <col min="14081" max="14081" width="4.42578125" style="9" customWidth="1"/>
    <col min="14082" max="14082" width="15.28515625" style="9" customWidth="1"/>
    <col min="14083" max="14083" width="23.140625" style="9" customWidth="1"/>
    <col min="14084" max="14084" width="17.85546875" style="9" customWidth="1"/>
    <col min="14085" max="14085" width="35" style="9" customWidth="1"/>
    <col min="14086" max="14086" width="21.7109375" style="9" customWidth="1"/>
    <col min="14087" max="14087" width="31.7109375" style="9" customWidth="1"/>
    <col min="14088" max="14088" width="18.7109375" style="9" customWidth="1"/>
    <col min="14089" max="14336" width="30.5703125" style="9"/>
    <col min="14337" max="14337" width="4.42578125" style="9" customWidth="1"/>
    <col min="14338" max="14338" width="15.28515625" style="9" customWidth="1"/>
    <col min="14339" max="14339" width="23.140625" style="9" customWidth="1"/>
    <col min="14340" max="14340" width="17.85546875" style="9" customWidth="1"/>
    <col min="14341" max="14341" width="35" style="9" customWidth="1"/>
    <col min="14342" max="14342" width="21.7109375" style="9" customWidth="1"/>
    <col min="14343" max="14343" width="31.7109375" style="9" customWidth="1"/>
    <col min="14344" max="14344" width="18.7109375" style="9" customWidth="1"/>
    <col min="14345" max="14592" width="30.5703125" style="9"/>
    <col min="14593" max="14593" width="4.42578125" style="9" customWidth="1"/>
    <col min="14594" max="14594" width="15.28515625" style="9" customWidth="1"/>
    <col min="14595" max="14595" width="23.140625" style="9" customWidth="1"/>
    <col min="14596" max="14596" width="17.85546875" style="9" customWidth="1"/>
    <col min="14597" max="14597" width="35" style="9" customWidth="1"/>
    <col min="14598" max="14598" width="21.7109375" style="9" customWidth="1"/>
    <col min="14599" max="14599" width="31.7109375" style="9" customWidth="1"/>
    <col min="14600" max="14600" width="18.7109375" style="9" customWidth="1"/>
    <col min="14601" max="14848" width="30.5703125" style="9"/>
    <col min="14849" max="14849" width="4.42578125" style="9" customWidth="1"/>
    <col min="14850" max="14850" width="15.28515625" style="9" customWidth="1"/>
    <col min="14851" max="14851" width="23.140625" style="9" customWidth="1"/>
    <col min="14852" max="14852" width="17.85546875" style="9" customWidth="1"/>
    <col min="14853" max="14853" width="35" style="9" customWidth="1"/>
    <col min="14854" max="14854" width="21.7109375" style="9" customWidth="1"/>
    <col min="14855" max="14855" width="31.7109375" style="9" customWidth="1"/>
    <col min="14856" max="14856" width="18.7109375" style="9" customWidth="1"/>
    <col min="14857" max="15104" width="30.5703125" style="9"/>
    <col min="15105" max="15105" width="4.42578125" style="9" customWidth="1"/>
    <col min="15106" max="15106" width="15.28515625" style="9" customWidth="1"/>
    <col min="15107" max="15107" width="23.140625" style="9" customWidth="1"/>
    <col min="15108" max="15108" width="17.85546875" style="9" customWidth="1"/>
    <col min="15109" max="15109" width="35" style="9" customWidth="1"/>
    <col min="15110" max="15110" width="21.7109375" style="9" customWidth="1"/>
    <col min="15111" max="15111" width="31.7109375" style="9" customWidth="1"/>
    <col min="15112" max="15112" width="18.7109375" style="9" customWidth="1"/>
    <col min="15113" max="15360" width="30.5703125" style="9"/>
    <col min="15361" max="15361" width="4.42578125" style="9" customWidth="1"/>
    <col min="15362" max="15362" width="15.28515625" style="9" customWidth="1"/>
    <col min="15363" max="15363" width="23.140625" style="9" customWidth="1"/>
    <col min="15364" max="15364" width="17.85546875" style="9" customWidth="1"/>
    <col min="15365" max="15365" width="35" style="9" customWidth="1"/>
    <col min="15366" max="15366" width="21.7109375" style="9" customWidth="1"/>
    <col min="15367" max="15367" width="31.7109375" style="9" customWidth="1"/>
    <col min="15368" max="15368" width="18.7109375" style="9" customWidth="1"/>
    <col min="15369" max="15616" width="30.5703125" style="9"/>
    <col min="15617" max="15617" width="4.42578125" style="9" customWidth="1"/>
    <col min="15618" max="15618" width="15.28515625" style="9" customWidth="1"/>
    <col min="15619" max="15619" width="23.140625" style="9" customWidth="1"/>
    <col min="15620" max="15620" width="17.85546875" style="9" customWidth="1"/>
    <col min="15621" max="15621" width="35" style="9" customWidth="1"/>
    <col min="15622" max="15622" width="21.7109375" style="9" customWidth="1"/>
    <col min="15623" max="15623" width="31.7109375" style="9" customWidth="1"/>
    <col min="15624" max="15624" width="18.7109375" style="9" customWidth="1"/>
    <col min="15625" max="15872" width="30.5703125" style="9"/>
    <col min="15873" max="15873" width="4.42578125" style="9" customWidth="1"/>
    <col min="15874" max="15874" width="15.28515625" style="9" customWidth="1"/>
    <col min="15875" max="15875" width="23.140625" style="9" customWidth="1"/>
    <col min="15876" max="15876" width="17.85546875" style="9" customWidth="1"/>
    <col min="15877" max="15877" width="35" style="9" customWidth="1"/>
    <col min="15878" max="15878" width="21.7109375" style="9" customWidth="1"/>
    <col min="15879" max="15879" width="31.7109375" style="9" customWidth="1"/>
    <col min="15880" max="15880" width="18.7109375" style="9" customWidth="1"/>
    <col min="15881" max="16128" width="30.5703125" style="9"/>
    <col min="16129" max="16129" width="4.42578125" style="9" customWidth="1"/>
    <col min="16130" max="16130" width="15.28515625" style="9" customWidth="1"/>
    <col min="16131" max="16131" width="23.140625" style="9" customWidth="1"/>
    <col min="16132" max="16132" width="17.85546875" style="9" customWidth="1"/>
    <col min="16133" max="16133" width="35" style="9" customWidth="1"/>
    <col min="16134" max="16134" width="21.7109375" style="9" customWidth="1"/>
    <col min="16135" max="16135" width="31.7109375" style="9" customWidth="1"/>
    <col min="16136" max="16136" width="18.7109375" style="9" customWidth="1"/>
    <col min="16137" max="16384" width="30.5703125" style="9"/>
  </cols>
  <sheetData>
    <row r="1" spans="1:8" ht="14.25" thickTop="1" thickBot="1">
      <c r="A1" s="184" t="s">
        <v>146</v>
      </c>
      <c r="B1" s="185" t="s">
        <v>147</v>
      </c>
      <c r="C1" s="185"/>
      <c r="D1" s="185"/>
      <c r="E1" s="185"/>
      <c r="F1" s="185"/>
      <c r="G1" s="185"/>
      <c r="H1" s="185"/>
    </row>
    <row r="2" spans="1:8" ht="14.25" thickTop="1" thickBot="1">
      <c r="A2" s="184"/>
      <c r="B2" s="185" t="s">
        <v>148</v>
      </c>
      <c r="C2" s="185"/>
      <c r="D2" s="185"/>
      <c r="E2" s="185"/>
      <c r="F2" s="185"/>
      <c r="G2" s="185"/>
      <c r="H2" s="185"/>
    </row>
    <row r="3" spans="1:8" ht="30" customHeight="1" thickTop="1" thickBot="1">
      <c r="A3" s="184"/>
      <c r="B3" s="80" t="s">
        <v>149</v>
      </c>
      <c r="C3" s="80" t="s">
        <v>150</v>
      </c>
      <c r="D3" s="80" t="s">
        <v>151</v>
      </c>
      <c r="E3" s="80" t="s">
        <v>152</v>
      </c>
      <c r="F3" s="80" t="s">
        <v>153</v>
      </c>
      <c r="G3" s="80" t="s">
        <v>154</v>
      </c>
      <c r="H3" s="80" t="s">
        <v>155</v>
      </c>
    </row>
    <row r="4" spans="1:8" ht="77.25" customHeight="1" thickTop="1" thickBot="1">
      <c r="A4" s="184"/>
      <c r="B4" s="81" t="s">
        <v>156</v>
      </c>
      <c r="C4" s="82" t="s">
        <v>157</v>
      </c>
      <c r="D4" s="82" t="s">
        <v>158</v>
      </c>
      <c r="E4" s="82" t="s">
        <v>159</v>
      </c>
      <c r="F4" s="82" t="s">
        <v>160</v>
      </c>
      <c r="G4" s="82" t="s">
        <v>161</v>
      </c>
      <c r="H4" s="82" t="s">
        <v>162</v>
      </c>
    </row>
    <row r="5" spans="1:8" ht="57.75" customHeight="1" thickTop="1" thickBot="1">
      <c r="A5" s="184"/>
      <c r="B5" s="81" t="s">
        <v>163</v>
      </c>
      <c r="C5" s="82" t="s">
        <v>164</v>
      </c>
      <c r="D5" s="82" t="s">
        <v>165</v>
      </c>
      <c r="E5" s="82" t="s">
        <v>166</v>
      </c>
      <c r="F5" s="82" t="s">
        <v>167</v>
      </c>
      <c r="G5" s="82" t="s">
        <v>168</v>
      </c>
      <c r="H5" s="82" t="s">
        <v>169</v>
      </c>
    </row>
    <row r="6" spans="1:8" ht="78" customHeight="1" thickTop="1" thickBot="1">
      <c r="A6" s="184"/>
      <c r="B6" s="81" t="s">
        <v>170</v>
      </c>
      <c r="C6" s="82" t="s">
        <v>171</v>
      </c>
      <c r="D6" s="82" t="s">
        <v>172</v>
      </c>
      <c r="E6" s="82" t="s">
        <v>173</v>
      </c>
      <c r="F6" s="82" t="s">
        <v>174</v>
      </c>
      <c r="G6" s="82" t="s">
        <v>175</v>
      </c>
      <c r="H6" s="82" t="s">
        <v>176</v>
      </c>
    </row>
    <row r="7" spans="1:8" ht="62.25" customHeight="1" thickTop="1" thickBot="1">
      <c r="A7" s="184"/>
      <c r="B7" s="81" t="s">
        <v>177</v>
      </c>
      <c r="C7" s="82" t="s">
        <v>178</v>
      </c>
      <c r="D7" s="82" t="s">
        <v>179</v>
      </c>
      <c r="E7" s="82" t="s">
        <v>180</v>
      </c>
      <c r="F7" s="82" t="s">
        <v>181</v>
      </c>
      <c r="G7" s="82" t="s">
        <v>182</v>
      </c>
      <c r="H7" s="82" t="s">
        <v>183</v>
      </c>
    </row>
    <row r="8" spans="1:8" ht="91.5" customHeight="1" thickTop="1" thickBot="1">
      <c r="A8" s="184"/>
      <c r="B8" s="81" t="s">
        <v>184</v>
      </c>
      <c r="C8" s="82" t="s">
        <v>185</v>
      </c>
      <c r="D8" s="82" t="s">
        <v>186</v>
      </c>
      <c r="E8" s="82" t="s">
        <v>187</v>
      </c>
      <c r="F8" s="82"/>
      <c r="G8" s="82" t="s">
        <v>188</v>
      </c>
      <c r="H8" s="82" t="s">
        <v>189</v>
      </c>
    </row>
    <row r="9" spans="1:8" ht="47.25" customHeight="1" thickTop="1" thickBot="1">
      <c r="A9" s="184"/>
      <c r="B9" s="81" t="s">
        <v>190</v>
      </c>
      <c r="C9" s="82" t="s">
        <v>191</v>
      </c>
      <c r="D9" s="82" t="s">
        <v>192</v>
      </c>
      <c r="E9" s="82" t="s">
        <v>193</v>
      </c>
      <c r="F9" s="82"/>
      <c r="G9" s="82" t="s">
        <v>194</v>
      </c>
      <c r="H9" s="82" t="s">
        <v>195</v>
      </c>
    </row>
    <row r="10" spans="1:8" ht="72" customHeight="1" thickTop="1" thickBot="1">
      <c r="A10" s="184"/>
      <c r="B10" s="81" t="s">
        <v>196</v>
      </c>
      <c r="C10" s="82" t="s">
        <v>197</v>
      </c>
      <c r="D10" s="82"/>
      <c r="E10" s="82"/>
      <c r="F10" s="82"/>
      <c r="G10" s="82" t="s">
        <v>198</v>
      </c>
      <c r="H10" s="83"/>
    </row>
    <row r="11" spans="1:8" ht="27" thickTop="1" thickBot="1">
      <c r="A11" s="184"/>
      <c r="B11" s="81" t="s">
        <v>199</v>
      </c>
      <c r="C11" s="82"/>
      <c r="D11" s="82"/>
      <c r="E11" s="82"/>
      <c r="F11" s="82"/>
      <c r="G11" s="82" t="s">
        <v>200</v>
      </c>
      <c r="H11" s="83"/>
    </row>
    <row r="12" spans="1:8" ht="38.25" customHeight="1" thickTop="1" thickBot="1">
      <c r="A12" s="185" t="s">
        <v>201</v>
      </c>
      <c r="B12" s="185"/>
      <c r="C12" s="185"/>
      <c r="D12" s="185"/>
      <c r="E12" s="185"/>
      <c r="F12" s="185"/>
      <c r="G12" s="185"/>
      <c r="H12" s="185"/>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C1553-E0AB-494D-B88C-4230FAAFA5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2025-12-11T20:33:36Z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