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V_TRIMESTRE\ALCALDÍAS LOCALES\"/>
    </mc:Choice>
  </mc:AlternateContent>
  <xr:revisionPtr revIDLastSave="119" documentId="13_ncr:1_{225DD191-A0F0-4931-9D0A-7EA93B690AFB}" xr6:coauthVersionLast="44" xr6:coauthVersionMax="45" xr10:uidLastSave="{15A411D6-9939-4C7E-8420-5BC942A980D4}"/>
  <bookViews>
    <workbookView xWindow="-120" yWindow="-120" windowWidth="29040" windowHeight="15840" tabRatio="838"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PROCESO'!$A$13:$AT$35</definedName>
    <definedName name="_xlnm.Print_Area" localSheetId="0">'PLAN GESTION POR PROCESO'!$A$1:$AT$41</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20" i="1" l="1"/>
  <c r="AS19" i="1" l="1"/>
  <c r="AR35" i="1" l="1"/>
  <c r="AM35" i="1"/>
  <c r="AS34" i="1"/>
  <c r="AS32" i="1"/>
  <c r="AS29" i="1"/>
  <c r="AR27" i="1"/>
  <c r="AR28" i="1"/>
  <c r="AR26" i="1"/>
  <c r="AC24" i="1"/>
  <c r="AS18" i="1"/>
  <c r="AQ20" i="1" l="1"/>
  <c r="AQ24" i="1"/>
  <c r="AQ25" i="1"/>
  <c r="AQ29" i="1"/>
  <c r="AQ31" i="1"/>
  <c r="AS31" i="1"/>
  <c r="AQ33" i="1"/>
  <c r="AQ34" i="1"/>
  <c r="AP19" i="1"/>
  <c r="AP20" i="1"/>
  <c r="AP21" i="1"/>
  <c r="AP22" i="1"/>
  <c r="AP23" i="1"/>
  <c r="AP24" i="1"/>
  <c r="AP25" i="1"/>
  <c r="AP26" i="1"/>
  <c r="AP27" i="1"/>
  <c r="AP28" i="1"/>
  <c r="AP29" i="1"/>
  <c r="AP30" i="1"/>
  <c r="AP31" i="1"/>
  <c r="AP32" i="1"/>
  <c r="AP33" i="1"/>
  <c r="AP34" i="1"/>
  <c r="AP18" i="1"/>
  <c r="AK34" i="1"/>
  <c r="AM34" i="1" s="1"/>
  <c r="AK23" i="1"/>
  <c r="AK24" i="1"/>
  <c r="AK25" i="1"/>
  <c r="AK26" i="1"/>
  <c r="AK27" i="1"/>
  <c r="AK28" i="1"/>
  <c r="AK29" i="1"/>
  <c r="AM29" i="1"/>
  <c r="AK30" i="1"/>
  <c r="AK31" i="1"/>
  <c r="AM31" i="1" s="1"/>
  <c r="AK32" i="1"/>
  <c r="AM32" i="1" s="1"/>
  <c r="AK33" i="1"/>
  <c r="AK19" i="1"/>
  <c r="AK20" i="1"/>
  <c r="AK21" i="1"/>
  <c r="AK22" i="1"/>
  <c r="AK18" i="1"/>
  <c r="AF19" i="1"/>
  <c r="AF20" i="1"/>
  <c r="AF21" i="1"/>
  <c r="AF22" i="1"/>
  <c r="AF23" i="1"/>
  <c r="AF26" i="1"/>
  <c r="AF27" i="1"/>
  <c r="AF28" i="1"/>
  <c r="AF29" i="1"/>
  <c r="AH29" i="1" s="1"/>
  <c r="AF31" i="1"/>
  <c r="AH31" i="1" s="1"/>
  <c r="AA19" i="1"/>
  <c r="AA20" i="1"/>
  <c r="AC20" i="1"/>
  <c r="AA21" i="1"/>
  <c r="AA22" i="1"/>
  <c r="AA23" i="1"/>
  <c r="AC23" i="1"/>
  <c r="AA24" i="1"/>
  <c r="AA25" i="1"/>
  <c r="AA26" i="1"/>
  <c r="AA27" i="1"/>
  <c r="AA28" i="1"/>
  <c r="AA29" i="1"/>
  <c r="AC29" i="1" s="1"/>
  <c r="AA31" i="1"/>
  <c r="AC31" i="1" s="1"/>
  <c r="AA33" i="1"/>
  <c r="AC33" i="1" s="1"/>
  <c r="AA18" i="1"/>
  <c r="AC18" i="1" s="1"/>
  <c r="V19" i="1"/>
  <c r="V20" i="1"/>
  <c r="V21" i="1"/>
  <c r="V22" i="1"/>
  <c r="X22" i="1"/>
  <c r="V23" i="1"/>
  <c r="V24" i="1"/>
  <c r="V25" i="1"/>
  <c r="V26" i="1"/>
  <c r="X26" i="1" s="1"/>
  <c r="V27" i="1"/>
  <c r="X27" i="1" s="1"/>
  <c r="V28" i="1"/>
  <c r="X28" i="1" s="1"/>
  <c r="V29" i="1"/>
  <c r="X29" i="1" s="1"/>
  <c r="V31" i="1"/>
  <c r="X31" i="1" s="1"/>
  <c r="V18" i="1"/>
  <c r="E35" i="1"/>
  <c r="P28" i="1"/>
  <c r="AQ28" i="1"/>
  <c r="P27" i="1"/>
  <c r="AQ27" i="1" s="1"/>
  <c r="P26" i="1"/>
  <c r="AQ26" i="1"/>
  <c r="P19" i="1"/>
  <c r="AQ19" i="1" s="1"/>
  <c r="P21" i="1"/>
  <c r="AQ21" i="1"/>
  <c r="AS21" i="1" s="1"/>
  <c r="P22" i="1"/>
  <c r="AQ22" i="1" s="1"/>
  <c r="P23" i="1"/>
  <c r="AQ23" i="1"/>
  <c r="P18" i="1"/>
  <c r="AQ18" i="1" s="1"/>
  <c r="P32" i="1"/>
  <c r="AQ32" i="1" s="1"/>
  <c r="P30" i="1"/>
  <c r="AQ30" i="1" s="1"/>
  <c r="AS30" i="1" s="1"/>
  <c r="AH35" i="1" l="1"/>
  <c r="X35" i="1"/>
  <c r="AC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6" authorId="0" shapeId="0" xr:uid="{00000000-0006-0000-0000-000001000000}">
      <text>
        <r>
          <rPr>
            <b/>
            <sz val="8"/>
            <color indexed="81"/>
            <rFont val="Tahoma"/>
            <family val="2"/>
          </rPr>
          <t>juan.jimenez:</t>
        </r>
        <r>
          <rPr>
            <sz val="8"/>
            <color indexed="81"/>
            <rFont val="Tahoma"/>
            <family val="2"/>
          </rPr>
          <t xml:space="preserve">
Establecer el tipo programación: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<sst xmlns="http://schemas.openxmlformats.org/spreadsheetml/2006/main" count="2564" uniqueCount="329">
  <si>
    <t>ALCALDÍA LOCAL DE RAFAEL URIBE URIBE</t>
  </si>
  <si>
    <t>SECRETARIA DISTRITAL DE GOBIERNO</t>
  </si>
  <si>
    <t>VIGENCIA DE LA PLANEACIÓN</t>
  </si>
  <si>
    <t>CONTROL DE CAMBIOS</t>
  </si>
  <si>
    <t>ALCALDÍA LOCAL</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</si>
  <si>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</si>
  <si>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</si>
  <si>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</si>
  <si>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</si>
  <si>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</si>
  <si>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</si>
  <si>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</si>
  <si>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62,22%.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</si>
  <si>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xml:space="preserve">  . Se adiciona el avance de gestión de la Alcaldía Local realizado durante el II trimestre, obteniendo por resultado </t>
    </r>
    <r>
      <rPr>
        <b/>
        <sz val="12"/>
        <rFont val="Arial"/>
        <family val="2"/>
      </rPr>
      <t>84,04%</t>
    </r>
  </si>
  <si>
    <t>Se modifica la programación de la meta transversal "Obtener una calificación   igual o superior al 80  % en conocimientos de MIPG por proceso y/o Alcaldía Local"  para cuarto trimestre de vigencia.</t>
  </si>
  <si>
    <r>
      <t xml:space="preserve">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2"/>
        <rFont val="Arial"/>
        <family val="2"/>
      </rPr>
      <t>99,44%</t>
    </r>
    <r>
      <rPr>
        <sz val="12"/>
        <rFont val="Arial"/>
        <family val="2"/>
      </rPr>
      <t xml:space="preserve"> </t>
    </r>
  </si>
  <si>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</si>
  <si>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</si>
  <si>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</si>
  <si>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</si>
  <si>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</si>
  <si>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</si>
  <si>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</si>
  <si>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</si>
  <si>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</si>
  <si>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</si>
  <si>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</si>
  <si>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</si>
  <si>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</si>
  <si>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</si>
  <si>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</si>
  <si>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</si>
  <si>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</si>
  <si>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</si>
  <si>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</si>
  <si>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</si>
  <si>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</si>
  <si>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</si>
  <si>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</si>
  <si>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</si>
  <si>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</si>
  <si>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</si>
  <si>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</si>
  <si>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</si>
  <si>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</si>
  <si>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</si>
  <si>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</si>
  <si>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</si>
  <si>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</si>
  <si>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</si>
  <si>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</si>
  <si>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</si>
  <si>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</si>
  <si>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</si>
  <si>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</si>
  <si>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</si>
  <si>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</si>
  <si>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</si>
  <si>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</si>
  <si>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</si>
  <si>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</si>
  <si>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</si>
  <si>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</si>
  <si>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</si>
  <si>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</si>
  <si>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</si>
  <si>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</si>
  <si>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La Rendición de cuentas se realizará el 27 de abril de 2019, sin embargo se han realizado cuatro (04) diálogos ciudadanos (13, 16, 20 y 21 de marzo de 2019), en los cuales asisteron ciento veinticinco (125) ciudadanos, de los cuales se diligenciaron 34 formularios de preguntas que se vincularon al Aplicativo de Gestión Documental ORFEO II para dare trámite de respuesta en los tiempos establecidos.
Desde la oficina de prensa se ha implementado una campaña por redes sociales que inicio desde el día 1 de abril con piezas graficas que invitan a la ciudadanía asistir a nuestra rendición de cuentas, evidencia de esto se encuentra en Facebook (alcaldíalocalrafaeluribeuribe) en Instagram (alcaldiarafaeluribe) en twitter (@rafaeluribeu) y en nuestra página web ( www.rafaeluribe.gov.co).
No obstante y conociendo los impedimentos que tienen algunos habitantes de la localidad para acceder a nuestras cuentas digitales, se pidió formalmente a la persona del conmutador la difusión de la rendición de cuentas cada vez que un ciudadano se comunique con nosotros y se hizo la impresión de 37 carteles a full color que se ubicaran en las carteleras de la alcaldía y se entregaran a las juntas de acción comunal para que las ubiquen en lugares visibles.
También se socializo con la mesa de comunicaciones para que ellos a su vez transmitan el mensaje por medio de sus medios audiovisuales y escritos.</t>
  </si>
  <si>
    <t>Listados de asistencia, relación de preguntas, convocatoria de Diálogos ciudadanos y Rendición de cuentas</t>
  </si>
  <si>
    <t>La Rendición de cuentas de la vigencia 2017 realizada en abril de 2018, vinvuló a 334 ciudadanos. La Rendición de cuentas se realizaró el 27 de abril de 2019 con la asistencia de 240 participantes, y se han realizado cuatro (04) diálogos ciudadanos (13, 16, 20 y 21 de marzo de 2019), en los cuales asisteron ciento veinticinco (125) ciudadanos, de los cuales se diligenciaron 34 formularios de preguntas que se vincularon al Aplicativo de Gestión Documental ORFEO II para dare trámite de respuesta en los tiempos establecidos.
Desde la oficina de prensa se ha implementado una campaña por redes sociales que inicio desde el día 1 de abril con piezas graficas que invitan a la ciudadanía asistir a nuestra rendición de cuentas, evidencia de esto se encuentra en Facebook (alcaldíalocalrafaeluribeuribe) en Instagram (alcaldiarafaeluribe) en twitter (@rafaeluribeu) y en nuestra página web ( www.rafaeluribe.gov.co).
No obstante y conociendo los impedimentos que tienen algunos habitantes de la localidad para acceder a nuestras cuentas digitales, se pidió formalmente a la persona del conmutador la difusión de la rendición de cuentas cada vez que un ciudadano se comunique con nosotros y se hizo la impresión de 37 carteles a full color que se ubicaran en las carteleras de la alcaldía y se entregaran a las juntas de acción comunal para que las ubiquen en lugares visibles.
También se socializo con la mesa de comunicaciones para que ellos a su vez transmitan el mensaje por medio de sus medios audiovisuales y escritos.
Se evidencia un aumento del 9,28%</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</si>
  <si>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</si>
  <si>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Físico del Plan de Desarrollo Local</t>
  </si>
  <si>
    <t>Porcentaje de avance acumulado en el cumplimiento físico entregado del Plan de Desarrollo Local que arroja la MUSI.</t>
  </si>
  <si>
    <t>Porcentaje</t>
  </si>
  <si>
    <t>EFECTIVIDAD</t>
  </si>
  <si>
    <t>MUSI</t>
  </si>
  <si>
    <t>Matriz MUSI</t>
  </si>
  <si>
    <t>Según el visor MUSI reportado por la Secretaría Distrital de Planeación, el avance físico del plan de desarrollo local para el trimestre fue del 30,2%</t>
  </si>
  <si>
    <t>MATRIZ MUSI</t>
  </si>
  <si>
    <t>De acuerdo con el informe de avance PDL 2017-2020 remitido por la Secretaría Distrital de Planeación - SDP, el visor MUSI reporta para la Alcaldía Local un avance físico del 32,8%.</t>
  </si>
  <si>
    <t>De acuerdo con el informe de avance PDL 2017-2020 remitido por la Secretaría Distrital de Planeación - SDP, el visor MUSI reporta para la Alcaldía Local un avance físico del 40,5%.</t>
  </si>
  <si>
    <t>MATRIZ MUSI Corte 30 de septiembre de 2019</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</si>
  <si>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</si>
  <si>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</si>
  <si>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</si>
  <si>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</si>
  <si>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</si>
  <si>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</si>
  <si>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</si>
  <si>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</si>
  <si>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</si>
  <si>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Según el Informe de Ejecuciòn del Presupuesto de Gastos e Inversiones que arroja el Sistema de Presupuesto Distrital - PREDIS, los compromisos al 31 de marzo de 2019 del presupuesto de inversiòn directa disponible a la vigencia para el Fondo de Desarrollo Local Rafael uribe Uribe es de $12.281.912.428 correspondiente al 20.41%</t>
  </si>
  <si>
    <t>Informe de Ejecuciòn del Presupuesto de Gastos e Inversiones del Sistema de Presupuesto Distrital - PREDIS</t>
  </si>
  <si>
    <t>Según el Informe de Ejecuciòn del Presupuesto de Gastos e Inversiones que arroja el Sistema de Presupuesto Distrital - PREDIS, los compromisos al 30 de junio de 2019 del presupuesto de inversiòn directa disponible a la vigencia para el Fondo de Desarrollo Local Rafael uribe Uribe es de $14.613.691.672 correspondiente al 24.29%</t>
  </si>
  <si>
    <t>Según el Informe de Ejecuciòn del Presupuesto de Gastos e Inversiones que arroja el Sistema de Presupuesto Distrital - PREDIS, los compromisos al 30 de septiembre de 2019 del presupuesto de inversiòn directa disponible a la vigencia para el Fondo de Desarrollo Local Rafael uribe Uribe es de $22.034.685.248 correspondiente al 36.44%</t>
  </si>
  <si>
    <t>Según el Informe de Ejecuciòn del Presupuesto de Gastos e Inversiones que arroja el Sistema de Presupuesto Distrital - PREDIS, los compromisos al 31 de diciembre de 2019 del presupuesto de inversiòn directa disponible a la vigencia para el Fondo de Desarrollo Local Rafael uribe Uribe es de $29.638.537.968 correspondiente al 49.01%</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</si>
  <si>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</si>
  <si>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</si>
  <si>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</si>
  <si>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</si>
  <si>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</si>
  <si>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</si>
  <si>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Según el Informe de Ejecuciòn del Presupuesto de Gastos e Inversiones que arroja el Sistema de Presupuesto Distrital - PREDIS, los giros efectuados con corte del 31 de marzo de 2019 del presupuesto de inversiòn directa comprometido en la vigencia para el Fondo de Desarrollo Local Rafael uribe Uribe es de $1.341.406.857 correspondiente al 2.23%</t>
  </si>
  <si>
    <t>Según el Informe de Ejecuciòn del Presupuesto de Gastos e Inversiones que arroja el Sistema de Presupuesto Distrital - PREDIS, los giros efectuados con corte del 30 de junio de 2019 del presupuesto de inversiòn directa comprometido en la vigencia para el Fondo de Desarrollo Local Rafael uribe Uribe es de 5.399.123.368 correspondiente al 8.97%</t>
  </si>
  <si>
    <t>Según el Informe de Ejecuciòn del Presupuesto de Gastos e Inversiones que arroja el Sistema de Presupuesto Distrital - PREDIS, los giros efectuados con corte del 30 de septiembre de 2019 del presupuesto de inversiòn directa comprometido en la vigencia para el Fondo de Desarrollo Local Rafael uribe Uribe es de 9.922.032.640 correspondiente al 16.41%</t>
  </si>
  <si>
    <t>Según el Informe de Ejecuciòn del Presupuesto de Gastos e Inversiones que arroja el Sistema de Presupuesto Distrital - PREDIS, los giros efectuados con corte del 31 de diciembre de 2019 del presupuesto de inversiòn directa comprometido en la vigencia para el Fondo de Desarrollo Local Rafael uribe Uribe es de 17.419.309.361 correspondiente al 28.80%</t>
  </si>
  <si>
    <r>
      <t xml:space="preserve">Girar el </t>
    </r>
    <r>
      <rPr>
        <b/>
        <sz val="12"/>
        <rFont val="Garamond"/>
        <family val="1"/>
      </rPr>
      <t>50%</t>
    </r>
    <r>
      <rPr>
        <sz val="12"/>
        <rFont val="Garamond"/>
        <family val="1"/>
      </rPr>
      <t xml:space="preserve"> del presupuesto constituido como Obligaciones por Pagar de la vigencia 2017 y anteriores (Inversión).</t>
    </r>
  </si>
  <si>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</si>
  <si>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</si>
  <si>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</si>
  <si>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Según el Informe de Ejecuciòn del Presupuesto de Gastos e Inversiones que arroja el Sistema de Presupuesto Distrital - PREDIS, los giros efectuados con corte del 31 de marzo de 2019 del presupuesto constituido como Obligaciones por Pagar de la Vigencia 2017 y anteriores (Inversiòn) para el Fondo de Desarrollo Local Rafael uribe Uribe es de $4.540.422.118 correspondiente al 19,48%</t>
  </si>
  <si>
    <t>Según el Informe de Ejecuciòn del Presupuesto de Gastos e Inversiones que arroja el Sistema de Presupuesto Distrital - PREDIS, los giros efectuados con corte del 30 de junio de 2019 del presupuesto constituido como Obligaciones por Pagar de la Vigencia 2017 y anteriores (Inversiòn) para el Fondo de Desarrollo Local Rafael uribe Uribe es de $9.516.113.129 correspondiente al 40,82%</t>
  </si>
  <si>
    <t>Según el Informe de Ejecuciòn del Presupuesto de Gastos e Inversiones que arroja el Sistema de Presupuesto Distrital - PREDIS, los giros efectuados con corte del 30 de septiembre de 2019 del presupuesto constituido como Obligaciones por Pagar de la Vigencia 2017 y anteriores (Inversiòn) para el Fondo de Desarrollo Local Rafael uribe Uribe es de $13.205.829.281 correspondiente al 56,64%</t>
  </si>
  <si>
    <t>Según el Informe de Ejecuciòn del Presupuesto de Gastos e Inversiones que arroja el Sistema de Presupuesto Distrital - PREDIS, los giros efectuados con corte del 30 de septiembre de 2019 del presupuesto constituido como Obligaciones por Pagar de la Vigencia 2017 y anteriores (Inversiòn) para el Fondo de Desarrollo Local Rafael uribe Uribe es de $15.571.258.559 correspondiente al 66,79%</t>
  </si>
  <si>
    <r>
      <t xml:space="preserve">Girar el </t>
    </r>
    <r>
      <rPr>
        <b/>
        <sz val="12"/>
        <rFont val="Garamond"/>
        <family val="1"/>
      </rPr>
      <t>50%</t>
    </r>
    <r>
      <rPr>
        <sz val="12"/>
        <rFont val="Garamond"/>
        <family val="1"/>
      </rPr>
      <t xml:space="preserve"> del presupuesto constituido como Obligaciones por Pagar de la vigencia 2018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</si>
  <si>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</si>
  <si>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</si>
  <si>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</si>
  <si>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Según el Informe de Ejecuciòn del Presupuesto de Gastos e Inversiones que arroja el Sistema de Presupuesto Distrital - PREDIS, los giros efectuados con corte del 31 de marzo de 2019 del presupuesto constituido como Obligaciones por Pagar de la Vigencia 2018 (Inversiòn) para el Fondo de Desarrollo Local Rafael uribe Uribe es de $1.375.958.991 correspondiente al 9.53%</t>
  </si>
  <si>
    <t>Según el Informe de Ejecuciòn del Presupuesto de Gastos e Inversiones que arroja el Sistema de Presupuesto Distrital - PREDIS, los giros efectuados con corte del 30 de junio de 2019 del presupuesto constituido como Obligaciones por Pagar de la Vigencia 2018 (Inversiòn) para el Fondo de Desarrollo Local Rafael uribe Uribe es de $14.855.932.750 correspondiente al 19.98%</t>
  </si>
  <si>
    <t>Según el Informe de Ejecuciòn del Presupuesto de Gastos e Inversiones que arroja el Sistema de Presupuesto Distrital - PREDIS, los giros efectuados con corte del 30 de septiembre de 2019 del presupuesto constituido como Obligaciones por Pagar de la Vigencia 2018 (Inversiòn) para el Fondo de Desarrollo Local Rafael uribe Uribe es de $25.047.197.482 correspondiente al 33,69%</t>
  </si>
  <si>
    <t>Según el Informe de Ejecuciòn del Presupuesto de Gastos e Inversiones que arroja el Sistema de Presupuesto Distrital - PREDIS, los giros efectuados con corte del 30 de septiembre de 2019 del presupuesto constituido como Obligaciones por Pagar de la Vigencia 2018 (Inversiòn) para el Fondo de Desarrollo Local Rafael uribe Uribe es de $33.406.413.282 correspondiente al 44,93%</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</si>
  <si>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</si>
  <si>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</si>
  <si>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</si>
  <si>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</si>
  <si>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</si>
  <si>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</si>
  <si>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</si>
  <si>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</si>
  <si>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La meta la reporta directamente la Direcci´ón de Gestión Policiva.</t>
  </si>
  <si>
    <t>De acuerdo al reporte remitido por la Dirección para la Gestión Policiva  se dio respuesta al 11% de los comparendos programados para el trimestre</t>
  </si>
  <si>
    <t>Reporte DGP</t>
  </si>
  <si>
    <t>La Alcaldía Local dio impulso a 18.384 comparendos recibidos en las vigencias anteriores al año 2019.</t>
  </si>
  <si>
    <t>informe comparendos DGP</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</si>
  <si>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</si>
  <si>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</si>
  <si>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</si>
  <si>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43% de las quejas programados para el trimestre</t>
  </si>
  <si>
    <t>informe quejas DGP</t>
  </si>
  <si>
    <t>La Alcaldía Local dio impulso a 1.401 quejas recibidos en las vigencias anteriores al año 2019.</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</si>
  <si>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</si>
  <si>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</si>
  <si>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</si>
  <si>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</si>
  <si>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</si>
  <si>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</si>
  <si>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La Alcaldía Local Rafael Uribe Uribe dio respuesta a requerimiento 20192200138563 de la Dirección Policiva de Nivel Central, en el cual se relacionan los operativos realizados en actividad económica. Se visitaron 45 establecimientos, de los cuales se suspendieron 9 temporalmente y 7 con cierre definitivo. 3 establecimientos (bares de alto impacto, prostíbulos y casas de lenocinio) de los cuales se suspendió 1 temporalmente. 20 parqueaderos visitados de los cuales se suspendieron 5 temporalmente.</t>
  </si>
  <si>
    <t>Se realizaron 29 acciones de control u operativos en materia de actividad económica</t>
  </si>
  <si>
    <t>Se realizaron 22 acciones de control u operativos en materia de actividad económica</t>
  </si>
  <si>
    <t>Se realizaron 25 acciones de control u operativos en materia de actividad económica (4 Operativos de parqueaderos, 10 Operativos de establecimientos de comercio, 1 operativo a veterinarias y 1 operativo de venta de animales y 14 operativos realizadas por los inspectores de policía)</t>
  </si>
  <si>
    <t>La Alcaldía Local realizó 86 acciones de control u operativos en materia de económica realizados durante la vigencia 2019</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</si>
  <si>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</si>
  <si>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</si>
  <si>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</si>
  <si>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</si>
  <si>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</si>
  <si>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La Alcaldía Local Rafael Uribe Uribe realizó un operativo en materia de obras y urbanismo relacionados con la integridad urbanística.</t>
  </si>
  <si>
    <t>Se realizaron once operativos en materia de obras y urbanismo relacionados con la integridad urbanística.</t>
  </si>
  <si>
    <t xml:space="preserve">Se realizaron siete operativos en materia de obras y urbanismo relacionados con la integridad urbanística. </t>
  </si>
  <si>
    <t>Se realizaron siete operativos en materia de obras y urbanismo relacionados con la integridad urbanística.  (2 de la inspección 18 B, 4 de la inspección 18 C y 1 de la inspección 18 D)</t>
  </si>
  <si>
    <t>La Alcaldía Local realizó 26 acciones de control u operativos en materia de urbanismos realizados durante la vigencia 2019</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</si>
  <si>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</si>
  <si>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</si>
  <si>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</si>
  <si>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</si>
  <si>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</si>
  <si>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La Alcaldía Local Rafael Uribe Uribe dio respuesta a requerimiento 20192200138563 de la Dirección Policiva de Nivel Central, en el cual se relacionan los operativos en materia de urbanismo relacionados con ingtegridad del Espacio Público. No se realizaron acciones relacionados con la integridad del Espacio Pùblico.</t>
  </si>
  <si>
    <t>Respuesta a requerimiento 20192200138563</t>
  </si>
  <si>
    <t>Se realizaron 8 operativos o acciones de contrl en materia de urbanismo realacionados con la integridad del espacio público</t>
  </si>
  <si>
    <t>Se realizaron quince operativos o acciones de control en materia de urbanismo realacionados con la integridad del espacio público</t>
  </si>
  <si>
    <t>Se realizaron siete operativos o acciones de control en materia de urbanismo realacionados con la integridad del espacio público (3 de eje ambiental y 4 de venta de  pólvora en espacio público)</t>
  </si>
  <si>
    <t>La Alcaldía Local realizó 30 acciones de control u operativos en materia de espacio público realizados durante la vigencia 2019</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</si>
  <si>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</si>
  <si>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</si>
  <si>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</si>
  <si>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</si>
  <si>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</si>
  <si>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</si>
  <si>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</si>
  <si>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</si>
  <si>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</si>
  <si>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48%</t>
  </si>
  <si>
    <t>radicado 20194400192783</t>
  </si>
  <si>
    <t>De acuerdo al informe remitido por la DTI de los 6 lineamientos evaluados la alcaldía local cumple con el 93%</t>
  </si>
  <si>
    <t>radicado 20194400383543</t>
  </si>
  <si>
    <t>De acuerdo al informe remitido por la DTI de los 6 lineamientos evaluados la alcaldía local cumple con el 95%</t>
  </si>
  <si>
    <t>radicado 20194400543793</t>
  </si>
  <si>
    <t>Pendiente información remitida por la DTI de acuerdo al análisis de los 6 lineamientos evaluados</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</si>
  <si>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</si>
  <si>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</si>
  <si>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</si>
  <si>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</si>
  <si>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</si>
  <si>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</si>
  <si>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</si>
  <si>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</si>
  <si>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</si>
  <si>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 xml:space="preserve">META REPROGRAMADA 4TO TRIMESTRE </t>
  </si>
  <si>
    <t>No se califica como una buena práctica, puesto que es deber de los grupos de Planeación realizar seguimiento a las Metas establecidas. Adicionalmente es deber de estos grupos de planeación verificar que se cumplan los procedimientos establecidos para el desarrollo de los operativos. Adicionalmente, no son claras las dificultades que se tienen frente a la práctica. No se evidencia un carácter innovador. Se sugiere analizar las actividades que realiza la alcaldía y de acuerdo con los criterios, identificar la buena práctica.</t>
  </si>
  <si>
    <t>Reporte Agora</t>
  </si>
  <si>
    <t>La Alcaldía Local realizó el registro de buena práctica en el aplicativo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</si>
  <si>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</si>
  <si>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</si>
  <si>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</si>
  <si>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N/A</t>
  </si>
  <si>
    <t>Planes de mejora</t>
  </si>
  <si>
    <t>MIMEC - SIG</t>
  </si>
  <si>
    <t>Reportes MIMEC - SIG remitidos por la OAP</t>
  </si>
  <si>
    <t>La Alcaldía Local actualmente presenta un nivel de cumplimiento del 100% de las acciones de mejora documentadas y vigentes.</t>
  </si>
  <si>
    <t>Reportes Planes de Mejoramiento aplicativos MIMEC y SIG</t>
  </si>
  <si>
    <t>La Alcaldía Local actualmente presenta un nivel de cumplimiento del 100% de las acciones de mejora documentadas y vigentes. En el Aplicativo SIG cuenta con 46 planes de mejoramiento debidamente cerrados, y en el aplicativo MIMEC cuenta con 3 planes de mejoramiento (2 debidamente cerrados y 1 en estado de ejecución)</t>
  </si>
  <si>
    <t>La Alcaldía Local actualmente presenta un nivel de cumplimiento del 0% de las acciones de mejora documentadas y vigente</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</si>
  <si>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</si>
  <si>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</si>
  <si>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</si>
  <si>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 de fondo</t>
  </si>
  <si>
    <t>Aplicativo Gestión Documental</t>
  </si>
  <si>
    <t>Seguimiento requerimientos ciudadanos</t>
  </si>
  <si>
    <t xml:space="preserve">
La Alcaldía Local dio respuesta al 18,46% de los requerimientos ciudadanos programados para el trimestre. </t>
  </si>
  <si>
    <t>La Alcaldía Localactualmente tiene 156 requerimientos ciudadanos en trpamite.</t>
  </si>
  <si>
    <t xml:space="preserve">
La Alcaldía Local cuenta con 155 SDQS pendientes por tramitar </t>
  </si>
  <si>
    <t>La Alcaldía Local dió respuesta total a 1.037 SDQS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</si>
  <si>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</si>
  <si>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</si>
  <si>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</si>
  <si>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</si>
  <si>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</si>
  <si>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</si>
  <si>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En respuesta al radicado 20196820005803</t>
  </si>
  <si>
    <t xml:space="preserve">
Se tienen las siguientes observaciones con relación al cumplimiento de la meta:
Uso eficiente de energía: Durante las inspecciones realizadas por el profesional ambiental se determinó que el 94% de los equipos de la alcaldía local se encontraron apagados.
Gestión de Residuos: Se otorga una calificación de 5 teniendo en cuenta que se evidencia una mezcla parcial de los residuos en el punto ecológico.
Movilidad sostenible: Se realizó reporte: 
Participación actividades ambientales:Participación del 50%
Reporte consumo de papel: No realizó reporte.
Consumo de papel: No se puede realizar comparación por reporte atrasado.</t>
  </si>
  <si>
    <t>Reporte criterios ambientales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</si>
  <si>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</si>
  <si>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</si>
  <si>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</si>
  <si>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</si>
  <si>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El proceso alcanzó un desempeño del 60,75% en el curso MIPG</t>
  </si>
  <si>
    <t>Reporte Curso- concurso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</si>
  <si>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</si>
  <si>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</si>
  <si>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</si>
  <si>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</si>
  <si>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</si>
  <si>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</si>
  <si>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</si>
  <si>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</si>
  <si>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</si>
  <si>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</si>
  <si>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</si>
  <si>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</si>
  <si>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</si>
  <si>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</si>
  <si>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</si>
  <si>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</si>
  <si>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</si>
  <si>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</si>
  <si>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</si>
  <si>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</si>
  <si>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</si>
  <si>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CRECIENTE</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</si>
  <si>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</si>
  <si>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</si>
  <si>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</si>
  <si>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</si>
  <si>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</si>
  <si>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</si>
  <si>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</si>
  <si>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</si>
  <si>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</si>
  <si>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</si>
  <si>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</si>
  <si>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</si>
  <si>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</si>
  <si>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</si>
  <si>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</si>
  <si>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</si>
  <si>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</si>
  <si>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</si>
  <si>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</si>
  <si>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</si>
  <si>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</si>
  <si>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</si>
  <si>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</si>
  <si>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</si>
  <si>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</si>
  <si>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</si>
  <si>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</si>
  <si>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</si>
  <si>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</si>
  <si>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</si>
  <si>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</si>
  <si>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</si>
  <si>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</si>
  <si>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</si>
  <si>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</si>
  <si>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</si>
  <si>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</si>
  <si>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</si>
  <si>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</si>
  <si>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</si>
  <si>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</si>
  <si>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</si>
  <si>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</si>
  <si>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</si>
  <si>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</si>
  <si>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</si>
  <si>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</si>
  <si>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</si>
  <si>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</si>
  <si>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</si>
  <si>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</si>
  <si>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</si>
  <si>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</si>
  <si>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</si>
  <si>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</si>
  <si>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</si>
  <si>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</si>
  <si>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</si>
  <si>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</si>
  <si>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</si>
  <si>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</si>
  <si>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</si>
  <si>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</si>
  <si>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</si>
  <si>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</si>
  <si>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</si>
  <si>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</si>
  <si>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Según la matriz del visor MUSI reportada por la Secretaría Distrital de Planeación, la Alcaldía Local logró un avance físico durante la vigencia del 44%</t>
  </si>
  <si>
    <t>Se incorporan los resultados de la meta "Lograr el 65% de avance en el cumplimiento físico del Plan de Desarrollo Local" toda vez que la Secretaría Distrital de Planeación remitió el soporte del cumplimiento de la metas hasta el día 03 de febrero, así las cosas la Alcalía Local obtuvo por resultado de gestión para: IV trimestre 91%  y 88% con la gestión acumulada de la vigencia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</si>
</sst>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40"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color theme="1"/>
      <name val="Calibri"/>
      <family val="2"/>
      <scheme val="minor"/>
    </font>
    <font>
      <b/>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sz val="12"/>
      <color theme="1"/>
      <name val="Garamond"/>
      <family val="1"/>
    </font>
    <font>
      <sz val="12"/>
      <color rgb="FF000000"/>
      <name val="Garamond"/>
      <family val="1"/>
    </font>
    <font>
      <b/>
      <sz val="12"/>
      <color theme="1"/>
      <name val="Garamond"/>
      <family val="1"/>
    </font>
    <font>
      <b/>
      <sz val="20"/>
      <color theme="1"/>
      <name val="Arial"/>
      <family val="2"/>
    </font>
    <font>
      <b/>
      <sz val="26"/>
      <color theme="1"/>
      <name val="Arial"/>
      <family val="2"/>
    </font>
    <font>
      <b/>
      <sz val="18"/>
      <color theme="1"/>
      <name val="Calibri"/>
      <family val="2"/>
      <scheme val="minor"/>
    </font>
    <font>
      <b/>
      <sz val="11"/>
      <color theme="1"/>
      <name val="Arial"/>
      <family val="2"/>
    </font>
    <font>
      <b/>
      <sz val="12"/>
      <color rgb="FF0070C0"/>
      <name val="Garamond"/>
      <family val="1"/>
    </font>
    <font>
      <sz val="12"/>
      <color rgb="FF0070C0"/>
      <name val="Garamond"/>
      <family val="1"/>
    </font>
    <font>
      <b/>
      <sz val="16"/>
      <name val="Arial"/>
      <family val="2"/>
    </font>
    <font>
      <i/>
      <sz val="12"/>
      <name val="Arial"/>
      <family val="2"/>
    </font>
    <font>
      <b/>
      <sz val="14"/>
      <name val="Arial"/>
      <family val="2"/>
    </font>
    <font>
      <b/>
      <sz val="12"/>
      <color theme="1"/>
      <name val="Calibri"/>
      <family val="2"/>
      <scheme val="minor"/>
    </font>
    <font>
      <sz val="18"/>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5"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67">
    <xf numFmtId="0" fontId="0" fillId="0" borderId="0" xfId="0"/>
    <xf numFmtId="0" fontId="17" fillId="6" borderId="0" xfId="0" applyFont="1" applyFill="1"/>
    <xf numFmtId="0" fontId="2" fillId="6" borderId="0" xfId="0" applyFont="1" applyFill="1" applyBorder="1" applyAlignment="1">
      <alignment horizontal="left" vertical="center" wrapText="1"/>
    </xf>
    <xf numFmtId="0" fontId="17" fillId="6" borderId="0" xfId="0" applyFont="1" applyFill="1" applyAlignment="1">
      <alignment horizontal="center"/>
    </xf>
    <xf numFmtId="0" fontId="1" fillId="7"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8" fillId="6" borderId="0" xfId="0" applyFont="1" applyFill="1" applyBorder="1" applyAlignment="1">
      <alignment vertical="center" wrapText="1"/>
    </xf>
    <xf numFmtId="0" fontId="18" fillId="6" borderId="0" xfId="0" applyFont="1" applyFill="1"/>
    <xf numFmtId="0" fontId="17" fillId="6" borderId="0" xfId="0" applyFont="1" applyFill="1" applyAlignment="1">
      <alignment vertical="top" wrapText="1"/>
    </xf>
    <xf numFmtId="0" fontId="17" fillId="6" borderId="0" xfId="0" applyFont="1" applyFill="1" applyBorder="1"/>
    <xf numFmtId="0" fontId="20" fillId="0" borderId="3"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0" fillId="0" borderId="0" xfId="0" applyAlignment="1">
      <alignment wrapText="1"/>
    </xf>
    <xf numFmtId="0" fontId="20" fillId="0" borderId="4"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1" fillId="0" borderId="0" xfId="0" applyFont="1" applyAlignment="1">
      <alignment horizontal="justify"/>
    </xf>
    <xf numFmtId="0" fontId="22" fillId="9" borderId="7" xfId="0" applyFont="1" applyFill="1" applyBorder="1" applyAlignment="1">
      <alignment horizontal="justify" vertical="center" wrapText="1"/>
    </xf>
    <xf numFmtId="0" fontId="22"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2" fillId="10" borderId="7" xfId="0" applyFont="1" applyFill="1" applyBorder="1" applyAlignment="1">
      <alignment horizontal="justify" vertical="center" wrapText="1"/>
    </xf>
    <xf numFmtId="0" fontId="22"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2" fillId="13" borderId="10" xfId="0" applyFont="1" applyFill="1" applyBorder="1" applyAlignment="1">
      <alignment horizontal="justify" vertical="center" wrapText="1"/>
    </xf>
    <xf numFmtId="0" fontId="22"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2" fillId="14" borderId="9" xfId="0" applyFont="1" applyFill="1" applyBorder="1" applyAlignment="1">
      <alignment horizontal="justify" vertical="center" wrapText="1"/>
    </xf>
    <xf numFmtId="0" fontId="22"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3" fillId="14" borderId="7" xfId="0" applyFont="1" applyFill="1" applyBorder="1" applyAlignment="1">
      <alignment horizontal="justify" vertical="center" wrapText="1"/>
    </xf>
    <xf numFmtId="0" fontId="22" fillId="14" borderId="11" xfId="0" applyFont="1" applyFill="1" applyBorder="1" applyAlignment="1">
      <alignment horizontal="left" vertical="center" wrapText="1"/>
    </xf>
    <xf numFmtId="0" fontId="22"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 fillId="7" borderId="2" xfId="0" applyFont="1" applyFill="1" applyBorder="1" applyAlignment="1">
      <alignment horizontal="center" vertical="center" wrapText="1"/>
    </xf>
    <xf numFmtId="0" fontId="19" fillId="7" borderId="2" xfId="0" applyFont="1" applyFill="1" applyBorder="1"/>
    <xf numFmtId="9" fontId="2" fillId="6" borderId="0" xfId="4" applyFont="1" applyFill="1" applyBorder="1" applyAlignment="1">
      <alignment horizontal="center" vertical="center" wrapText="1"/>
    </xf>
    <xf numFmtId="0" fontId="8" fillId="6" borderId="1" xfId="0" applyFont="1" applyFill="1" applyBorder="1" applyAlignment="1">
      <alignment vertical="center" wrapText="1"/>
    </xf>
    <xf numFmtId="0" fontId="24" fillId="6" borderId="14" xfId="0" applyFont="1" applyFill="1" applyBorder="1" applyAlignment="1">
      <alignment horizontal="center" vertical="center" wrapText="1"/>
    </xf>
    <xf numFmtId="0" fontId="19" fillId="6" borderId="0" xfId="0" applyFont="1" applyFill="1" applyBorder="1" applyAlignment="1">
      <alignment vertical="top" wrapText="1"/>
    </xf>
    <xf numFmtId="0" fontId="19" fillId="6" borderId="0"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15" xfId="0" applyFont="1" applyFill="1" applyBorder="1" applyAlignment="1">
      <alignment horizontal="center" vertical="center" wrapText="1"/>
    </xf>
    <xf numFmtId="0" fontId="1" fillId="18" borderId="16" xfId="0" applyFont="1" applyFill="1" applyBorder="1" applyAlignment="1">
      <alignment horizontal="center" vertical="center" wrapText="1"/>
    </xf>
    <xf numFmtId="0" fontId="1" fillId="18" borderId="16" xfId="0" applyFont="1" applyFill="1" applyBorder="1" applyAlignment="1">
      <alignment vertical="center" wrapText="1"/>
    </xf>
    <xf numFmtId="0" fontId="1" fillId="18" borderId="17" xfId="0" applyFont="1" applyFill="1" applyBorder="1" applyAlignment="1">
      <alignment horizontal="center" vertical="center" wrapText="1"/>
    </xf>
    <xf numFmtId="0" fontId="1" fillId="18" borderId="6" xfId="0" applyFont="1" applyFill="1" applyBorder="1" applyAlignment="1">
      <alignment horizontal="center" vertical="center" wrapText="1"/>
    </xf>
    <xf numFmtId="0" fontId="1" fillId="19" borderId="18" xfId="0" applyFont="1" applyFill="1" applyBorder="1" applyAlignment="1">
      <alignment vertical="center" wrapText="1"/>
    </xf>
    <xf numFmtId="0" fontId="18" fillId="6" borderId="19" xfId="0" applyFont="1" applyFill="1" applyBorder="1" applyAlignment="1" applyProtection="1">
      <alignment vertical="center" wrapText="1"/>
    </xf>
    <xf numFmtId="9" fontId="2" fillId="6" borderId="19" xfId="4" applyFont="1" applyFill="1" applyBorder="1" applyAlignment="1" applyProtection="1">
      <alignment horizontal="center" vertical="center" wrapText="1"/>
    </xf>
    <xf numFmtId="0" fontId="21" fillId="6" borderId="19" xfId="0" applyFont="1" applyFill="1" applyBorder="1" applyAlignment="1" applyProtection="1">
      <alignment vertical="center" wrapText="1"/>
    </xf>
    <xf numFmtId="9" fontId="10" fillId="6" borderId="19" xfId="4" applyFont="1" applyFill="1" applyBorder="1" applyAlignment="1" applyProtection="1">
      <alignment horizontal="center" vertical="center" wrapText="1"/>
    </xf>
    <xf numFmtId="9" fontId="2" fillId="6" borderId="20" xfId="4" applyFont="1" applyFill="1" applyBorder="1" applyAlignment="1" applyProtection="1">
      <alignment vertical="center" wrapText="1"/>
    </xf>
    <xf numFmtId="0" fontId="1" fillId="20" borderId="21" xfId="0" applyFont="1" applyFill="1" applyBorder="1" applyAlignment="1">
      <alignment vertical="center" wrapText="1"/>
    </xf>
    <xf numFmtId="0" fontId="1" fillId="20" borderId="22" xfId="0" applyFont="1" applyFill="1" applyBorder="1" applyAlignment="1">
      <alignment vertical="center" wrapText="1"/>
    </xf>
    <xf numFmtId="0" fontId="1" fillId="7"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7" fillId="6" borderId="0" xfId="0" applyFont="1" applyFill="1" applyAlignment="1">
      <alignment horizontal="justify" vertical="center" wrapText="1"/>
    </xf>
    <xf numFmtId="0" fontId="18" fillId="6" borderId="0" xfId="0" applyFont="1" applyFill="1" applyBorder="1" applyAlignment="1">
      <alignment horizontal="justify" vertical="center" wrapText="1"/>
    </xf>
    <xf numFmtId="0" fontId="18" fillId="6" borderId="7" xfId="0" applyFont="1" applyFill="1" applyBorder="1" applyAlignment="1">
      <alignment horizontal="justify" vertical="center" wrapText="1"/>
    </xf>
    <xf numFmtId="0" fontId="0" fillId="0" borderId="0" xfId="0" applyAlignment="1">
      <alignment horizontal="justify" vertical="center" wrapText="1"/>
    </xf>
    <xf numFmtId="0" fontId="4" fillId="6" borderId="0" xfId="0" applyFont="1" applyFill="1" applyBorder="1" applyAlignment="1">
      <alignment vertical="center" wrapText="1"/>
    </xf>
    <xf numFmtId="0" fontId="1" fillId="7" borderId="13"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1" fillId="21" borderId="25" xfId="0" applyFont="1" applyFill="1" applyBorder="1" applyAlignment="1">
      <alignment horizontal="center" vertical="center" wrapText="1"/>
    </xf>
    <xf numFmtId="0" fontId="1" fillId="7" borderId="26" xfId="0" applyFont="1" applyFill="1" applyBorder="1" applyAlignment="1">
      <alignment horizontal="center" vertical="center" wrapText="1"/>
    </xf>
    <xf numFmtId="9" fontId="25" fillId="6" borderId="27" xfId="4" applyFont="1" applyFill="1" applyBorder="1" applyAlignment="1" applyProtection="1">
      <alignment horizontal="center" vertical="center" wrapText="1"/>
    </xf>
    <xf numFmtId="0" fontId="26" fillId="0" borderId="29" xfId="0" applyFont="1" applyFill="1" applyBorder="1" applyAlignment="1" applyProtection="1">
      <alignment horizontal="left" vertical="center" wrapText="1"/>
      <protection locked="0"/>
    </xf>
    <xf numFmtId="9" fontId="26" fillId="0" borderId="4" xfId="0" applyNumberFormat="1" applyFont="1" applyFill="1" applyBorder="1" applyAlignment="1" applyProtection="1">
      <alignment horizontal="center" vertical="center" wrapText="1"/>
      <protection locked="0"/>
    </xf>
    <xf numFmtId="0" fontId="26" fillId="0" borderId="4" xfId="0" applyFont="1" applyFill="1" applyBorder="1" applyAlignment="1" applyProtection="1">
      <alignment horizontal="justify" vertical="center" wrapText="1"/>
      <protection locked="0"/>
    </xf>
    <xf numFmtId="9" fontId="26" fillId="0" borderId="4" xfId="4" applyFont="1" applyFill="1" applyBorder="1" applyAlignment="1" applyProtection="1">
      <alignment horizontal="center" vertical="center" wrapText="1"/>
      <protection locked="0"/>
    </xf>
    <xf numFmtId="0" fontId="26" fillId="0" borderId="4" xfId="0" applyFont="1" applyFill="1" applyBorder="1" applyAlignment="1">
      <alignment horizontal="center" vertical="center" wrapText="1"/>
    </xf>
    <xf numFmtId="0" fontId="26" fillId="0" borderId="0" xfId="0" applyFont="1" applyFill="1"/>
    <xf numFmtId="0" fontId="13" fillId="0" borderId="1" xfId="0" applyFont="1" applyFill="1" applyBorder="1" applyAlignment="1">
      <alignment horizontal="center" vertical="center" wrapText="1"/>
    </xf>
    <xf numFmtId="10" fontId="26" fillId="0" borderId="4" xfId="0" applyNumberFormat="1" applyFont="1" applyFill="1" applyBorder="1" applyAlignment="1" applyProtection="1">
      <alignment horizontal="center" vertical="center" wrapText="1"/>
      <protection locked="0"/>
    </xf>
    <xf numFmtId="0" fontId="26" fillId="0" borderId="29" xfId="0" applyFont="1" applyFill="1" applyBorder="1" applyAlignment="1" applyProtection="1">
      <alignment horizontal="center" vertical="center" wrapText="1"/>
      <protection locked="0"/>
    </xf>
    <xf numFmtId="0" fontId="26" fillId="0" borderId="29" xfId="0" applyFont="1" applyFill="1" applyBorder="1" applyAlignment="1" applyProtection="1">
      <alignment horizontal="justify" vertical="center" wrapText="1"/>
      <protection locked="0"/>
    </xf>
    <xf numFmtId="9" fontId="26" fillId="0" borderId="29" xfId="4" applyFont="1" applyFill="1" applyBorder="1" applyAlignment="1" applyProtection="1">
      <alignment horizontal="center" vertical="center" wrapText="1"/>
      <protection locked="0"/>
    </xf>
    <xf numFmtId="9" fontId="26" fillId="0" borderId="29" xfId="0" applyNumberFormat="1" applyFont="1" applyFill="1" applyBorder="1" applyAlignment="1" applyProtection="1">
      <alignment horizontal="center" vertical="center" wrapText="1"/>
      <protection locked="0"/>
    </xf>
    <xf numFmtId="0" fontId="0" fillId="0" borderId="32" xfId="0" applyBorder="1"/>
    <xf numFmtId="0" fontId="18" fillId="6" borderId="32" xfId="0" applyFont="1" applyFill="1" applyBorder="1" applyAlignment="1" applyProtection="1">
      <alignment vertical="center" wrapText="1"/>
    </xf>
    <xf numFmtId="9" fontId="29" fillId="6" borderId="33" xfId="4" applyFont="1" applyFill="1" applyBorder="1" applyAlignment="1" applyProtection="1">
      <alignment horizontal="center" vertical="center" wrapText="1"/>
    </xf>
    <xf numFmtId="0" fontId="19" fillId="6" borderId="0" xfId="0" applyFont="1" applyFill="1"/>
    <xf numFmtId="0" fontId="24" fillId="6" borderId="32" xfId="0" applyFont="1" applyFill="1" applyBorder="1" applyAlignment="1" applyProtection="1">
      <alignment horizontal="center" vertical="center" wrapText="1"/>
      <protection locked="0"/>
    </xf>
    <xf numFmtId="0" fontId="24" fillId="6" borderId="0" xfId="0" applyFont="1" applyFill="1"/>
    <xf numFmtId="0" fontId="16" fillId="0" borderId="0" xfId="0" applyFont="1"/>
    <xf numFmtId="14" fontId="12" fillId="5" borderId="1" xfId="0" applyNumberFormat="1" applyFont="1" applyFill="1" applyBorder="1" applyAlignment="1" applyProtection="1">
      <alignment horizontal="center" vertical="center" wrapText="1"/>
    </xf>
    <xf numFmtId="0" fontId="26"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xf>
    <xf numFmtId="9" fontId="26" fillId="0" borderId="1" xfId="0" applyNumberFormat="1" applyFont="1" applyFill="1" applyBorder="1" applyAlignment="1" applyProtection="1">
      <alignment horizontal="center" vertical="center"/>
    </xf>
    <xf numFmtId="9" fontId="28" fillId="0" borderId="1" xfId="0" applyNumberFormat="1" applyFont="1" applyFill="1" applyBorder="1" applyAlignment="1" applyProtection="1">
      <alignment horizontal="center" vertical="center"/>
    </xf>
    <xf numFmtId="0" fontId="26" fillId="0" borderId="1" xfId="0" applyFont="1" applyFill="1" applyBorder="1" applyAlignment="1" applyProtection="1">
      <alignment horizontal="center" vertical="center" wrapText="1"/>
    </xf>
    <xf numFmtId="9" fontId="26" fillId="0" borderId="4" xfId="0" applyNumberFormat="1" applyFont="1" applyFill="1" applyBorder="1" applyAlignment="1" applyProtection="1">
      <alignment horizontal="center" vertical="center" wrapText="1"/>
    </xf>
    <xf numFmtId="165" fontId="14" fillId="0" borderId="1" xfId="0" applyNumberFormat="1" applyFont="1" applyFill="1" applyBorder="1" applyAlignment="1" applyProtection="1">
      <alignment horizontal="center" vertical="center" wrapText="1"/>
    </xf>
    <xf numFmtId="9" fontId="14" fillId="0" borderId="1" xfId="0" applyNumberFormat="1" applyFont="1" applyFill="1" applyBorder="1" applyAlignment="1" applyProtection="1">
      <alignment horizontal="left" vertical="center" wrapText="1"/>
    </xf>
    <xf numFmtId="0" fontId="26" fillId="0" borderId="0" xfId="0" applyFont="1" applyFill="1" applyProtection="1"/>
    <xf numFmtId="0" fontId="27" fillId="0" borderId="1" xfId="0" applyFont="1" applyFill="1" applyBorder="1" applyAlignment="1" applyProtection="1">
      <alignment vertical="center" wrapText="1"/>
    </xf>
    <xf numFmtId="3" fontId="26" fillId="0" borderId="1" xfId="0" applyNumberFormat="1"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xf>
    <xf numFmtId="9" fontId="26" fillId="0" borderId="1" xfId="0" applyNumberFormat="1" applyFont="1" applyFill="1" applyBorder="1" applyAlignment="1" applyProtection="1">
      <alignment horizontal="center" vertical="center" wrapText="1"/>
    </xf>
    <xf numFmtId="9" fontId="28"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justify" vertical="center" wrapText="1"/>
    </xf>
    <xf numFmtId="3" fontId="26" fillId="0" borderId="1" xfId="0" applyNumberFormat="1" applyFont="1" applyFill="1" applyBorder="1" applyAlignment="1" applyProtection="1">
      <alignment horizontal="center" vertical="center" wrapText="1"/>
    </xf>
    <xf numFmtId="3" fontId="28" fillId="0" borderId="1"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horizontal="center" vertical="center" wrapText="1"/>
    </xf>
    <xf numFmtId="0" fontId="26" fillId="6" borderId="1" xfId="0" applyFont="1" applyFill="1" applyBorder="1" applyAlignment="1" applyProtection="1">
      <alignment vertical="center" wrapText="1"/>
    </xf>
    <xf numFmtId="0" fontId="26" fillId="0" borderId="1" xfId="0" applyFont="1" applyFill="1" applyBorder="1" applyAlignment="1" applyProtection="1">
      <alignment horizontal="justify" vertical="center" wrapText="1"/>
    </xf>
    <xf numFmtId="9" fontId="26" fillId="0" borderId="1" xfId="0" applyNumberFormat="1" applyFont="1" applyFill="1" applyBorder="1" applyAlignment="1" applyProtection="1">
      <alignment horizontal="justify" vertical="center" wrapText="1"/>
    </xf>
    <xf numFmtId="9" fontId="14" fillId="0" borderId="4" xfId="4" applyFont="1" applyFill="1" applyBorder="1" applyAlignment="1" applyProtection="1">
      <alignment horizontal="center" vertical="center" wrapText="1"/>
    </xf>
    <xf numFmtId="9" fontId="14" fillId="0" borderId="29" xfId="4" applyFont="1" applyFill="1" applyBorder="1" applyAlignment="1" applyProtection="1">
      <alignment horizontal="center" vertical="center" wrapText="1"/>
    </xf>
    <xf numFmtId="9" fontId="26" fillId="0" borderId="4" xfId="4" applyNumberFormat="1" applyFont="1" applyFill="1" applyBorder="1" applyAlignment="1" applyProtection="1">
      <alignment horizontal="center" vertical="center" wrapText="1"/>
    </xf>
    <xf numFmtId="0" fontId="26" fillId="0" borderId="4" xfId="4" applyNumberFormat="1" applyFont="1" applyFill="1" applyBorder="1" applyAlignment="1" applyProtection="1">
      <alignment horizontal="center" vertical="center" wrapText="1"/>
    </xf>
    <xf numFmtId="9" fontId="14" fillId="0" borderId="4" xfId="4" applyNumberFormat="1"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protection locked="0"/>
    </xf>
    <xf numFmtId="9" fontId="14" fillId="6" borderId="4" xfId="4" applyFont="1" applyFill="1" applyBorder="1" applyAlignment="1" applyProtection="1">
      <alignment horizontal="center" vertical="center" wrapText="1"/>
    </xf>
    <xf numFmtId="0" fontId="26" fillId="6" borderId="4" xfId="0" applyFont="1" applyFill="1" applyBorder="1" applyAlignment="1" applyProtection="1">
      <alignment horizontal="justify" vertical="center" wrapText="1"/>
      <protection locked="0"/>
    </xf>
    <xf numFmtId="10" fontId="2" fillId="6" borderId="19" xfId="4" applyNumberFormat="1" applyFont="1" applyFill="1" applyBorder="1" applyAlignment="1" applyProtection="1">
      <alignment horizontal="center" vertical="center" wrapText="1"/>
    </xf>
    <xf numFmtId="0" fontId="33" fillId="0" borderId="1" xfId="0" applyFont="1" applyFill="1" applyBorder="1" applyAlignment="1">
      <alignment horizontal="center" vertical="center" wrapText="1"/>
    </xf>
    <xf numFmtId="0" fontId="34" fillId="0" borderId="1" xfId="0" applyFont="1" applyFill="1" applyBorder="1" applyAlignment="1" applyProtection="1">
      <alignment vertical="center" wrapText="1"/>
    </xf>
    <xf numFmtId="0" fontId="34" fillId="0" borderId="1" xfId="0" applyFont="1" applyFill="1" applyBorder="1" applyAlignment="1" applyProtection="1">
      <alignment horizontal="justify" vertical="center" wrapText="1"/>
    </xf>
    <xf numFmtId="165" fontId="34" fillId="0" borderId="1" xfId="4" applyNumberFormat="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xf>
    <xf numFmtId="9" fontId="34" fillId="0" borderId="4" xfId="0" applyNumberFormat="1"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protection locked="0"/>
    </xf>
    <xf numFmtId="9" fontId="34" fillId="0" borderId="29" xfId="4" applyFont="1" applyFill="1" applyBorder="1" applyAlignment="1" applyProtection="1">
      <alignment horizontal="center" vertical="center" wrapText="1"/>
    </xf>
    <xf numFmtId="0" fontId="34" fillId="0" borderId="29" xfId="0" applyFont="1" applyFill="1" applyBorder="1" applyAlignment="1" applyProtection="1">
      <alignment horizontal="justify" vertical="center" wrapText="1"/>
      <protection locked="0"/>
    </xf>
    <xf numFmtId="9" fontId="34" fillId="0" borderId="4" xfId="4" applyNumberFormat="1" applyFont="1" applyFill="1" applyBorder="1" applyAlignment="1" applyProtection="1">
      <alignment horizontal="center" vertical="center" wrapText="1"/>
    </xf>
    <xf numFmtId="9" fontId="34" fillId="0" borderId="29" xfId="4" applyFont="1" applyFill="1" applyBorder="1" applyAlignment="1" applyProtection="1">
      <alignment horizontal="center" vertical="center" wrapText="1"/>
      <protection locked="0"/>
    </xf>
    <xf numFmtId="0" fontId="34" fillId="0" borderId="4" xfId="0" applyNumberFormat="1" applyFont="1" applyFill="1" applyBorder="1" applyAlignment="1" applyProtection="1">
      <alignment horizontal="center" vertical="center" wrapText="1"/>
    </xf>
    <xf numFmtId="9" fontId="34" fillId="0" borderId="29" xfId="0" applyNumberFormat="1" applyFont="1" applyFill="1" applyBorder="1" applyAlignment="1" applyProtection="1">
      <alignment horizontal="center" vertical="center" wrapText="1"/>
      <protection locked="0"/>
    </xf>
    <xf numFmtId="0" fontId="34" fillId="0" borderId="4" xfId="0" applyFont="1" applyFill="1" applyBorder="1" applyAlignment="1">
      <alignment horizontal="center" vertical="center" wrapText="1"/>
    </xf>
    <xf numFmtId="9" fontId="34" fillId="0" borderId="29" xfId="4" applyFont="1" applyFill="1" applyBorder="1" applyAlignment="1">
      <alignment horizontal="center" vertical="center" wrapText="1"/>
    </xf>
    <xf numFmtId="0" fontId="34" fillId="0" borderId="30" xfId="0" applyFont="1" applyFill="1" applyBorder="1" applyAlignment="1" applyProtection="1">
      <alignment horizontal="left" vertical="center" wrapText="1"/>
      <protection locked="0"/>
    </xf>
    <xf numFmtId="0" fontId="34" fillId="0" borderId="0" xfId="0" applyFont="1" applyFill="1"/>
    <xf numFmtId="9" fontId="34" fillId="0" borderId="1" xfId="4" applyFont="1" applyFill="1" applyBorder="1" applyAlignment="1" applyProtection="1">
      <alignment horizontal="center" vertical="center" wrapText="1"/>
    </xf>
    <xf numFmtId="9" fontId="33" fillId="0" borderId="1" xfId="4" applyFont="1" applyFill="1" applyBorder="1" applyAlignment="1" applyProtection="1">
      <alignment horizontal="center" vertical="center" wrapText="1"/>
    </xf>
    <xf numFmtId="9" fontId="34" fillId="0" borderId="4" xfId="4" applyFont="1" applyFill="1" applyBorder="1" applyAlignment="1" applyProtection="1">
      <alignment horizontal="center" vertical="center" wrapText="1"/>
    </xf>
    <xf numFmtId="9" fontId="33" fillId="0" borderId="1" xfId="4" applyFont="1" applyFill="1" applyBorder="1" applyAlignment="1" applyProtection="1">
      <alignment horizontal="center" vertical="center"/>
    </xf>
    <xf numFmtId="9" fontId="34" fillId="0" borderId="1" xfId="0" applyNumberFormat="1" applyFont="1" applyFill="1" applyBorder="1" applyAlignment="1" applyProtection="1">
      <alignment horizontal="center" vertical="center" wrapText="1"/>
    </xf>
    <xf numFmtId="9" fontId="33" fillId="0" borderId="1" xfId="0" applyNumberFormat="1" applyFont="1" applyFill="1" applyBorder="1" applyAlignment="1" applyProtection="1">
      <alignment horizontal="center" vertical="center" wrapText="1"/>
    </xf>
    <xf numFmtId="0" fontId="26" fillId="0" borderId="4" xfId="4" applyNumberFormat="1" applyFont="1" applyFill="1" applyBorder="1" applyAlignment="1" applyProtection="1">
      <alignment horizontal="center" vertical="center" wrapText="1"/>
      <protection locked="0"/>
    </xf>
    <xf numFmtId="10" fontId="26" fillId="0" borderId="4" xfId="4" applyNumberFormat="1" applyFont="1" applyFill="1" applyBorder="1" applyAlignment="1" applyProtection="1">
      <alignment horizontal="center" vertical="center" wrapText="1"/>
      <protection locked="0"/>
    </xf>
    <xf numFmtId="10" fontId="35" fillId="6" borderId="19" xfId="4" applyNumberFormat="1" applyFont="1" applyFill="1" applyBorder="1" applyAlignment="1" applyProtection="1">
      <alignment horizontal="center" vertical="center" wrapText="1"/>
    </xf>
    <xf numFmtId="165" fontId="26" fillId="0" borderId="4" xfId="4" applyNumberFormat="1" applyFont="1" applyFill="1" applyBorder="1" applyAlignment="1" applyProtection="1">
      <alignment horizontal="center" vertical="center" wrapText="1"/>
      <protection locked="0"/>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0" fontId="38" fillId="6" borderId="0" xfId="0" applyNumberFormat="1" applyFont="1" applyFill="1" applyBorder="1" applyAlignment="1">
      <alignment horizontal="center" vertical="center" wrapText="1"/>
    </xf>
    <xf numFmtId="10" fontId="37" fillId="6" borderId="19" xfId="4"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horizontal="center" vertical="center" wrapText="1"/>
      <protection locked="0"/>
    </xf>
    <xf numFmtId="0" fontId="18" fillId="6" borderId="13" xfId="0" applyFont="1" applyFill="1" applyBorder="1" applyAlignment="1">
      <alignment horizontal="center" vertical="top" wrapText="1"/>
    </xf>
    <xf numFmtId="0" fontId="18" fillId="6" borderId="13"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 fillId="20" borderId="2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2" fillId="6" borderId="47" xfId="0" applyFont="1" applyFill="1" applyBorder="1" applyAlignment="1">
      <alignment horizontal="center" vertical="center" wrapText="1"/>
    </xf>
    <xf numFmtId="14" fontId="12" fillId="5" borderId="47" xfId="0" applyNumberFormat="1" applyFont="1" applyFill="1" applyBorder="1" applyAlignment="1" applyProtection="1">
      <alignment horizontal="center" vertical="center" wrapText="1"/>
    </xf>
    <xf numFmtId="0" fontId="2" fillId="6" borderId="2" xfId="0" applyFont="1" applyFill="1" applyBorder="1" applyAlignment="1">
      <alignment horizontal="center" vertical="center" wrapText="1"/>
    </xf>
    <xf numFmtId="14" fontId="12" fillId="5" borderId="2" xfId="0" applyNumberFormat="1" applyFont="1" applyFill="1" applyBorder="1" applyAlignment="1" applyProtection="1">
      <alignment horizontal="center" vertical="center" wrapText="1"/>
    </xf>
    <xf numFmtId="0" fontId="14" fillId="0" borderId="29" xfId="0" applyFont="1" applyBorder="1" applyAlignment="1" applyProtection="1">
      <alignment horizontal="left" vertical="center" wrapText="1"/>
      <protection locked="0"/>
    </xf>
    <xf numFmtId="2" fontId="26" fillId="0" borderId="29" xfId="4" applyNumberFormat="1" applyFont="1" applyFill="1" applyBorder="1" applyAlignment="1">
      <alignment horizontal="center" vertical="center" wrapText="1"/>
    </xf>
    <xf numFmtId="0" fontId="21" fillId="0" borderId="30" xfId="0" applyFont="1" applyBorder="1" applyAlignment="1" applyProtection="1">
      <alignment horizontal="left" vertical="center" wrapText="1"/>
      <protection locked="0"/>
    </xf>
    <xf numFmtId="0" fontId="34" fillId="0" borderId="29" xfId="4" applyNumberFormat="1" applyFont="1" applyFill="1" applyBorder="1" applyAlignment="1" applyProtection="1">
      <alignment horizontal="center" vertical="center" wrapText="1"/>
      <protection locked="0"/>
    </xf>
    <xf numFmtId="9" fontId="34" fillId="0" borderId="29" xfId="4" applyNumberFormat="1" applyFont="1" applyFill="1" applyBorder="1" applyAlignment="1" applyProtection="1">
      <alignment horizontal="center" vertical="center" wrapText="1"/>
    </xf>
    <xf numFmtId="0" fontId="34" fillId="0" borderId="29" xfId="4" applyNumberFormat="1" applyFont="1" applyFill="1" applyBorder="1" applyAlignment="1">
      <alignment horizontal="center" vertical="center" wrapText="1"/>
    </xf>
    <xf numFmtId="0" fontId="34" fillId="0" borderId="29" xfId="0" applyFont="1" applyBorder="1" applyAlignment="1" applyProtection="1">
      <alignment horizontal="left" vertical="center" wrapText="1"/>
      <protection locked="0"/>
    </xf>
    <xf numFmtId="0" fontId="34" fillId="0" borderId="48" xfId="0" applyFont="1" applyBorder="1" applyAlignment="1" applyProtection="1">
      <alignment horizontal="center" vertical="center" wrapText="1"/>
      <protection locked="0"/>
    </xf>
    <xf numFmtId="9" fontId="26" fillId="0" borderId="4" xfId="4" applyFont="1" applyFill="1" applyBorder="1" applyAlignment="1">
      <alignment horizontal="center" vertical="center" wrapText="1"/>
    </xf>
    <xf numFmtId="9" fontId="39" fillId="6" borderId="19" xfId="4" applyFont="1" applyFill="1" applyBorder="1" applyAlignment="1" applyProtection="1">
      <alignment horizontal="center" vertical="center" wrapText="1"/>
    </xf>
    <xf numFmtId="0" fontId="4" fillId="16" borderId="1" xfId="0" applyFont="1" applyFill="1" applyBorder="1" applyAlignment="1">
      <alignment horizontal="center" vertical="center" wrapText="1"/>
    </xf>
    <xf numFmtId="0" fontId="11" fillId="21" borderId="45"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11" fillId="21" borderId="28"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1" borderId="44"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4" fillId="6" borderId="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12" fillId="5" borderId="47" xfId="0" applyFont="1" applyFill="1" applyBorder="1" applyAlignment="1" applyProtection="1">
      <alignment horizontal="center" vertical="center" wrapText="1"/>
    </xf>
    <xf numFmtId="0" fontId="1" fillId="15" borderId="4"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5" borderId="28" xfId="0" applyFont="1" applyFill="1" applyBorder="1" applyAlignment="1">
      <alignment horizontal="center" vertical="center" wrapText="1"/>
    </xf>
    <xf numFmtId="0" fontId="1" fillId="15" borderId="4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9" fillId="6" borderId="0" xfId="0" applyFont="1" applyFill="1" applyBorder="1" applyAlignment="1">
      <alignment horizontal="right" vertical="center" wrapText="1"/>
    </xf>
    <xf numFmtId="0" fontId="1" fillId="16" borderId="4" xfId="0" applyFont="1" applyFill="1" applyBorder="1" applyAlignment="1">
      <alignment horizontal="center" vertical="center" wrapText="1"/>
    </xf>
    <xf numFmtId="0" fontId="1" fillId="17" borderId="4"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40"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29" fillId="17" borderId="41" xfId="0" applyFont="1" applyFill="1" applyBorder="1" applyAlignment="1" applyProtection="1">
      <alignment horizontal="center" vertical="center" wrapText="1"/>
    </xf>
    <xf numFmtId="0" fontId="29" fillId="17" borderId="42" xfId="0" applyFont="1" applyFill="1" applyBorder="1" applyAlignment="1" applyProtection="1">
      <alignment horizontal="center" vertical="center" wrapText="1"/>
    </xf>
    <xf numFmtId="0" fontId="29" fillId="17" borderId="43" xfId="0" applyFont="1" applyFill="1" applyBorder="1" applyAlignment="1" applyProtection="1">
      <alignment horizontal="center" vertical="center" wrapText="1"/>
    </xf>
    <xf numFmtId="0" fontId="32" fillId="17" borderId="19" xfId="0" applyFont="1" applyFill="1" applyBorder="1" applyAlignment="1" applyProtection="1">
      <alignment horizontal="center" vertical="center" wrapText="1"/>
    </xf>
    <xf numFmtId="0" fontId="32" fillId="11" borderId="19" xfId="0" applyFont="1" applyFill="1" applyBorder="1" applyAlignment="1" applyProtection="1">
      <alignment horizontal="center" vertical="center" wrapText="1"/>
    </xf>
    <xf numFmtId="0" fontId="19" fillId="6" borderId="0" xfId="0" applyFont="1" applyFill="1" applyBorder="1" applyAlignment="1">
      <alignment horizontal="justify" vertical="center" wrapText="1"/>
    </xf>
    <xf numFmtId="0" fontId="1" fillId="20" borderId="22" xfId="0" applyFont="1" applyFill="1" applyBorder="1" applyAlignment="1">
      <alignment horizontal="center" vertical="center" wrapText="1"/>
    </xf>
    <xf numFmtId="0" fontId="30" fillId="19" borderId="37" xfId="0" applyFont="1" applyFill="1" applyBorder="1" applyAlignment="1" applyProtection="1">
      <alignment horizontal="center" vertical="center" wrapText="1"/>
    </xf>
    <xf numFmtId="0" fontId="0" fillId="0" borderId="38" xfId="0" applyBorder="1" applyAlignment="1"/>
    <xf numFmtId="0" fontId="24" fillId="6" borderId="12" xfId="0" applyFont="1" applyFill="1" applyBorder="1" applyAlignment="1">
      <alignment horizontal="center" vertical="top" wrapText="1"/>
    </xf>
    <xf numFmtId="0" fontId="24" fillId="6" borderId="13" xfId="0" applyFont="1" applyFill="1" applyBorder="1" applyAlignment="1">
      <alignment horizontal="center" vertical="top" wrapText="1"/>
    </xf>
    <xf numFmtId="0" fontId="24" fillId="6" borderId="7" xfId="0" applyFont="1" applyFill="1" applyBorder="1" applyAlignment="1">
      <alignment horizontal="center" vertical="top" wrapText="1"/>
    </xf>
    <xf numFmtId="0" fontId="24" fillId="6" borderId="39" xfId="0" applyFont="1" applyFill="1" applyBorder="1" applyAlignment="1">
      <alignment horizontal="center" vertical="center" wrapText="1"/>
    </xf>
    <xf numFmtId="0" fontId="24" fillId="6" borderId="40"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2" fillId="23" borderId="19" xfId="0" applyFont="1" applyFill="1" applyBorder="1" applyAlignment="1" applyProtection="1">
      <alignment horizontal="center" vertical="center" wrapText="1"/>
    </xf>
    <xf numFmtId="0" fontId="31" fillId="10" borderId="46" xfId="0" applyFont="1" applyFill="1" applyBorder="1" applyAlignment="1">
      <alignment horizontal="center" vertical="center"/>
    </xf>
    <xf numFmtId="0" fontId="31" fillId="10" borderId="26" xfId="0" applyFont="1" applyFill="1" applyBorder="1" applyAlignment="1">
      <alignment horizontal="center" vertical="center"/>
    </xf>
    <xf numFmtId="0" fontId="31" fillId="10" borderId="11" xfId="0" applyFont="1" applyFill="1" applyBorder="1" applyAlignment="1">
      <alignment horizontal="center" vertical="center"/>
    </xf>
    <xf numFmtId="22" fontId="31" fillId="22" borderId="12" xfId="0" applyNumberFormat="1" applyFont="1" applyFill="1" applyBorder="1" applyAlignment="1">
      <alignment horizontal="center" vertical="center"/>
    </xf>
    <xf numFmtId="22" fontId="31" fillId="22" borderId="13" xfId="0" applyNumberFormat="1" applyFont="1" applyFill="1" applyBorder="1" applyAlignment="1">
      <alignment horizontal="center" vertical="center"/>
    </xf>
    <xf numFmtId="22" fontId="31" fillId="22" borderId="7" xfId="0" applyNumberFormat="1" applyFont="1" applyFill="1" applyBorder="1" applyAlignment="1">
      <alignment horizontal="center" vertical="center"/>
    </xf>
    <xf numFmtId="0" fontId="18" fillId="6" borderId="12" xfId="0" applyFont="1" applyFill="1" applyBorder="1" applyAlignment="1">
      <alignment horizontal="center" vertical="top" wrapText="1"/>
    </xf>
    <xf numFmtId="0" fontId="18" fillId="6" borderId="13" xfId="0" applyFont="1" applyFill="1" applyBorder="1" applyAlignment="1">
      <alignment horizontal="center" vertical="top" wrapText="1"/>
    </xf>
    <xf numFmtId="0" fontId="4" fillId="18" borderId="34" xfId="0" applyFont="1" applyFill="1" applyBorder="1" applyAlignment="1">
      <alignment horizontal="center" vertical="center" wrapText="1"/>
    </xf>
    <xf numFmtId="0" fontId="4" fillId="18" borderId="31"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4" fillId="18" borderId="14" xfId="0" applyFont="1" applyFill="1" applyBorder="1" applyAlignment="1">
      <alignment horizontal="center" vertical="center" wrapText="1"/>
    </xf>
    <xf numFmtId="0" fontId="12" fillId="5" borderId="2" xfId="0" applyFont="1" applyFill="1" applyBorder="1" applyAlignment="1" applyProtection="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8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0952" name="AutoShape 38" descr="Resultado de imagen para boton agregar icono">
          <a:extLst>
            <a:ext uri="{FF2B5EF4-FFF2-40B4-BE49-F238E27FC236}">
              <a16:creationId xmlns:a16="http://schemas.microsoft.com/office/drawing/2014/main" id="{714606A7-1068-45BD-9C1C-F83DB435D7C2}"/>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953" name="AutoShape 39" descr="Resultado de imagen para boton agregar icono">
          <a:extLst>
            <a:ext uri="{FF2B5EF4-FFF2-40B4-BE49-F238E27FC236}">
              <a16:creationId xmlns:a16="http://schemas.microsoft.com/office/drawing/2014/main" id="{9ECCAB9A-55BD-4760-A94A-4A453DB522A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954" name="AutoShape 40" descr="Resultado de imagen para boton agregar icono">
          <a:extLst>
            <a:ext uri="{FF2B5EF4-FFF2-40B4-BE49-F238E27FC236}">
              <a16:creationId xmlns:a16="http://schemas.microsoft.com/office/drawing/2014/main" id="{FDBDC52B-F529-4DB7-96BE-72B7A256899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955" name="AutoShape 42" descr="Z">
          <a:extLst>
            <a:ext uri="{FF2B5EF4-FFF2-40B4-BE49-F238E27FC236}">
              <a16:creationId xmlns:a16="http://schemas.microsoft.com/office/drawing/2014/main" id="{93B8CBD8-AB71-482D-B2DE-3AB88CBB41D8}"/>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44CF0202-868A-4907-B4BD-276B82CDB7C6}"/>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2"/>
  <sheetViews>
    <sheetView showGridLines="0" tabSelected="1" topLeftCell="AK16" zoomScale="55" zoomScaleNormal="55" workbookViewId="0">
      <selection activeCell="AS20" sqref="AS20"/>
    </sheetView>
  </sheetViews>
  <sheetFormatPr baseColWidth="10" defaultColWidth="0" defaultRowHeight="15" zeroHeight="1" x14ac:dyDescent="0.25"/>
  <cols>
    <col min="1" max="1" width="8.85546875" customWidth="1"/>
    <col min="2" max="2" width="69" customWidth="1"/>
    <col min="3" max="3" width="36.42578125" customWidth="1"/>
    <col min="4" max="4" width="69.28515625" style="75" customWidth="1"/>
    <col min="5" max="5" width="18.28515625" customWidth="1"/>
    <col min="6" max="6" width="24.28515625" customWidth="1"/>
    <col min="7" max="7" width="50.7109375" customWidth="1"/>
    <col min="8" max="8" width="87.42578125" customWidth="1"/>
    <col min="9" max="9" width="33.85546875" customWidth="1"/>
    <col min="10" max="10" width="28" customWidth="1"/>
    <col min="11" max="11" width="35" customWidth="1"/>
    <col min="12" max="12" width="8.140625" customWidth="1"/>
    <col min="13" max="13" width="8.7109375" customWidth="1"/>
    <col min="14" max="14" width="9.42578125" customWidth="1"/>
    <col min="15" max="15" width="8.140625" customWidth="1"/>
    <col min="16" max="16" width="20.85546875" style="100" customWidth="1"/>
    <col min="17" max="17" width="14.42578125" customWidth="1"/>
    <col min="18" max="18" width="18.140625" customWidth="1"/>
    <col min="19" max="19" width="14.7109375" customWidth="1"/>
    <col min="20" max="20" width="45.7109375" customWidth="1"/>
    <col min="21" max="21" width="11.42578125" customWidth="1"/>
    <col min="22" max="22" width="18.85546875" customWidth="1"/>
    <col min="23" max="23" width="14.140625" customWidth="1"/>
    <col min="24" max="24" width="18.42578125" customWidth="1"/>
    <col min="25" max="25" width="80.140625" customWidth="1"/>
    <col min="26" max="26" width="25.7109375" customWidth="1"/>
    <col min="27" max="27" width="19.7109375" customWidth="1"/>
    <col min="28" max="29" width="16.42578125" customWidth="1"/>
    <col min="30" max="30" width="100.42578125" customWidth="1"/>
    <col min="31" max="31" width="17.85546875" customWidth="1"/>
    <col min="32" max="33" width="11.42578125" customWidth="1"/>
    <col min="34" max="34" width="17.140625" customWidth="1"/>
    <col min="35" max="35" width="87.140625" customWidth="1"/>
    <col min="36" max="36" width="42.140625" customWidth="1"/>
    <col min="37" max="38" width="11.42578125" customWidth="1"/>
    <col min="39" max="39" width="14.85546875" customWidth="1"/>
    <col min="40" max="40" width="37.85546875" customWidth="1"/>
    <col min="41" max="41" width="20.7109375" customWidth="1"/>
    <col min="42" max="42" width="24.140625" customWidth="1"/>
    <col min="43" max="43" width="19.140625" customWidth="1"/>
    <col min="44" max="44" width="18.42578125" customWidth="1"/>
    <col min="45" max="45" width="21.85546875" customWidth="1"/>
    <col min="46" max="46" width="19.85546875" customWidth="1"/>
  </cols>
  <sheetData>
    <row r="1" spans="1:46" ht="48.75" customHeight="1" x14ac:dyDescent="0.25">
      <c r="A1" s="255" t="s">
        <v>0</v>
      </c>
      <c r="B1" s="256"/>
      <c r="C1" s="256"/>
      <c r="D1" s="256"/>
      <c r="E1" s="256"/>
      <c r="F1" s="256"/>
      <c r="G1" s="256"/>
      <c r="H1" s="257"/>
      <c r="I1" s="76"/>
      <c r="J1" s="76"/>
      <c r="K1" s="76"/>
      <c r="L1" s="76"/>
      <c r="M1" s="76"/>
      <c r="N1" s="76"/>
      <c r="O1" s="76"/>
      <c r="P1" s="76"/>
      <c r="Q1" s="76"/>
      <c r="R1" s="76"/>
      <c r="S1" s="76"/>
      <c r="T1" s="76"/>
      <c r="U1" s="76"/>
    </row>
    <row r="2" spans="1:46" ht="40.5" customHeight="1" thickBot="1" x14ac:dyDescent="0.3">
      <c r="A2" s="252" t="s">
        <v>1</v>
      </c>
      <c r="B2" s="253"/>
      <c r="C2" s="253"/>
      <c r="D2" s="253"/>
      <c r="E2" s="253"/>
      <c r="F2" s="253"/>
      <c r="G2" s="253"/>
      <c r="H2" s="254"/>
      <c r="I2" s="76"/>
      <c r="J2" s="76"/>
      <c r="K2" s="76"/>
      <c r="L2" s="76"/>
      <c r="M2" s="76"/>
      <c r="N2" s="76"/>
      <c r="O2" s="76"/>
      <c r="P2" s="76"/>
      <c r="Q2" s="76"/>
      <c r="R2" s="76"/>
      <c r="S2" s="76"/>
      <c r="T2" s="76"/>
      <c r="U2" s="76"/>
    </row>
    <row r="3" spans="1:46" ht="83.25" customHeight="1" x14ac:dyDescent="0.25">
      <c r="A3" s="47" t="s">
        <v>2</v>
      </c>
      <c r="B3" s="78">
        <v>2019</v>
      </c>
      <c r="C3" s="197" t="s">
        <v>3</v>
      </c>
      <c r="D3" s="198"/>
      <c r="E3" s="198"/>
      <c r="F3" s="198"/>
      <c r="G3" s="198"/>
      <c r="H3" s="199"/>
      <c r="I3" s="76"/>
      <c r="J3" s="76"/>
      <c r="K3" s="76"/>
      <c r="L3" s="76"/>
      <c r="M3" s="76"/>
      <c r="N3" s="76"/>
      <c r="O3" s="76"/>
      <c r="P3" s="76"/>
      <c r="Q3" s="76"/>
      <c r="R3" s="76"/>
      <c r="S3" s="76"/>
      <c r="T3" s="76"/>
      <c r="U3" s="76"/>
      <c r="V3" s="76"/>
      <c r="W3" s="76"/>
      <c r="X3" s="76"/>
      <c r="Y3" s="76"/>
      <c r="Z3" s="76"/>
      <c r="AA3" s="1"/>
      <c r="AB3" s="1"/>
      <c r="AC3" s="1"/>
      <c r="AD3" s="1"/>
      <c r="AE3" s="1"/>
      <c r="AF3" s="1"/>
      <c r="AG3" s="1"/>
      <c r="AH3" s="1"/>
      <c r="AI3" s="1"/>
      <c r="AJ3" s="1"/>
      <c r="AK3" s="1"/>
      <c r="AL3" s="1"/>
      <c r="AM3" s="1"/>
      <c r="AN3" s="1"/>
      <c r="AO3" s="1"/>
      <c r="AP3" s="1"/>
      <c r="AQ3" s="1"/>
      <c r="AR3" s="1"/>
      <c r="AS3" s="1"/>
      <c r="AT3" s="1"/>
    </row>
    <row r="4" spans="1:46" ht="30" customHeight="1" x14ac:dyDescent="0.25">
      <c r="A4" s="47" t="s">
        <v>4</v>
      </c>
      <c r="B4" s="78"/>
      <c r="C4" s="79" t="s">
        <v>5</v>
      </c>
      <c r="D4" s="181" t="s">
        <v>6</v>
      </c>
      <c r="E4" s="200" t="s">
        <v>7</v>
      </c>
      <c r="F4" s="200"/>
      <c r="G4" s="200"/>
      <c r="H4" s="201"/>
      <c r="I4" s="76"/>
      <c r="J4" s="76"/>
      <c r="K4" s="76"/>
      <c r="L4" s="76"/>
      <c r="M4" s="76"/>
      <c r="N4" s="76"/>
      <c r="O4" s="76"/>
      <c r="P4" s="76"/>
      <c r="Q4" s="76"/>
      <c r="R4" s="76"/>
      <c r="S4" s="76"/>
      <c r="T4" s="76"/>
      <c r="U4" s="76"/>
      <c r="V4" s="76"/>
      <c r="W4" s="76"/>
      <c r="X4" s="76"/>
      <c r="Y4" s="76"/>
      <c r="Z4" s="76"/>
      <c r="AA4" s="1"/>
      <c r="AB4" s="1"/>
      <c r="AC4" s="1"/>
      <c r="AD4" s="1"/>
      <c r="AE4" s="1"/>
      <c r="AF4" s="1"/>
      <c r="AG4" s="1"/>
      <c r="AH4" s="1"/>
      <c r="AI4" s="1"/>
      <c r="AJ4" s="1"/>
      <c r="AK4" s="1"/>
      <c r="AL4" s="1"/>
      <c r="AM4" s="1"/>
      <c r="AN4" s="1"/>
      <c r="AO4" s="1"/>
      <c r="AP4" s="1"/>
      <c r="AQ4" s="1"/>
      <c r="AR4" s="1"/>
      <c r="AS4" s="1"/>
      <c r="AT4" s="1"/>
    </row>
    <row r="5" spans="1:46" ht="43.5" customHeight="1" x14ac:dyDescent="0.25">
      <c r="A5" s="47" t="s">
        <v>8</v>
      </c>
      <c r="B5" s="167" t="s">
        <v>9</v>
      </c>
      <c r="C5" s="173">
        <v>1</v>
      </c>
      <c r="D5" s="101">
        <v>43445</v>
      </c>
      <c r="E5" s="202" t="s">
        <v>10</v>
      </c>
      <c r="F5" s="202"/>
      <c r="G5" s="202"/>
      <c r="H5" s="202"/>
      <c r="I5" s="76"/>
      <c r="J5" s="76"/>
      <c r="K5" s="76"/>
      <c r="L5" s="76"/>
      <c r="M5" s="76"/>
      <c r="N5" s="76"/>
      <c r="O5" s="76"/>
      <c r="P5" s="76"/>
      <c r="Q5" s="76"/>
      <c r="R5" s="76"/>
      <c r="S5" s="76"/>
      <c r="T5" s="76"/>
      <c r="U5" s="76"/>
      <c r="V5" s="76"/>
      <c r="W5" s="76"/>
      <c r="X5" s="76"/>
      <c r="Y5" s="76"/>
      <c r="Z5" s="76"/>
      <c r="AA5" s="1"/>
      <c r="AB5" s="1"/>
      <c r="AC5" s="1"/>
      <c r="AD5" s="1"/>
      <c r="AE5" s="1"/>
      <c r="AF5" s="1"/>
      <c r="AG5" s="1"/>
      <c r="AH5" s="1"/>
      <c r="AI5" s="1"/>
      <c r="AJ5" s="1"/>
      <c r="AK5" s="1"/>
      <c r="AL5" s="1"/>
      <c r="AM5" s="1"/>
      <c r="AN5" s="1"/>
      <c r="AO5" s="1"/>
      <c r="AP5" s="1"/>
      <c r="AQ5" s="1"/>
      <c r="AR5" s="1"/>
      <c r="AS5" s="1"/>
      <c r="AT5" s="1"/>
    </row>
    <row r="6" spans="1:46" ht="66.75" customHeight="1" x14ac:dyDescent="0.25">
      <c r="A6" s="47"/>
      <c r="B6" s="167"/>
      <c r="C6" s="173">
        <v>2</v>
      </c>
      <c r="D6" s="101">
        <v>43550</v>
      </c>
      <c r="E6" s="202" t="s">
        <v>11</v>
      </c>
      <c r="F6" s="202"/>
      <c r="G6" s="202"/>
      <c r="H6" s="202"/>
      <c r="I6" s="76"/>
      <c r="J6" s="76"/>
      <c r="K6" s="76"/>
      <c r="L6" s="76"/>
      <c r="M6" s="76"/>
      <c r="N6" s="76"/>
      <c r="O6" s="76"/>
      <c r="P6" s="76"/>
      <c r="Q6" s="76"/>
      <c r="R6" s="76"/>
      <c r="S6" s="76"/>
      <c r="T6" s="76"/>
      <c r="U6" s="76"/>
      <c r="V6" s="76"/>
      <c r="W6" s="76"/>
      <c r="X6" s="76"/>
      <c r="Y6" s="76"/>
      <c r="Z6" s="76"/>
      <c r="AA6" s="20"/>
      <c r="AB6" s="20"/>
      <c r="AC6" s="20"/>
      <c r="AD6" s="20"/>
      <c r="AE6" s="20"/>
      <c r="AF6" s="20"/>
      <c r="AG6" s="20"/>
      <c r="AH6" s="20"/>
      <c r="AI6" s="20"/>
      <c r="AJ6" s="20"/>
      <c r="AK6" s="20"/>
      <c r="AL6" s="20"/>
      <c r="AM6" s="20"/>
      <c r="AN6" s="20"/>
      <c r="AO6" s="20"/>
      <c r="AP6" s="2"/>
      <c r="AQ6" s="20"/>
      <c r="AR6" s="20"/>
      <c r="AS6" s="20"/>
      <c r="AT6" s="20"/>
    </row>
    <row r="7" spans="1:46" ht="75" customHeight="1" x14ac:dyDescent="0.25">
      <c r="A7" s="47"/>
      <c r="B7" s="167"/>
      <c r="C7" s="173">
        <v>3</v>
      </c>
      <c r="D7" s="101">
        <v>43578</v>
      </c>
      <c r="E7" s="202" t="s">
        <v>12</v>
      </c>
      <c r="F7" s="202"/>
      <c r="G7" s="202"/>
      <c r="H7" s="202"/>
      <c r="I7" s="76"/>
      <c r="J7" s="76"/>
      <c r="K7" s="76"/>
      <c r="L7" s="76"/>
      <c r="M7" s="76"/>
      <c r="N7" s="76"/>
      <c r="O7" s="76"/>
      <c r="P7" s="76"/>
      <c r="Q7" s="76"/>
      <c r="R7" s="76"/>
      <c r="S7" s="76"/>
      <c r="T7" s="76"/>
      <c r="U7" s="76"/>
      <c r="V7" s="76"/>
      <c r="W7" s="76"/>
      <c r="X7" s="76"/>
      <c r="Y7" s="76"/>
      <c r="Z7" s="76"/>
      <c r="AA7" s="76"/>
      <c r="AB7" s="76"/>
      <c r="AC7" s="76"/>
      <c r="AD7" s="76"/>
      <c r="AE7" s="76"/>
      <c r="AF7" s="203"/>
      <c r="AG7" s="203"/>
      <c r="AH7" s="203"/>
      <c r="AI7" s="203"/>
      <c r="AJ7" s="203"/>
      <c r="AK7" s="203"/>
      <c r="AL7" s="203"/>
      <c r="AM7" s="203"/>
      <c r="AN7" s="203"/>
      <c r="AO7" s="203"/>
      <c r="AP7" s="203"/>
      <c r="AQ7" s="203"/>
      <c r="AR7" s="203"/>
      <c r="AS7" s="203"/>
      <c r="AT7" s="203"/>
    </row>
    <row r="8" spans="1:46" ht="72" customHeight="1" x14ac:dyDescent="0.25">
      <c r="A8" s="165"/>
      <c r="B8" s="165"/>
      <c r="C8" s="166">
        <v>4</v>
      </c>
      <c r="D8" s="101">
        <v>43675</v>
      </c>
      <c r="E8" s="202" t="s">
        <v>13</v>
      </c>
      <c r="F8" s="202"/>
      <c r="G8" s="202"/>
      <c r="H8" s="202"/>
      <c r="I8" s="76"/>
      <c r="J8" s="76"/>
      <c r="K8" s="76"/>
      <c r="L8" s="76"/>
      <c r="M8" s="76"/>
      <c r="N8" s="76"/>
      <c r="O8" s="76"/>
      <c r="P8" s="76"/>
      <c r="Q8" s="76"/>
      <c r="R8" s="76"/>
      <c r="S8" s="76"/>
      <c r="T8" s="76"/>
      <c r="U8" s="76"/>
      <c r="V8" s="76"/>
      <c r="W8" s="76"/>
      <c r="X8" s="76"/>
      <c r="Y8" s="76"/>
      <c r="Z8" s="76"/>
      <c r="AA8" s="203"/>
      <c r="AB8" s="203"/>
      <c r="AC8" s="203"/>
      <c r="AD8" s="203"/>
      <c r="AE8" s="203"/>
      <c r="AF8" s="203"/>
      <c r="AG8" s="203"/>
      <c r="AH8" s="203"/>
      <c r="AI8" s="203"/>
      <c r="AJ8" s="203"/>
      <c r="AK8" s="203"/>
      <c r="AL8" s="203"/>
      <c r="AM8" s="203"/>
      <c r="AN8" s="203"/>
      <c r="AO8" s="203"/>
      <c r="AP8" s="203"/>
      <c r="AQ8" s="203"/>
      <c r="AR8" s="203"/>
      <c r="AS8" s="203"/>
      <c r="AT8" s="203"/>
    </row>
    <row r="9" spans="1:46" ht="72" customHeight="1" x14ac:dyDescent="0.25">
      <c r="A9" s="165"/>
      <c r="B9" s="165"/>
      <c r="C9" s="166">
        <v>5</v>
      </c>
      <c r="D9" s="101">
        <v>43717</v>
      </c>
      <c r="E9" s="202" t="s">
        <v>14</v>
      </c>
      <c r="F9" s="202"/>
      <c r="G9" s="202"/>
      <c r="H9" s="202"/>
      <c r="I9" s="76"/>
      <c r="J9" s="76"/>
      <c r="K9" s="76"/>
      <c r="L9" s="76"/>
      <c r="M9" s="76"/>
      <c r="N9" s="76"/>
      <c r="O9" s="76"/>
      <c r="P9" s="76"/>
      <c r="Q9" s="76"/>
      <c r="R9" s="76"/>
      <c r="S9" s="76"/>
      <c r="T9" s="76"/>
      <c r="U9" s="76"/>
      <c r="V9" s="76"/>
      <c r="W9" s="76"/>
      <c r="X9" s="76"/>
      <c r="Y9" s="76"/>
      <c r="Z9" s="76"/>
      <c r="AA9" s="180"/>
      <c r="AB9" s="180"/>
      <c r="AC9" s="180"/>
      <c r="AD9" s="180"/>
      <c r="AE9" s="180"/>
      <c r="AF9" s="180"/>
      <c r="AG9" s="180"/>
      <c r="AH9" s="180"/>
      <c r="AI9" s="180"/>
      <c r="AJ9" s="180"/>
      <c r="AK9" s="180"/>
      <c r="AL9" s="180"/>
      <c r="AM9" s="180"/>
      <c r="AN9" s="180"/>
      <c r="AO9" s="180"/>
      <c r="AP9" s="180"/>
      <c r="AQ9" s="180"/>
      <c r="AR9" s="180"/>
      <c r="AS9" s="180"/>
      <c r="AT9" s="180"/>
    </row>
    <row r="10" spans="1:46" ht="72" customHeight="1" x14ac:dyDescent="0.25">
      <c r="A10" s="165"/>
      <c r="B10" s="165"/>
      <c r="C10" s="184">
        <v>6</v>
      </c>
      <c r="D10" s="185">
        <v>43782</v>
      </c>
      <c r="E10" s="266" t="s">
        <v>15</v>
      </c>
      <c r="F10" s="266"/>
      <c r="G10" s="266"/>
      <c r="H10" s="266"/>
      <c r="I10" s="76"/>
      <c r="J10" s="76"/>
      <c r="K10" s="76"/>
      <c r="L10" s="76"/>
      <c r="M10" s="76"/>
      <c r="N10" s="76"/>
      <c r="O10" s="76"/>
      <c r="P10" s="76"/>
      <c r="Q10" s="76"/>
      <c r="R10" s="76"/>
      <c r="S10" s="76"/>
      <c r="T10" s="76"/>
      <c r="U10" s="76"/>
      <c r="V10" s="76"/>
      <c r="W10" s="76"/>
      <c r="X10" s="76"/>
      <c r="Y10" s="76"/>
      <c r="Z10" s="76"/>
      <c r="AA10" s="180"/>
      <c r="AB10" s="180"/>
      <c r="AC10" s="180"/>
      <c r="AD10" s="180"/>
      <c r="AE10" s="180"/>
      <c r="AF10" s="180"/>
      <c r="AG10" s="180"/>
      <c r="AH10" s="180"/>
      <c r="AI10" s="180"/>
      <c r="AJ10" s="180"/>
      <c r="AK10" s="180"/>
      <c r="AL10" s="180"/>
      <c r="AM10" s="180"/>
      <c r="AN10" s="180"/>
      <c r="AO10" s="180"/>
      <c r="AP10" s="180"/>
      <c r="AQ10" s="180"/>
      <c r="AR10" s="180"/>
      <c r="AS10" s="180"/>
      <c r="AT10" s="180"/>
    </row>
    <row r="11" spans="1:46" ht="72" customHeight="1" x14ac:dyDescent="0.25">
      <c r="A11" s="2"/>
      <c r="B11" s="2"/>
      <c r="C11" s="182">
        <v>7</v>
      </c>
      <c r="D11" s="183">
        <v>43853</v>
      </c>
      <c r="E11" s="210" t="s">
        <v>328</v>
      </c>
      <c r="F11" s="210"/>
      <c r="G11" s="210"/>
      <c r="H11" s="210"/>
      <c r="I11" s="76"/>
      <c r="J11" s="76"/>
      <c r="K11" s="76"/>
      <c r="L11" s="76"/>
      <c r="M11" s="76"/>
      <c r="N11" s="76"/>
      <c r="O11" s="76"/>
      <c r="P11" s="76"/>
      <c r="Q11" s="76"/>
      <c r="R11" s="76"/>
      <c r="S11" s="76"/>
      <c r="T11" s="76"/>
      <c r="U11" s="76"/>
      <c r="V11" s="76"/>
      <c r="W11" s="76"/>
      <c r="X11" s="76"/>
      <c r="Y11" s="76"/>
      <c r="Z11" s="76"/>
      <c r="AA11" s="180"/>
      <c r="AB11" s="180"/>
      <c r="AC11" s="180"/>
      <c r="AD11" s="180"/>
      <c r="AE11" s="180"/>
      <c r="AF11" s="180"/>
      <c r="AG11" s="180"/>
      <c r="AH11" s="180"/>
      <c r="AI11" s="180"/>
      <c r="AJ11" s="180"/>
      <c r="AK11" s="180"/>
      <c r="AL11" s="180"/>
      <c r="AM11" s="180"/>
      <c r="AN11" s="180"/>
      <c r="AO11" s="180"/>
      <c r="AP11" s="180"/>
      <c r="AQ11" s="180"/>
      <c r="AR11" s="180"/>
      <c r="AS11" s="180"/>
      <c r="AT11" s="180"/>
    </row>
    <row r="12" spans="1:46" ht="50.25" customHeight="1" x14ac:dyDescent="0.25">
      <c r="A12" s="1"/>
      <c r="B12" s="1"/>
      <c r="C12" s="1"/>
      <c r="D12" s="72"/>
      <c r="E12" s="1"/>
      <c r="F12" s="1"/>
      <c r="G12" s="1"/>
      <c r="H12" s="1"/>
      <c r="I12" s="1"/>
      <c r="J12" s="1"/>
      <c r="K12" s="1"/>
      <c r="L12" s="1"/>
      <c r="M12" s="1"/>
      <c r="N12" s="1"/>
      <c r="O12" s="1"/>
      <c r="P12" s="97"/>
      <c r="Q12" s="1"/>
      <c r="R12" s="1"/>
      <c r="S12" s="1"/>
      <c r="T12" s="1"/>
      <c r="U12" s="1"/>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row>
    <row r="13" spans="1:46" ht="51.75" customHeight="1" x14ac:dyDescent="0.25">
      <c r="A13" s="260" t="s">
        <v>16</v>
      </c>
      <c r="B13" s="261"/>
      <c r="C13" s="68"/>
      <c r="D13" s="204"/>
      <c r="E13" s="205"/>
      <c r="F13" s="205"/>
      <c r="G13" s="205"/>
      <c r="H13" s="205"/>
      <c r="I13" s="205"/>
      <c r="J13" s="205"/>
      <c r="K13" s="205"/>
      <c r="L13" s="205"/>
      <c r="M13" s="205"/>
      <c r="N13" s="205"/>
      <c r="O13" s="205"/>
      <c r="P13" s="205"/>
      <c r="Q13" s="205"/>
      <c r="R13" s="205"/>
      <c r="S13" s="205"/>
      <c r="T13" s="205"/>
      <c r="U13" s="205"/>
      <c r="V13" s="196" t="s">
        <v>17</v>
      </c>
      <c r="W13" s="196"/>
      <c r="X13" s="196"/>
      <c r="Y13" s="196"/>
      <c r="Z13" s="196"/>
      <c r="AA13" s="208" t="s">
        <v>17</v>
      </c>
      <c r="AB13" s="208"/>
      <c r="AC13" s="208"/>
      <c r="AD13" s="208"/>
      <c r="AE13" s="208"/>
      <c r="AF13" s="196" t="s">
        <v>17</v>
      </c>
      <c r="AG13" s="196"/>
      <c r="AH13" s="196"/>
      <c r="AI13" s="196"/>
      <c r="AJ13" s="196"/>
      <c r="AK13" s="217" t="s">
        <v>17</v>
      </c>
      <c r="AL13" s="217"/>
      <c r="AM13" s="217"/>
      <c r="AN13" s="217"/>
      <c r="AO13" s="217"/>
      <c r="AP13" s="219" t="s">
        <v>17</v>
      </c>
      <c r="AQ13" s="219"/>
      <c r="AR13" s="219"/>
      <c r="AS13" s="219"/>
      <c r="AT13" s="219"/>
    </row>
    <row r="14" spans="1:46" ht="15.75" customHeight="1" thickBot="1" x14ac:dyDescent="0.3">
      <c r="A14" s="262"/>
      <c r="B14" s="263"/>
      <c r="C14" s="69"/>
      <c r="D14" s="206"/>
      <c r="E14" s="207"/>
      <c r="F14" s="207"/>
      <c r="G14" s="207"/>
      <c r="H14" s="207"/>
      <c r="I14" s="207"/>
      <c r="J14" s="207"/>
      <c r="K14" s="207"/>
      <c r="L14" s="207"/>
      <c r="M14" s="207"/>
      <c r="N14" s="207"/>
      <c r="O14" s="207"/>
      <c r="P14" s="207"/>
      <c r="Q14" s="207"/>
      <c r="R14" s="207"/>
      <c r="S14" s="207"/>
      <c r="T14" s="207"/>
      <c r="U14" s="207"/>
      <c r="V14" s="209" t="s">
        <v>18</v>
      </c>
      <c r="W14" s="209"/>
      <c r="X14" s="209"/>
      <c r="Y14" s="209"/>
      <c r="Z14" s="209"/>
      <c r="AA14" s="208" t="s">
        <v>19</v>
      </c>
      <c r="AB14" s="208"/>
      <c r="AC14" s="208"/>
      <c r="AD14" s="208"/>
      <c r="AE14" s="208"/>
      <c r="AF14" s="209" t="s">
        <v>20</v>
      </c>
      <c r="AG14" s="209"/>
      <c r="AH14" s="209"/>
      <c r="AI14" s="209"/>
      <c r="AJ14" s="209"/>
      <c r="AK14" s="217" t="s">
        <v>21</v>
      </c>
      <c r="AL14" s="217"/>
      <c r="AM14" s="217"/>
      <c r="AN14" s="217"/>
      <c r="AO14" s="217"/>
      <c r="AP14" s="218" t="s">
        <v>22</v>
      </c>
      <c r="AQ14" s="218"/>
      <c r="AR14" s="218"/>
      <c r="AS14" s="218"/>
      <c r="AT14" s="218"/>
    </row>
    <row r="15" spans="1:46" ht="15" customHeight="1" thickBot="1" x14ac:dyDescent="0.3">
      <c r="A15" s="264"/>
      <c r="B15" s="265"/>
      <c r="C15" s="174"/>
      <c r="D15" s="231" t="s">
        <v>23</v>
      </c>
      <c r="E15" s="232"/>
      <c r="F15" s="231"/>
      <c r="G15" s="231"/>
      <c r="H15" s="231"/>
      <c r="I15" s="231"/>
      <c r="J15" s="231"/>
      <c r="K15" s="231"/>
      <c r="L15" s="231"/>
      <c r="M15" s="231"/>
      <c r="N15" s="231"/>
      <c r="O15" s="231"/>
      <c r="P15" s="231"/>
      <c r="Q15" s="231"/>
      <c r="R15" s="231"/>
      <c r="S15" s="233"/>
      <c r="T15" s="177"/>
      <c r="U15" s="177"/>
      <c r="V15" s="227"/>
      <c r="W15" s="227"/>
      <c r="X15" s="228" t="s">
        <v>24</v>
      </c>
      <c r="Y15" s="227" t="s">
        <v>25</v>
      </c>
      <c r="Z15" s="227" t="s">
        <v>26</v>
      </c>
      <c r="AA15" s="234"/>
      <c r="AB15" s="234"/>
      <c r="AC15" s="234" t="s">
        <v>24</v>
      </c>
      <c r="AD15" s="234" t="s">
        <v>25</v>
      </c>
      <c r="AE15" s="234" t="s">
        <v>26</v>
      </c>
      <c r="AF15" s="227"/>
      <c r="AG15" s="227"/>
      <c r="AH15" s="227" t="s">
        <v>24</v>
      </c>
      <c r="AI15" s="227" t="s">
        <v>25</v>
      </c>
      <c r="AJ15" s="227" t="s">
        <v>26</v>
      </c>
      <c r="AK15" s="215"/>
      <c r="AL15" s="215"/>
      <c r="AM15" s="215" t="s">
        <v>24</v>
      </c>
      <c r="AN15" s="215" t="s">
        <v>25</v>
      </c>
      <c r="AO15" s="215" t="s">
        <v>26</v>
      </c>
      <c r="AP15" s="211" t="s">
        <v>27</v>
      </c>
      <c r="AQ15" s="211"/>
      <c r="AR15" s="211"/>
      <c r="AS15" s="211" t="s">
        <v>24</v>
      </c>
      <c r="AT15" s="213" t="s">
        <v>28</v>
      </c>
    </row>
    <row r="16" spans="1:46" ht="43.5" customHeight="1" thickBot="1" x14ac:dyDescent="0.3">
      <c r="A16" s="60" t="s">
        <v>29</v>
      </c>
      <c r="B16" s="61" t="s">
        <v>30</v>
      </c>
      <c r="C16" s="241" t="s">
        <v>31</v>
      </c>
      <c r="D16" s="77" t="s">
        <v>32</v>
      </c>
      <c r="E16" s="70" t="s">
        <v>33</v>
      </c>
      <c r="F16" s="51" t="s">
        <v>34</v>
      </c>
      <c r="G16" s="4" t="s">
        <v>35</v>
      </c>
      <c r="H16" s="4" t="s">
        <v>36</v>
      </c>
      <c r="I16" s="4" t="s">
        <v>37</v>
      </c>
      <c r="J16" s="4" t="s">
        <v>38</v>
      </c>
      <c r="K16" s="4" t="s">
        <v>39</v>
      </c>
      <c r="L16" s="4" t="s">
        <v>40</v>
      </c>
      <c r="M16" s="4" t="s">
        <v>41</v>
      </c>
      <c r="N16" s="4" t="s">
        <v>42</v>
      </c>
      <c r="O16" s="4" t="s">
        <v>43</v>
      </c>
      <c r="P16" s="4" t="s">
        <v>44</v>
      </c>
      <c r="Q16" s="4" t="s">
        <v>45</v>
      </c>
      <c r="R16" s="4" t="s">
        <v>46</v>
      </c>
      <c r="S16" s="4" t="s">
        <v>47</v>
      </c>
      <c r="T16" s="4" t="s">
        <v>48</v>
      </c>
      <c r="U16" s="4" t="s">
        <v>49</v>
      </c>
      <c r="V16" s="176" t="s">
        <v>50</v>
      </c>
      <c r="W16" s="176" t="s">
        <v>51</v>
      </c>
      <c r="X16" s="229"/>
      <c r="Y16" s="230"/>
      <c r="Z16" s="230"/>
      <c r="AA16" s="175" t="s">
        <v>50</v>
      </c>
      <c r="AB16" s="175" t="s">
        <v>51</v>
      </c>
      <c r="AC16" s="250"/>
      <c r="AD16" s="250"/>
      <c r="AE16" s="250"/>
      <c r="AF16" s="176" t="s">
        <v>50</v>
      </c>
      <c r="AG16" s="176" t="s">
        <v>51</v>
      </c>
      <c r="AH16" s="230"/>
      <c r="AI16" s="230"/>
      <c r="AJ16" s="230"/>
      <c r="AK16" s="179" t="s">
        <v>50</v>
      </c>
      <c r="AL16" s="179" t="s">
        <v>51</v>
      </c>
      <c r="AM16" s="216"/>
      <c r="AN16" s="216"/>
      <c r="AO16" s="216"/>
      <c r="AP16" s="178" t="s">
        <v>35</v>
      </c>
      <c r="AQ16" s="178" t="s">
        <v>50</v>
      </c>
      <c r="AR16" s="178" t="s">
        <v>51</v>
      </c>
      <c r="AS16" s="212"/>
      <c r="AT16" s="214"/>
    </row>
    <row r="17" spans="1:46" ht="15.75" thickBot="1" x14ac:dyDescent="0.3">
      <c r="A17" s="58"/>
      <c r="B17" s="59"/>
      <c r="C17" s="241"/>
      <c r="D17" s="80" t="s">
        <v>52</v>
      </c>
      <c r="E17" s="71"/>
      <c r="F17" s="52" t="s">
        <v>52</v>
      </c>
      <c r="G17" s="44" t="s">
        <v>52</v>
      </c>
      <c r="H17" s="44" t="s">
        <v>52</v>
      </c>
      <c r="I17" s="44" t="s">
        <v>52</v>
      </c>
      <c r="J17" s="44" t="s">
        <v>52</v>
      </c>
      <c r="K17" s="44" t="s">
        <v>52</v>
      </c>
      <c r="L17" s="45" t="s">
        <v>52</v>
      </c>
      <c r="M17" s="45" t="s">
        <v>52</v>
      </c>
      <c r="N17" s="45" t="s">
        <v>52</v>
      </c>
      <c r="O17" s="45" t="s">
        <v>52</v>
      </c>
      <c r="P17" s="44" t="s">
        <v>52</v>
      </c>
      <c r="Q17" s="44" t="s">
        <v>52</v>
      </c>
      <c r="R17" s="44" t="s">
        <v>52</v>
      </c>
      <c r="S17" s="44" t="s">
        <v>52</v>
      </c>
      <c r="T17" s="44"/>
      <c r="U17" s="44"/>
      <c r="V17" s="53" t="s">
        <v>52</v>
      </c>
      <c r="W17" s="53"/>
      <c r="X17" s="54" t="s">
        <v>52</v>
      </c>
      <c r="Y17" s="53" t="s">
        <v>52</v>
      </c>
      <c r="Z17" s="53" t="s">
        <v>52</v>
      </c>
      <c r="AA17" s="5" t="s">
        <v>52</v>
      </c>
      <c r="AB17" s="5" t="s">
        <v>52</v>
      </c>
      <c r="AC17" s="5" t="s">
        <v>52</v>
      </c>
      <c r="AD17" s="5" t="s">
        <v>52</v>
      </c>
      <c r="AE17" s="5" t="s">
        <v>52</v>
      </c>
      <c r="AF17" s="53" t="s">
        <v>52</v>
      </c>
      <c r="AG17" s="53" t="s">
        <v>52</v>
      </c>
      <c r="AH17" s="53"/>
      <c r="AI17" s="53" t="s">
        <v>52</v>
      </c>
      <c r="AJ17" s="53" t="s">
        <v>52</v>
      </c>
      <c r="AK17" s="55" t="s">
        <v>52</v>
      </c>
      <c r="AL17" s="55" t="s">
        <v>52</v>
      </c>
      <c r="AM17" s="55" t="s">
        <v>52</v>
      </c>
      <c r="AN17" s="55" t="s">
        <v>52</v>
      </c>
      <c r="AO17" s="55" t="s">
        <v>52</v>
      </c>
      <c r="AP17" s="56" t="s">
        <v>52</v>
      </c>
      <c r="AQ17" s="56"/>
      <c r="AR17" s="56" t="s">
        <v>52</v>
      </c>
      <c r="AS17" s="56" t="s">
        <v>52</v>
      </c>
      <c r="AT17" s="57" t="s">
        <v>52</v>
      </c>
    </row>
    <row r="18" spans="1:46" s="87" customFormat="1" ht="357" customHeight="1" x14ac:dyDescent="0.25">
      <c r="A18" s="88">
        <v>1</v>
      </c>
      <c r="B18" s="102" t="s">
        <v>53</v>
      </c>
      <c r="C18" s="102" t="s">
        <v>54</v>
      </c>
      <c r="D18" s="103" t="s">
        <v>55</v>
      </c>
      <c r="E18" s="104">
        <v>6.6666666666666666E-2</v>
      </c>
      <c r="F18" s="105" t="s">
        <v>56</v>
      </c>
      <c r="G18" s="103" t="s">
        <v>57</v>
      </c>
      <c r="H18" s="103" t="s">
        <v>58</v>
      </c>
      <c r="I18" s="104" t="s">
        <v>59</v>
      </c>
      <c r="J18" s="105" t="s">
        <v>60</v>
      </c>
      <c r="K18" s="105" t="s">
        <v>61</v>
      </c>
      <c r="L18" s="106">
        <v>0</v>
      </c>
      <c r="M18" s="107">
        <v>0.1</v>
      </c>
      <c r="N18" s="106">
        <v>0</v>
      </c>
      <c r="O18" s="106">
        <v>0</v>
      </c>
      <c r="P18" s="108">
        <f t="shared" ref="P18:P23" si="0">+L18+M18+N18+O18</f>
        <v>0.1</v>
      </c>
      <c r="Q18" s="106" t="s">
        <v>62</v>
      </c>
      <c r="R18" s="103" t="s">
        <v>63</v>
      </c>
      <c r="S18" s="103" t="s">
        <v>64</v>
      </c>
      <c r="T18" s="109" t="s">
        <v>65</v>
      </c>
      <c r="U18" s="109"/>
      <c r="V18" s="110">
        <f>L18</f>
        <v>0</v>
      </c>
      <c r="W18" s="83">
        <v>0</v>
      </c>
      <c r="X18" s="126" t="s">
        <v>66</v>
      </c>
      <c r="Y18" s="84" t="s">
        <v>67</v>
      </c>
      <c r="Z18" s="84" t="s">
        <v>68</v>
      </c>
      <c r="AA18" s="128">
        <f>M18</f>
        <v>0.1</v>
      </c>
      <c r="AB18" s="85">
        <v>9.2814371257485026E-2</v>
      </c>
      <c r="AC18" s="126">
        <f>AB18/AA18</f>
        <v>0.92814371257485018</v>
      </c>
      <c r="AD18" s="84" t="s">
        <v>69</v>
      </c>
      <c r="AE18" s="84" t="s">
        <v>68</v>
      </c>
      <c r="AF18" s="126" t="s">
        <v>66</v>
      </c>
      <c r="AG18" s="126" t="s">
        <v>66</v>
      </c>
      <c r="AH18" s="126" t="s">
        <v>66</v>
      </c>
      <c r="AI18" s="126" t="s">
        <v>66</v>
      </c>
      <c r="AJ18" s="126" t="s">
        <v>66</v>
      </c>
      <c r="AK18" s="110">
        <f>O18</f>
        <v>0</v>
      </c>
      <c r="AL18" s="85">
        <v>9.2814371257485026E-2</v>
      </c>
      <c r="AM18" s="126" t="s">
        <v>66</v>
      </c>
      <c r="AN18" s="84" t="s">
        <v>69</v>
      </c>
      <c r="AO18" s="84" t="s">
        <v>68</v>
      </c>
      <c r="AP18" s="86" t="str">
        <f>G18</f>
        <v>Porcentaje de incremento de la participación de los Ciudadanos en la Audiencia de Rendición de Cuentas</v>
      </c>
      <c r="AQ18" s="110">
        <f>P18</f>
        <v>0.1</v>
      </c>
      <c r="AR18" s="85">
        <v>9.2814371257485026E-2</v>
      </c>
      <c r="AS18" s="126">
        <f>AR18/AQ18</f>
        <v>0.92814371257485018</v>
      </c>
      <c r="AT18" s="84" t="s">
        <v>69</v>
      </c>
    </row>
    <row r="19" spans="1:46" s="87" customFormat="1" ht="93" customHeight="1" x14ac:dyDescent="0.25">
      <c r="A19" s="88">
        <v>1</v>
      </c>
      <c r="B19" s="102" t="s">
        <v>53</v>
      </c>
      <c r="C19" s="102" t="s">
        <v>54</v>
      </c>
      <c r="D19" s="103" t="s">
        <v>70</v>
      </c>
      <c r="E19" s="104">
        <v>6.6666666666666666E-2</v>
      </c>
      <c r="F19" s="105" t="s">
        <v>56</v>
      </c>
      <c r="G19" s="103" t="s">
        <v>71</v>
      </c>
      <c r="H19" s="103" t="s">
        <v>72</v>
      </c>
      <c r="I19" s="111">
        <v>0.23300000000000001</v>
      </c>
      <c r="J19" s="105" t="s">
        <v>60</v>
      </c>
      <c r="K19" s="105" t="s">
        <v>73</v>
      </c>
      <c r="L19" s="107">
        <v>0.1</v>
      </c>
      <c r="M19" s="107">
        <v>0.15</v>
      </c>
      <c r="N19" s="107">
        <v>0.15</v>
      </c>
      <c r="O19" s="107">
        <v>0.25</v>
      </c>
      <c r="P19" s="108">
        <f t="shared" si="0"/>
        <v>0.65</v>
      </c>
      <c r="Q19" s="106" t="s">
        <v>74</v>
      </c>
      <c r="R19" s="103" t="s">
        <v>75</v>
      </c>
      <c r="S19" s="103" t="s">
        <v>64</v>
      </c>
      <c r="T19" s="109" t="s">
        <v>76</v>
      </c>
      <c r="U19" s="109"/>
      <c r="V19" s="110">
        <f t="shared" ref="V19:V31" si="1">L19</f>
        <v>0.1</v>
      </c>
      <c r="W19" s="83">
        <v>0.30199999999999999</v>
      </c>
      <c r="X19" s="132">
        <v>1</v>
      </c>
      <c r="Y19" s="133" t="s">
        <v>77</v>
      </c>
      <c r="Z19" s="84" t="s">
        <v>78</v>
      </c>
      <c r="AA19" s="128">
        <f t="shared" ref="AA19:AA33" si="2">M19</f>
        <v>0.15</v>
      </c>
      <c r="AB19" s="164">
        <v>0.32800000000000001</v>
      </c>
      <c r="AC19" s="126">
        <v>1</v>
      </c>
      <c r="AD19" s="84" t="s">
        <v>79</v>
      </c>
      <c r="AE19" s="84" t="s">
        <v>78</v>
      </c>
      <c r="AF19" s="110">
        <f t="shared" ref="AF19:AF31" si="3">N19</f>
        <v>0.15</v>
      </c>
      <c r="AG19" s="89">
        <v>0.40500000000000003</v>
      </c>
      <c r="AH19" s="126">
        <v>1</v>
      </c>
      <c r="AI19" s="84" t="s">
        <v>80</v>
      </c>
      <c r="AJ19" s="84" t="s">
        <v>78</v>
      </c>
      <c r="AK19" s="110">
        <f t="shared" ref="AK19:AK33" si="4">O19</f>
        <v>0.25</v>
      </c>
      <c r="AL19" s="89">
        <v>0.44</v>
      </c>
      <c r="AM19" s="126">
        <v>1</v>
      </c>
      <c r="AN19" s="84" t="s">
        <v>327</v>
      </c>
      <c r="AO19" s="84" t="s">
        <v>81</v>
      </c>
      <c r="AP19" s="86" t="str">
        <f t="shared" ref="AP19:AP34" si="5">G19</f>
        <v>Porcentaje de Avance en el Cumplimiento Físico del Plan de Desarrollo Local</v>
      </c>
      <c r="AQ19" s="110">
        <f t="shared" ref="AQ19:AQ34" si="6">P19</f>
        <v>0.65</v>
      </c>
      <c r="AR19" s="194">
        <v>0.44</v>
      </c>
      <c r="AS19" s="130">
        <f>44/65</f>
        <v>0.67692307692307696</v>
      </c>
      <c r="AT19" s="84" t="s">
        <v>327</v>
      </c>
    </row>
    <row r="20" spans="1:46" s="87" customFormat="1" ht="157.5" customHeight="1" x14ac:dyDescent="0.25">
      <c r="A20" s="88">
        <v>6</v>
      </c>
      <c r="B20" s="102" t="s">
        <v>82</v>
      </c>
      <c r="C20" s="102" t="s">
        <v>83</v>
      </c>
      <c r="D20" s="103" t="s">
        <v>84</v>
      </c>
      <c r="E20" s="104">
        <v>6.6666666666666666E-2</v>
      </c>
      <c r="F20" s="109" t="s">
        <v>56</v>
      </c>
      <c r="G20" s="102" t="s">
        <v>85</v>
      </c>
      <c r="H20" s="102" t="s">
        <v>86</v>
      </c>
      <c r="I20" s="112" t="s">
        <v>87</v>
      </c>
      <c r="J20" s="109" t="s">
        <v>60</v>
      </c>
      <c r="K20" s="109" t="s">
        <v>88</v>
      </c>
      <c r="L20" s="106"/>
      <c r="M20" s="107">
        <v>0.5</v>
      </c>
      <c r="N20" s="113"/>
      <c r="O20" s="107">
        <v>0.45</v>
      </c>
      <c r="P20" s="108">
        <v>0.95</v>
      </c>
      <c r="Q20" s="106" t="s">
        <v>89</v>
      </c>
      <c r="R20" s="102" t="s">
        <v>90</v>
      </c>
      <c r="S20" s="103" t="s">
        <v>64</v>
      </c>
      <c r="T20" s="109" t="s">
        <v>90</v>
      </c>
      <c r="U20" s="109"/>
      <c r="V20" s="110">
        <f t="shared" si="1"/>
        <v>0</v>
      </c>
      <c r="W20" s="89">
        <v>0.2041</v>
      </c>
      <c r="X20" s="126" t="s">
        <v>66</v>
      </c>
      <c r="Y20" s="84" t="s">
        <v>91</v>
      </c>
      <c r="Z20" s="84" t="s">
        <v>92</v>
      </c>
      <c r="AA20" s="128">
        <f t="shared" si="2"/>
        <v>0.5</v>
      </c>
      <c r="AB20" s="162">
        <v>0.2429</v>
      </c>
      <c r="AC20" s="126">
        <f t="shared" ref="AC20:AC29" si="7">AB20/AA20</f>
        <v>0.48580000000000001</v>
      </c>
      <c r="AD20" s="84" t="s">
        <v>93</v>
      </c>
      <c r="AE20" s="84" t="s">
        <v>92</v>
      </c>
      <c r="AF20" s="110">
        <f t="shared" si="3"/>
        <v>0</v>
      </c>
      <c r="AG20" s="83">
        <v>0.3644</v>
      </c>
      <c r="AH20" s="126" t="s">
        <v>66</v>
      </c>
      <c r="AI20" s="84" t="s">
        <v>94</v>
      </c>
      <c r="AJ20" s="84" t="s">
        <v>92</v>
      </c>
      <c r="AK20" s="110">
        <f t="shared" si="4"/>
        <v>0.45</v>
      </c>
      <c r="AL20" s="83">
        <v>0.49009999999999998</v>
      </c>
      <c r="AM20" s="126">
        <v>1</v>
      </c>
      <c r="AN20" s="84" t="s">
        <v>95</v>
      </c>
      <c r="AO20" s="84" t="s">
        <v>92</v>
      </c>
      <c r="AP20" s="86" t="str">
        <f t="shared" si="5"/>
        <v>Porcentaje de Compromisos de la vigencia 2019</v>
      </c>
      <c r="AQ20" s="110">
        <f t="shared" si="6"/>
        <v>0.95</v>
      </c>
      <c r="AR20" s="83">
        <v>0.49009999999999998</v>
      </c>
      <c r="AS20" s="132">
        <f>AR20/AQ20</f>
        <v>0.51589473684210529</v>
      </c>
      <c r="AT20" s="84" t="s">
        <v>95</v>
      </c>
    </row>
    <row r="21" spans="1:46" s="87" customFormat="1" ht="129.75" customHeight="1" x14ac:dyDescent="0.25">
      <c r="A21" s="88">
        <v>6</v>
      </c>
      <c r="B21" s="102" t="s">
        <v>82</v>
      </c>
      <c r="C21" s="102" t="s">
        <v>83</v>
      </c>
      <c r="D21" s="103" t="s">
        <v>96</v>
      </c>
      <c r="E21" s="104">
        <v>6.6666666666666666E-2</v>
      </c>
      <c r="F21" s="109" t="s">
        <v>97</v>
      </c>
      <c r="G21" s="102" t="s">
        <v>98</v>
      </c>
      <c r="H21" s="102" t="s">
        <v>99</v>
      </c>
      <c r="I21" s="112" t="s">
        <v>100</v>
      </c>
      <c r="J21" s="109" t="s">
        <v>60</v>
      </c>
      <c r="K21" s="109" t="s">
        <v>101</v>
      </c>
      <c r="L21" s="107">
        <v>0.01</v>
      </c>
      <c r="M21" s="107">
        <v>0.01</v>
      </c>
      <c r="N21" s="107">
        <v>0.13</v>
      </c>
      <c r="O21" s="107">
        <v>0.25</v>
      </c>
      <c r="P21" s="108">
        <f t="shared" si="0"/>
        <v>0.4</v>
      </c>
      <c r="Q21" s="106" t="s">
        <v>89</v>
      </c>
      <c r="R21" s="102" t="s">
        <v>90</v>
      </c>
      <c r="S21" s="103" t="s">
        <v>64</v>
      </c>
      <c r="T21" s="109" t="s">
        <v>90</v>
      </c>
      <c r="U21" s="109"/>
      <c r="V21" s="110">
        <f t="shared" si="1"/>
        <v>0.01</v>
      </c>
      <c r="W21" s="89">
        <v>2.23E-2</v>
      </c>
      <c r="X21" s="126">
        <v>1</v>
      </c>
      <c r="Y21" s="84" t="s">
        <v>102</v>
      </c>
      <c r="Z21" s="84" t="s">
        <v>92</v>
      </c>
      <c r="AA21" s="128">
        <f t="shared" si="2"/>
        <v>0.01</v>
      </c>
      <c r="AB21" s="162">
        <v>8.9700000000000002E-2</v>
      </c>
      <c r="AC21" s="126">
        <v>1</v>
      </c>
      <c r="AD21" s="84" t="s">
        <v>103</v>
      </c>
      <c r="AE21" s="84" t="s">
        <v>92</v>
      </c>
      <c r="AF21" s="110">
        <f t="shared" si="3"/>
        <v>0.13</v>
      </c>
      <c r="AG21" s="89">
        <v>0.1641</v>
      </c>
      <c r="AH21" s="126">
        <v>1</v>
      </c>
      <c r="AI21" s="84" t="s">
        <v>104</v>
      </c>
      <c r="AJ21" s="84" t="s">
        <v>92</v>
      </c>
      <c r="AK21" s="110">
        <f t="shared" si="4"/>
        <v>0.25</v>
      </c>
      <c r="AL21" s="89">
        <v>0.28799999999999998</v>
      </c>
      <c r="AM21" s="126">
        <v>1</v>
      </c>
      <c r="AN21" s="84" t="s">
        <v>105</v>
      </c>
      <c r="AO21" s="84" t="s">
        <v>92</v>
      </c>
      <c r="AP21" s="86" t="str">
        <f t="shared" si="5"/>
        <v>Porcentaje de Giros de la Vigencia 2019</v>
      </c>
      <c r="AQ21" s="110">
        <f t="shared" si="6"/>
        <v>0.4</v>
      </c>
      <c r="AR21" s="89">
        <v>0.28799999999999998</v>
      </c>
      <c r="AS21" s="130">
        <f t="shared" ref="AS21:AS32" si="8">AR21/AQ21</f>
        <v>0.71999999999999986</v>
      </c>
      <c r="AT21" s="84" t="s">
        <v>105</v>
      </c>
    </row>
    <row r="22" spans="1:46" s="87" customFormat="1" ht="154.5" customHeight="1" x14ac:dyDescent="0.25">
      <c r="A22" s="88">
        <v>6</v>
      </c>
      <c r="B22" s="102" t="s">
        <v>82</v>
      </c>
      <c r="C22" s="102" t="s">
        <v>83</v>
      </c>
      <c r="D22" s="103" t="s">
        <v>106</v>
      </c>
      <c r="E22" s="104">
        <v>6.6666666666666666E-2</v>
      </c>
      <c r="F22" s="109" t="s">
        <v>97</v>
      </c>
      <c r="G22" s="102" t="s">
        <v>107</v>
      </c>
      <c r="H22" s="102" t="s">
        <v>108</v>
      </c>
      <c r="I22" s="112" t="s">
        <v>109</v>
      </c>
      <c r="J22" s="109" t="s">
        <v>60</v>
      </c>
      <c r="K22" s="109" t="s">
        <v>101</v>
      </c>
      <c r="L22" s="107">
        <v>0.1</v>
      </c>
      <c r="M22" s="107">
        <v>0.1</v>
      </c>
      <c r="N22" s="107">
        <v>0.15</v>
      </c>
      <c r="O22" s="107">
        <v>0.15</v>
      </c>
      <c r="P22" s="108">
        <f t="shared" si="0"/>
        <v>0.5</v>
      </c>
      <c r="Q22" s="106" t="s">
        <v>89</v>
      </c>
      <c r="R22" s="102" t="s">
        <v>90</v>
      </c>
      <c r="S22" s="103" t="s">
        <v>64</v>
      </c>
      <c r="T22" s="109" t="s">
        <v>90</v>
      </c>
      <c r="U22" s="109"/>
      <c r="V22" s="110">
        <f t="shared" si="1"/>
        <v>0.1</v>
      </c>
      <c r="W22" s="89">
        <v>9.5299999999999996E-2</v>
      </c>
      <c r="X22" s="126">
        <f>W22/V22</f>
        <v>0.95299999999999996</v>
      </c>
      <c r="Y22" s="84" t="s">
        <v>110</v>
      </c>
      <c r="Z22" s="84" t="s">
        <v>92</v>
      </c>
      <c r="AA22" s="128">
        <f t="shared" si="2"/>
        <v>0.1</v>
      </c>
      <c r="AB22" s="162">
        <v>0.40820000000000001</v>
      </c>
      <c r="AC22" s="126">
        <v>1</v>
      </c>
      <c r="AD22" s="84" t="s">
        <v>111</v>
      </c>
      <c r="AE22" s="84" t="s">
        <v>92</v>
      </c>
      <c r="AF22" s="110">
        <f t="shared" si="3"/>
        <v>0.15</v>
      </c>
      <c r="AG22" s="89">
        <v>0.56640000000000001</v>
      </c>
      <c r="AH22" s="126">
        <v>1</v>
      </c>
      <c r="AI22" s="84" t="s">
        <v>112</v>
      </c>
      <c r="AJ22" s="84" t="s">
        <v>92</v>
      </c>
      <c r="AK22" s="110">
        <f t="shared" si="4"/>
        <v>0.15</v>
      </c>
      <c r="AL22" s="89">
        <v>0.66790000000000005</v>
      </c>
      <c r="AM22" s="126">
        <v>1</v>
      </c>
      <c r="AN22" s="84" t="s">
        <v>113</v>
      </c>
      <c r="AO22" s="84" t="s">
        <v>92</v>
      </c>
      <c r="AP22" s="86" t="str">
        <f t="shared" si="5"/>
        <v>Porcentaje de Giros de Obligaciones por Pagar 2017 y anteriores</v>
      </c>
      <c r="AQ22" s="110">
        <f t="shared" si="6"/>
        <v>0.5</v>
      </c>
      <c r="AR22" s="89">
        <v>0.66790000000000005</v>
      </c>
      <c r="AS22" s="126">
        <v>1</v>
      </c>
      <c r="AT22" s="84" t="s">
        <v>113</v>
      </c>
    </row>
    <row r="23" spans="1:46" s="87" customFormat="1" ht="150" customHeight="1" x14ac:dyDescent="0.25">
      <c r="A23" s="88">
        <v>6</v>
      </c>
      <c r="B23" s="102" t="s">
        <v>82</v>
      </c>
      <c r="C23" s="102" t="s">
        <v>83</v>
      </c>
      <c r="D23" s="103" t="s">
        <v>114</v>
      </c>
      <c r="E23" s="104">
        <v>6.6666666666666666E-2</v>
      </c>
      <c r="F23" s="109" t="s">
        <v>97</v>
      </c>
      <c r="G23" s="102" t="s">
        <v>115</v>
      </c>
      <c r="H23" s="102" t="s">
        <v>116</v>
      </c>
      <c r="I23" s="112" t="s">
        <v>117</v>
      </c>
      <c r="J23" s="109" t="s">
        <v>60</v>
      </c>
      <c r="K23" s="109" t="s">
        <v>101</v>
      </c>
      <c r="L23" s="107">
        <v>0.05</v>
      </c>
      <c r="M23" s="107">
        <v>0.15</v>
      </c>
      <c r="N23" s="107">
        <v>0.15</v>
      </c>
      <c r="O23" s="107">
        <v>0.15</v>
      </c>
      <c r="P23" s="108">
        <f t="shared" si="0"/>
        <v>0.5</v>
      </c>
      <c r="Q23" s="106" t="s">
        <v>89</v>
      </c>
      <c r="R23" s="102" t="s">
        <v>90</v>
      </c>
      <c r="S23" s="103" t="s">
        <v>64</v>
      </c>
      <c r="T23" s="109" t="s">
        <v>90</v>
      </c>
      <c r="U23" s="109"/>
      <c r="V23" s="110">
        <f t="shared" si="1"/>
        <v>0.05</v>
      </c>
      <c r="W23" s="89">
        <v>0.1948</v>
      </c>
      <c r="X23" s="126">
        <v>1</v>
      </c>
      <c r="Y23" s="84" t="s">
        <v>118</v>
      </c>
      <c r="Z23" s="84" t="s">
        <v>92</v>
      </c>
      <c r="AA23" s="128">
        <f t="shared" si="2"/>
        <v>0.15</v>
      </c>
      <c r="AB23" s="162">
        <v>0.1046</v>
      </c>
      <c r="AC23" s="126">
        <f t="shared" si="7"/>
        <v>0.69733333333333336</v>
      </c>
      <c r="AD23" s="84" t="s">
        <v>119</v>
      </c>
      <c r="AE23" s="84" t="s">
        <v>92</v>
      </c>
      <c r="AF23" s="110">
        <f t="shared" si="3"/>
        <v>0.15</v>
      </c>
      <c r="AG23" s="89">
        <v>0.33689999999999998</v>
      </c>
      <c r="AH23" s="126">
        <v>1</v>
      </c>
      <c r="AI23" s="84" t="s">
        <v>120</v>
      </c>
      <c r="AJ23" s="84" t="s">
        <v>92</v>
      </c>
      <c r="AK23" s="110">
        <f t="shared" si="4"/>
        <v>0.15</v>
      </c>
      <c r="AL23" s="89">
        <v>0.44929999999999998</v>
      </c>
      <c r="AM23" s="126">
        <v>1</v>
      </c>
      <c r="AN23" s="84" t="s">
        <v>121</v>
      </c>
      <c r="AO23" s="84" t="s">
        <v>92</v>
      </c>
      <c r="AP23" s="86" t="str">
        <f t="shared" si="5"/>
        <v>Porcentaje de Giros de Obligaciones por Pagar 2018</v>
      </c>
      <c r="AQ23" s="110">
        <f t="shared" si="6"/>
        <v>0.5</v>
      </c>
      <c r="AR23" s="89">
        <v>0.44929999999999998</v>
      </c>
      <c r="AS23" s="126">
        <v>1</v>
      </c>
      <c r="AT23" s="84" t="s">
        <v>121</v>
      </c>
    </row>
    <row r="24" spans="1:46" s="87" customFormat="1" ht="75" customHeight="1" x14ac:dyDescent="0.25">
      <c r="A24" s="88">
        <v>1</v>
      </c>
      <c r="B24" s="102" t="s">
        <v>122</v>
      </c>
      <c r="C24" s="102" t="s">
        <v>123</v>
      </c>
      <c r="D24" s="102" t="s">
        <v>124</v>
      </c>
      <c r="E24" s="104">
        <v>6.6666666666666666E-2</v>
      </c>
      <c r="F24" s="106" t="s">
        <v>97</v>
      </c>
      <c r="G24" s="114" t="s">
        <v>125</v>
      </c>
      <c r="H24" s="114" t="s">
        <v>126</v>
      </c>
      <c r="I24" s="115">
        <v>18296</v>
      </c>
      <c r="J24" s="116" t="s">
        <v>60</v>
      </c>
      <c r="K24" s="116" t="s">
        <v>127</v>
      </c>
      <c r="L24" s="117"/>
      <c r="M24" s="117">
        <v>0.3</v>
      </c>
      <c r="N24" s="117"/>
      <c r="O24" s="117">
        <v>0.3</v>
      </c>
      <c r="P24" s="118">
        <v>0.6</v>
      </c>
      <c r="Q24" s="109" t="s">
        <v>62</v>
      </c>
      <c r="R24" s="117" t="s">
        <v>128</v>
      </c>
      <c r="S24" s="109" t="s">
        <v>129</v>
      </c>
      <c r="T24" s="109" t="s">
        <v>128</v>
      </c>
      <c r="U24" s="109"/>
      <c r="V24" s="110">
        <f t="shared" si="1"/>
        <v>0</v>
      </c>
      <c r="W24" s="90"/>
      <c r="X24" s="127" t="s">
        <v>66</v>
      </c>
      <c r="Y24" s="91" t="s">
        <v>130</v>
      </c>
      <c r="Z24" s="91" t="s">
        <v>130</v>
      </c>
      <c r="AA24" s="128">
        <f t="shared" si="2"/>
        <v>0.3</v>
      </c>
      <c r="AB24" s="92">
        <v>1</v>
      </c>
      <c r="AC24" s="126">
        <f>AB24/AA24</f>
        <v>3.3333333333333335</v>
      </c>
      <c r="AD24" s="91" t="s">
        <v>131</v>
      </c>
      <c r="AE24" s="91" t="s">
        <v>132</v>
      </c>
      <c r="AF24" s="127" t="s">
        <v>66</v>
      </c>
      <c r="AG24" s="127" t="s">
        <v>66</v>
      </c>
      <c r="AH24" s="127" t="s">
        <v>66</v>
      </c>
      <c r="AI24" s="127" t="s">
        <v>66</v>
      </c>
      <c r="AJ24" s="127" t="s">
        <v>66</v>
      </c>
      <c r="AK24" s="110">
        <f t="shared" si="4"/>
        <v>0.3</v>
      </c>
      <c r="AL24" s="93">
        <v>1</v>
      </c>
      <c r="AM24" s="126">
        <v>1</v>
      </c>
      <c r="AN24" s="186" t="s">
        <v>133</v>
      </c>
      <c r="AO24" s="91" t="s">
        <v>134</v>
      </c>
      <c r="AP24" s="86" t="str">
        <f t="shared" si="5"/>
        <v>Porcentaje de impulsos procesales por los inspectores en las Localidades</v>
      </c>
      <c r="AQ24" s="110">
        <f t="shared" si="6"/>
        <v>0.6</v>
      </c>
      <c r="AR24" s="93">
        <v>1</v>
      </c>
      <c r="AS24" s="126">
        <v>1</v>
      </c>
      <c r="AT24" s="186" t="s">
        <v>133</v>
      </c>
    </row>
    <row r="25" spans="1:46" s="87" customFormat="1" ht="75" customHeight="1" x14ac:dyDescent="0.25">
      <c r="A25" s="88">
        <v>1</v>
      </c>
      <c r="B25" s="102" t="s">
        <v>122</v>
      </c>
      <c r="C25" s="102" t="s">
        <v>123</v>
      </c>
      <c r="D25" s="102" t="s">
        <v>135</v>
      </c>
      <c r="E25" s="104">
        <v>6.6666666666666666E-2</v>
      </c>
      <c r="F25" s="106" t="s">
        <v>97</v>
      </c>
      <c r="G25" s="114" t="s">
        <v>125</v>
      </c>
      <c r="H25" s="114" t="s">
        <v>136</v>
      </c>
      <c r="I25" s="115">
        <v>2178</v>
      </c>
      <c r="J25" s="116" t="s">
        <v>60</v>
      </c>
      <c r="K25" s="116" t="s">
        <v>127</v>
      </c>
      <c r="L25" s="117"/>
      <c r="M25" s="117">
        <v>0.3</v>
      </c>
      <c r="N25" s="117"/>
      <c r="O25" s="117">
        <v>0.3</v>
      </c>
      <c r="P25" s="118">
        <v>0.6</v>
      </c>
      <c r="Q25" s="109" t="s">
        <v>62</v>
      </c>
      <c r="R25" s="117" t="s">
        <v>128</v>
      </c>
      <c r="S25" s="109" t="s">
        <v>129</v>
      </c>
      <c r="T25" s="109" t="s">
        <v>137</v>
      </c>
      <c r="U25" s="109"/>
      <c r="V25" s="110">
        <f t="shared" si="1"/>
        <v>0</v>
      </c>
      <c r="W25" s="90"/>
      <c r="X25" s="127" t="s">
        <v>66</v>
      </c>
      <c r="Y25" s="91" t="s">
        <v>130</v>
      </c>
      <c r="Z25" s="91" t="s">
        <v>130</v>
      </c>
      <c r="AA25" s="128">
        <f t="shared" si="2"/>
        <v>0.3</v>
      </c>
      <c r="AB25" s="92">
        <v>0.43</v>
      </c>
      <c r="AC25" s="126">
        <v>1</v>
      </c>
      <c r="AD25" s="91" t="s">
        <v>138</v>
      </c>
      <c r="AE25" s="91" t="s">
        <v>139</v>
      </c>
      <c r="AF25" s="127" t="s">
        <v>66</v>
      </c>
      <c r="AG25" s="127" t="s">
        <v>66</v>
      </c>
      <c r="AH25" s="127" t="s">
        <v>66</v>
      </c>
      <c r="AI25" s="127" t="s">
        <v>66</v>
      </c>
      <c r="AJ25" s="127" t="s">
        <v>66</v>
      </c>
      <c r="AK25" s="110">
        <f t="shared" si="4"/>
        <v>0.3</v>
      </c>
      <c r="AL25" s="93">
        <v>0.64</v>
      </c>
      <c r="AM25" s="126">
        <v>1</v>
      </c>
      <c r="AN25" s="186" t="s">
        <v>140</v>
      </c>
      <c r="AO25" s="91" t="s">
        <v>139</v>
      </c>
      <c r="AP25" s="86" t="str">
        <f t="shared" si="5"/>
        <v>Porcentaje de impulsos procesales por los inspectores en las Localidades</v>
      </c>
      <c r="AQ25" s="110">
        <f t="shared" si="6"/>
        <v>0.6</v>
      </c>
      <c r="AR25" s="93">
        <v>0.64</v>
      </c>
      <c r="AS25" s="126">
        <v>1</v>
      </c>
      <c r="AT25" s="186" t="s">
        <v>140</v>
      </c>
    </row>
    <row r="26" spans="1:46" s="87" customFormat="1" ht="195.75" customHeight="1" x14ac:dyDescent="0.25">
      <c r="A26" s="88">
        <v>1</v>
      </c>
      <c r="B26" s="102" t="s">
        <v>122</v>
      </c>
      <c r="C26" s="102" t="s">
        <v>123</v>
      </c>
      <c r="D26" s="119" t="s">
        <v>141</v>
      </c>
      <c r="E26" s="104">
        <v>6.6666666666666666E-2</v>
      </c>
      <c r="F26" s="116" t="s">
        <v>97</v>
      </c>
      <c r="G26" s="102" t="s">
        <v>142</v>
      </c>
      <c r="H26" s="102" t="s">
        <v>143</v>
      </c>
      <c r="I26" s="106">
        <v>66</v>
      </c>
      <c r="J26" s="116" t="s">
        <v>60</v>
      </c>
      <c r="K26" s="116" t="s">
        <v>144</v>
      </c>
      <c r="L26" s="120">
        <v>10</v>
      </c>
      <c r="M26" s="120">
        <v>10</v>
      </c>
      <c r="N26" s="120">
        <v>11</v>
      </c>
      <c r="O26" s="120">
        <v>11</v>
      </c>
      <c r="P26" s="121">
        <f>L26+M26+N26+O26</f>
        <v>42</v>
      </c>
      <c r="Q26" s="109" t="s">
        <v>62</v>
      </c>
      <c r="R26" s="109" t="s">
        <v>145</v>
      </c>
      <c r="S26" s="109" t="s">
        <v>129</v>
      </c>
      <c r="T26" s="116" t="s">
        <v>146</v>
      </c>
      <c r="U26" s="109"/>
      <c r="V26" s="122">
        <f t="shared" si="1"/>
        <v>10</v>
      </c>
      <c r="W26" s="90">
        <v>10</v>
      </c>
      <c r="X26" s="127">
        <f>W26/V26</f>
        <v>1</v>
      </c>
      <c r="Y26" s="91" t="s">
        <v>147</v>
      </c>
      <c r="Z26" s="131" t="s">
        <v>145</v>
      </c>
      <c r="AA26" s="129">
        <f t="shared" si="2"/>
        <v>10</v>
      </c>
      <c r="AB26" s="161">
        <v>29</v>
      </c>
      <c r="AC26" s="126">
        <v>1</v>
      </c>
      <c r="AD26" s="91" t="s">
        <v>148</v>
      </c>
      <c r="AE26" s="131" t="s">
        <v>145</v>
      </c>
      <c r="AF26" s="122">
        <f t="shared" si="3"/>
        <v>11</v>
      </c>
      <c r="AG26" s="90">
        <v>22</v>
      </c>
      <c r="AH26" s="127">
        <v>1</v>
      </c>
      <c r="AI26" s="91" t="s">
        <v>149</v>
      </c>
      <c r="AJ26" s="131" t="s">
        <v>145</v>
      </c>
      <c r="AK26" s="122">
        <f t="shared" si="4"/>
        <v>11</v>
      </c>
      <c r="AL26" s="170">
        <v>25</v>
      </c>
      <c r="AM26" s="126">
        <v>1</v>
      </c>
      <c r="AN26" s="91" t="s">
        <v>150</v>
      </c>
      <c r="AO26" s="131" t="s">
        <v>145</v>
      </c>
      <c r="AP26" s="86" t="str">
        <f t="shared" si="5"/>
        <v>Cantidad de acciones de control u operativos en materia de económica realizados</v>
      </c>
      <c r="AQ26" s="122">
        <f t="shared" si="6"/>
        <v>42</v>
      </c>
      <c r="AR26" s="187">
        <f>SUM(AL26,AG26,AB26,W26)</f>
        <v>86</v>
      </c>
      <c r="AS26" s="130">
        <v>1</v>
      </c>
      <c r="AT26" s="188" t="s">
        <v>151</v>
      </c>
    </row>
    <row r="27" spans="1:46" s="87" customFormat="1" ht="75" customHeight="1" x14ac:dyDescent="0.25">
      <c r="A27" s="88">
        <v>1</v>
      </c>
      <c r="B27" s="102" t="s">
        <v>122</v>
      </c>
      <c r="C27" s="102" t="s">
        <v>123</v>
      </c>
      <c r="D27" s="119" t="s">
        <v>152</v>
      </c>
      <c r="E27" s="104">
        <v>6.6666666666666666E-2</v>
      </c>
      <c r="F27" s="116" t="s">
        <v>97</v>
      </c>
      <c r="G27" s="102" t="s">
        <v>153</v>
      </c>
      <c r="H27" s="102" t="s">
        <v>154</v>
      </c>
      <c r="I27" s="106">
        <v>39</v>
      </c>
      <c r="J27" s="109" t="s">
        <v>60</v>
      </c>
      <c r="K27" s="116" t="s">
        <v>155</v>
      </c>
      <c r="L27" s="120">
        <v>6</v>
      </c>
      <c r="M27" s="120">
        <v>6</v>
      </c>
      <c r="N27" s="120">
        <v>6</v>
      </c>
      <c r="O27" s="120">
        <v>6</v>
      </c>
      <c r="P27" s="121">
        <f>L27+M27+N27+O27</f>
        <v>24</v>
      </c>
      <c r="Q27" s="109" t="s">
        <v>62</v>
      </c>
      <c r="R27" s="109" t="s">
        <v>145</v>
      </c>
      <c r="S27" s="109" t="s">
        <v>129</v>
      </c>
      <c r="T27" s="116" t="s">
        <v>156</v>
      </c>
      <c r="U27" s="109"/>
      <c r="V27" s="122">
        <f t="shared" si="1"/>
        <v>6</v>
      </c>
      <c r="W27" s="90">
        <v>1</v>
      </c>
      <c r="X27" s="127">
        <f t="shared" ref="X27:X29" si="9">W27/V27</f>
        <v>0.16666666666666666</v>
      </c>
      <c r="Y27" s="91" t="s">
        <v>157</v>
      </c>
      <c r="Z27" s="131" t="s">
        <v>145</v>
      </c>
      <c r="AA27" s="129">
        <f t="shared" si="2"/>
        <v>6</v>
      </c>
      <c r="AB27" s="161">
        <v>11</v>
      </c>
      <c r="AC27" s="126">
        <v>1</v>
      </c>
      <c r="AD27" s="91" t="s">
        <v>158</v>
      </c>
      <c r="AE27" s="131" t="s">
        <v>145</v>
      </c>
      <c r="AF27" s="122">
        <f t="shared" si="3"/>
        <v>6</v>
      </c>
      <c r="AG27" s="90">
        <v>7</v>
      </c>
      <c r="AH27" s="127">
        <v>1</v>
      </c>
      <c r="AI27" s="91" t="s">
        <v>159</v>
      </c>
      <c r="AJ27" s="131" t="s">
        <v>145</v>
      </c>
      <c r="AK27" s="122">
        <f t="shared" si="4"/>
        <v>6</v>
      </c>
      <c r="AL27" s="170">
        <v>7</v>
      </c>
      <c r="AM27" s="126">
        <v>1</v>
      </c>
      <c r="AN27" s="91" t="s">
        <v>160</v>
      </c>
      <c r="AO27" s="131" t="s">
        <v>145</v>
      </c>
      <c r="AP27" s="86" t="str">
        <f t="shared" si="5"/>
        <v>Cantidad de acciones de control u operativos en materia de urbanismo relacionados con la integridad urbanística</v>
      </c>
      <c r="AQ27" s="122">
        <f t="shared" si="6"/>
        <v>24</v>
      </c>
      <c r="AR27" s="187">
        <f t="shared" ref="AR27:AR28" si="10">SUM(AL27,AG27,AB27,W27)</f>
        <v>26</v>
      </c>
      <c r="AS27" s="130">
        <v>1</v>
      </c>
      <c r="AT27" s="188" t="s">
        <v>161</v>
      </c>
    </row>
    <row r="28" spans="1:46" s="87" customFormat="1" ht="174.75" customHeight="1" x14ac:dyDescent="0.25">
      <c r="A28" s="88">
        <v>1</v>
      </c>
      <c r="B28" s="102" t="s">
        <v>122</v>
      </c>
      <c r="C28" s="102" t="s">
        <v>123</v>
      </c>
      <c r="D28" s="119" t="s">
        <v>162</v>
      </c>
      <c r="E28" s="104">
        <v>6.6666666666666666E-2</v>
      </c>
      <c r="F28" s="116" t="s">
        <v>97</v>
      </c>
      <c r="G28" s="123" t="s">
        <v>163</v>
      </c>
      <c r="H28" s="102" t="s">
        <v>164</v>
      </c>
      <c r="I28" s="109">
        <v>17</v>
      </c>
      <c r="J28" s="109" t="s">
        <v>60</v>
      </c>
      <c r="K28" s="109" t="s">
        <v>165</v>
      </c>
      <c r="L28" s="120">
        <v>6</v>
      </c>
      <c r="M28" s="120">
        <v>6</v>
      </c>
      <c r="N28" s="120">
        <v>6</v>
      </c>
      <c r="O28" s="120">
        <v>6</v>
      </c>
      <c r="P28" s="121">
        <f>L28+M28+N28+O28</f>
        <v>24</v>
      </c>
      <c r="Q28" s="109" t="s">
        <v>62</v>
      </c>
      <c r="R28" s="109" t="s">
        <v>145</v>
      </c>
      <c r="S28" s="109" t="s">
        <v>129</v>
      </c>
      <c r="T28" s="116" t="s">
        <v>166</v>
      </c>
      <c r="U28" s="109"/>
      <c r="V28" s="122">
        <f t="shared" si="1"/>
        <v>6</v>
      </c>
      <c r="W28" s="90">
        <v>0</v>
      </c>
      <c r="X28" s="127">
        <f t="shared" si="9"/>
        <v>0</v>
      </c>
      <c r="Y28" s="91" t="s">
        <v>167</v>
      </c>
      <c r="Z28" s="131" t="s">
        <v>168</v>
      </c>
      <c r="AA28" s="129">
        <f t="shared" si="2"/>
        <v>6</v>
      </c>
      <c r="AB28" s="161">
        <v>8</v>
      </c>
      <c r="AC28" s="126">
        <v>1</v>
      </c>
      <c r="AD28" s="91" t="s">
        <v>169</v>
      </c>
      <c r="AE28" s="131" t="s">
        <v>168</v>
      </c>
      <c r="AF28" s="122">
        <f t="shared" si="3"/>
        <v>6</v>
      </c>
      <c r="AG28" s="90">
        <v>15</v>
      </c>
      <c r="AH28" s="127">
        <v>1</v>
      </c>
      <c r="AI28" s="91" t="s">
        <v>170</v>
      </c>
      <c r="AJ28" s="131" t="s">
        <v>145</v>
      </c>
      <c r="AK28" s="122">
        <f t="shared" si="4"/>
        <v>6</v>
      </c>
      <c r="AL28" s="170">
        <v>7</v>
      </c>
      <c r="AM28" s="126">
        <v>1</v>
      </c>
      <c r="AN28" s="91" t="s">
        <v>171</v>
      </c>
      <c r="AO28" s="131" t="s">
        <v>145</v>
      </c>
      <c r="AP28" s="86" t="str">
        <f t="shared" si="5"/>
        <v>Cantidad de acciones de control de operativos en materia de urbanismo relacionados con espacio público</v>
      </c>
      <c r="AQ28" s="122">
        <f t="shared" si="6"/>
        <v>24</v>
      </c>
      <c r="AR28" s="187">
        <f t="shared" si="10"/>
        <v>30</v>
      </c>
      <c r="AS28" s="130">
        <v>1</v>
      </c>
      <c r="AT28" s="188" t="s">
        <v>172</v>
      </c>
    </row>
    <row r="29" spans="1:46" s="87" customFormat="1" ht="121.5" customHeight="1" x14ac:dyDescent="0.25">
      <c r="A29" s="88">
        <v>7</v>
      </c>
      <c r="B29" s="102" t="s">
        <v>173</v>
      </c>
      <c r="C29" s="102" t="s">
        <v>174</v>
      </c>
      <c r="D29" s="119" t="s">
        <v>175</v>
      </c>
      <c r="E29" s="104">
        <v>6.6666666666666666E-2</v>
      </c>
      <c r="F29" s="109" t="s">
        <v>97</v>
      </c>
      <c r="G29" s="124" t="s">
        <v>176</v>
      </c>
      <c r="H29" s="124" t="s">
        <v>177</v>
      </c>
      <c r="I29" s="117">
        <v>0.71</v>
      </c>
      <c r="J29" s="109" t="s">
        <v>178</v>
      </c>
      <c r="K29" s="109" t="s">
        <v>179</v>
      </c>
      <c r="L29" s="125">
        <v>1</v>
      </c>
      <c r="M29" s="125">
        <v>1</v>
      </c>
      <c r="N29" s="125">
        <v>1</v>
      </c>
      <c r="O29" s="117">
        <v>1</v>
      </c>
      <c r="P29" s="118">
        <v>1</v>
      </c>
      <c r="Q29" s="109" t="s">
        <v>62</v>
      </c>
      <c r="R29" s="109" t="s">
        <v>180</v>
      </c>
      <c r="S29" s="109" t="s">
        <v>129</v>
      </c>
      <c r="T29" s="109" t="s">
        <v>181</v>
      </c>
      <c r="U29" s="109"/>
      <c r="V29" s="110">
        <f t="shared" si="1"/>
        <v>1</v>
      </c>
      <c r="W29" s="93">
        <v>0.48</v>
      </c>
      <c r="X29" s="127">
        <f t="shared" si="9"/>
        <v>0.48</v>
      </c>
      <c r="Y29" s="91" t="s">
        <v>182</v>
      </c>
      <c r="Z29" s="91" t="s">
        <v>183</v>
      </c>
      <c r="AA29" s="128">
        <f t="shared" si="2"/>
        <v>1</v>
      </c>
      <c r="AB29" s="92">
        <v>0.93400000000000005</v>
      </c>
      <c r="AC29" s="126">
        <f t="shared" si="7"/>
        <v>0.93400000000000005</v>
      </c>
      <c r="AD29" s="91" t="s">
        <v>184</v>
      </c>
      <c r="AE29" s="91" t="s">
        <v>185</v>
      </c>
      <c r="AF29" s="110">
        <f t="shared" si="3"/>
        <v>1</v>
      </c>
      <c r="AG29" s="93">
        <v>0.95</v>
      </c>
      <c r="AH29" s="127">
        <f t="shared" ref="AH29" si="11">AG29/AF29</f>
        <v>0.95</v>
      </c>
      <c r="AI29" s="91" t="s">
        <v>186</v>
      </c>
      <c r="AJ29" s="91" t="s">
        <v>187</v>
      </c>
      <c r="AK29" s="110">
        <f t="shared" si="4"/>
        <v>1</v>
      </c>
      <c r="AL29" s="93">
        <v>0.93</v>
      </c>
      <c r="AM29" s="126">
        <f t="shared" ref="AM29:AM34" si="12">AL29/AK29</f>
        <v>0.93</v>
      </c>
      <c r="AN29" s="91" t="s">
        <v>184</v>
      </c>
      <c r="AO29" s="82" t="s">
        <v>188</v>
      </c>
      <c r="AP29" s="86" t="str">
        <f t="shared" si="5"/>
        <v>Porcentaje del lineamientos de gestión de TIC Impartidas por la DTI del nivel central Cumplidas</v>
      </c>
      <c r="AQ29" s="110">
        <f t="shared" si="6"/>
        <v>1</v>
      </c>
      <c r="AR29" s="93">
        <v>0.93</v>
      </c>
      <c r="AS29" s="126">
        <f t="shared" ref="AS29" si="13">AR29/AQ29</f>
        <v>0.93</v>
      </c>
      <c r="AT29" s="91" t="s">
        <v>184</v>
      </c>
    </row>
    <row r="30" spans="1:46" s="154" customFormat="1" ht="132.75" customHeight="1" x14ac:dyDescent="0.25">
      <c r="A30" s="135">
        <v>6</v>
      </c>
      <c r="B30" s="136" t="s">
        <v>82</v>
      </c>
      <c r="C30" s="136" t="s">
        <v>189</v>
      </c>
      <c r="D30" s="137" t="s">
        <v>190</v>
      </c>
      <c r="E30" s="138">
        <v>0.04</v>
      </c>
      <c r="F30" s="139" t="s">
        <v>191</v>
      </c>
      <c r="G30" s="140" t="s">
        <v>192</v>
      </c>
      <c r="H30" s="140" t="s">
        <v>193</v>
      </c>
      <c r="I30" s="139">
        <v>1</v>
      </c>
      <c r="J30" s="139" t="s">
        <v>60</v>
      </c>
      <c r="K30" s="140" t="s">
        <v>194</v>
      </c>
      <c r="L30" s="139">
        <v>0</v>
      </c>
      <c r="M30" s="139">
        <v>0</v>
      </c>
      <c r="N30" s="139">
        <v>0</v>
      </c>
      <c r="O30" s="139">
        <v>1</v>
      </c>
      <c r="P30" s="141">
        <f>+SUM(L30:O30)</f>
        <v>1</v>
      </c>
      <c r="Q30" s="139" t="s">
        <v>62</v>
      </c>
      <c r="R30" s="139" t="s">
        <v>195</v>
      </c>
      <c r="S30" s="139" t="s">
        <v>196</v>
      </c>
      <c r="T30" s="142" t="s">
        <v>197</v>
      </c>
      <c r="U30" s="139"/>
      <c r="V30" s="145" t="s">
        <v>66</v>
      </c>
      <c r="W30" s="145" t="s">
        <v>66</v>
      </c>
      <c r="X30" s="145" t="s">
        <v>66</v>
      </c>
      <c r="Y30" s="145" t="s">
        <v>66</v>
      </c>
      <c r="Z30" s="145" t="s">
        <v>66</v>
      </c>
      <c r="AA30" s="145" t="s">
        <v>66</v>
      </c>
      <c r="AB30" s="145" t="s">
        <v>66</v>
      </c>
      <c r="AC30" s="145" t="s">
        <v>66</v>
      </c>
      <c r="AD30" s="145" t="s">
        <v>66</v>
      </c>
      <c r="AE30" s="145" t="s">
        <v>66</v>
      </c>
      <c r="AF30" s="149" t="s">
        <v>198</v>
      </c>
      <c r="AG30" s="149" t="s">
        <v>198</v>
      </c>
      <c r="AH30" s="149" t="s">
        <v>198</v>
      </c>
      <c r="AI30" s="144" t="s">
        <v>199</v>
      </c>
      <c r="AJ30" s="144" t="s">
        <v>200</v>
      </c>
      <c r="AK30" s="149">
        <f t="shared" si="4"/>
        <v>1</v>
      </c>
      <c r="AL30" s="189">
        <v>1</v>
      </c>
      <c r="AM30" s="190">
        <v>1</v>
      </c>
      <c r="AN30" s="148" t="s">
        <v>201</v>
      </c>
      <c r="AO30" s="148" t="s">
        <v>200</v>
      </c>
      <c r="AP30" s="151" t="str">
        <f t="shared" si="5"/>
        <v>Propuesta de buena práctica de gestión registrada  por proceso o Alcaldía Local en la herramienta de gestión del conocimiento (AGORA).</v>
      </c>
      <c r="AQ30" s="149">
        <f t="shared" si="6"/>
        <v>1</v>
      </c>
      <c r="AR30" s="191">
        <v>1</v>
      </c>
      <c r="AS30" s="147">
        <f t="shared" si="8"/>
        <v>1</v>
      </c>
      <c r="AT30" s="148" t="s">
        <v>201</v>
      </c>
    </row>
    <row r="31" spans="1:46" s="154" customFormat="1" ht="125.25" customHeight="1" x14ac:dyDescent="0.25">
      <c r="A31" s="135">
        <v>6</v>
      </c>
      <c r="B31" s="136" t="s">
        <v>82</v>
      </c>
      <c r="C31" s="136" t="s">
        <v>189</v>
      </c>
      <c r="D31" s="137" t="s">
        <v>202</v>
      </c>
      <c r="E31" s="138">
        <v>0.04</v>
      </c>
      <c r="F31" s="139" t="s">
        <v>191</v>
      </c>
      <c r="G31" s="140" t="s">
        <v>203</v>
      </c>
      <c r="H31" s="140" t="s">
        <v>204</v>
      </c>
      <c r="I31" s="139" t="s">
        <v>205</v>
      </c>
      <c r="J31" s="139" t="s">
        <v>178</v>
      </c>
      <c r="K31" s="140" t="s">
        <v>206</v>
      </c>
      <c r="L31" s="155">
        <v>1</v>
      </c>
      <c r="M31" s="155">
        <v>1</v>
      </c>
      <c r="N31" s="155">
        <v>1</v>
      </c>
      <c r="O31" s="155">
        <v>1</v>
      </c>
      <c r="P31" s="156">
        <v>1</v>
      </c>
      <c r="Q31" s="139" t="s">
        <v>62</v>
      </c>
      <c r="R31" s="139" t="s">
        <v>207</v>
      </c>
      <c r="S31" s="139" t="s">
        <v>196</v>
      </c>
      <c r="T31" s="139" t="s">
        <v>208</v>
      </c>
      <c r="U31" s="139"/>
      <c r="V31" s="143">
        <f t="shared" si="1"/>
        <v>1</v>
      </c>
      <c r="W31" s="150">
        <v>1</v>
      </c>
      <c r="X31" s="145">
        <f>W31/V31</f>
        <v>1</v>
      </c>
      <c r="Y31" s="146" t="s">
        <v>209</v>
      </c>
      <c r="Z31" s="146" t="s">
        <v>210</v>
      </c>
      <c r="AA31" s="147">
        <f t="shared" si="2"/>
        <v>1</v>
      </c>
      <c r="AB31" s="148">
        <v>1</v>
      </c>
      <c r="AC31" s="145">
        <f>AB31/AA31</f>
        <v>1</v>
      </c>
      <c r="AD31" s="146" t="s">
        <v>209</v>
      </c>
      <c r="AE31" s="146" t="s">
        <v>210</v>
      </c>
      <c r="AF31" s="143">
        <f t="shared" si="3"/>
        <v>1</v>
      </c>
      <c r="AG31" s="150">
        <v>1</v>
      </c>
      <c r="AH31" s="145">
        <f>AG31/AF31</f>
        <v>1</v>
      </c>
      <c r="AI31" s="146" t="s">
        <v>211</v>
      </c>
      <c r="AJ31" s="146" t="s">
        <v>210</v>
      </c>
      <c r="AK31" s="143">
        <f t="shared" si="4"/>
        <v>1</v>
      </c>
      <c r="AL31" s="150">
        <v>0</v>
      </c>
      <c r="AM31" s="157">
        <f t="shared" si="12"/>
        <v>0</v>
      </c>
      <c r="AN31" s="146" t="s">
        <v>212</v>
      </c>
      <c r="AO31" s="146" t="s">
        <v>210</v>
      </c>
      <c r="AP31" s="151" t="str">
        <f t="shared" si="5"/>
        <v>Acciones correctivas documentadas y vigentes</v>
      </c>
      <c r="AQ31" s="143">
        <f t="shared" si="6"/>
        <v>1</v>
      </c>
      <c r="AR31" s="152">
        <v>0</v>
      </c>
      <c r="AS31" s="147">
        <f t="shared" si="8"/>
        <v>0</v>
      </c>
      <c r="AT31" s="146" t="s">
        <v>212</v>
      </c>
    </row>
    <row r="32" spans="1:46" s="154" customFormat="1" ht="168.75" customHeight="1" x14ac:dyDescent="0.25">
      <c r="A32" s="135">
        <v>6</v>
      </c>
      <c r="B32" s="136" t="s">
        <v>82</v>
      </c>
      <c r="C32" s="136" t="s">
        <v>189</v>
      </c>
      <c r="D32" s="137" t="s">
        <v>213</v>
      </c>
      <c r="E32" s="138">
        <v>0.04</v>
      </c>
      <c r="F32" s="139" t="s">
        <v>191</v>
      </c>
      <c r="G32" s="137" t="s">
        <v>214</v>
      </c>
      <c r="H32" s="137" t="s">
        <v>215</v>
      </c>
      <c r="I32" s="139">
        <v>621</v>
      </c>
      <c r="J32" s="139" t="s">
        <v>60</v>
      </c>
      <c r="K32" s="137" t="s">
        <v>216</v>
      </c>
      <c r="L32" s="155">
        <v>0</v>
      </c>
      <c r="M32" s="155">
        <v>0</v>
      </c>
      <c r="N32" s="155">
        <v>0</v>
      </c>
      <c r="O32" s="155">
        <v>1</v>
      </c>
      <c r="P32" s="158">
        <f>+L32+M32+N32+O32</f>
        <v>1</v>
      </c>
      <c r="Q32" s="139" t="s">
        <v>62</v>
      </c>
      <c r="R32" s="139" t="s">
        <v>217</v>
      </c>
      <c r="S32" s="139" t="s">
        <v>196</v>
      </c>
      <c r="T32" s="139" t="s">
        <v>218</v>
      </c>
      <c r="U32" s="139"/>
      <c r="V32" s="145" t="s">
        <v>66</v>
      </c>
      <c r="W32" s="145" t="s">
        <v>66</v>
      </c>
      <c r="X32" s="145" t="s">
        <v>66</v>
      </c>
      <c r="Y32" s="145" t="s">
        <v>66</v>
      </c>
      <c r="Z32" s="145" t="s">
        <v>66</v>
      </c>
      <c r="AA32" s="145" t="s">
        <v>66</v>
      </c>
      <c r="AB32" s="145" t="s">
        <v>66</v>
      </c>
      <c r="AC32" s="145" t="s">
        <v>66</v>
      </c>
      <c r="AD32" s="144" t="s">
        <v>219</v>
      </c>
      <c r="AE32" s="145" t="s">
        <v>66</v>
      </c>
      <c r="AF32" s="145" t="s">
        <v>66</v>
      </c>
      <c r="AG32" s="145" t="s">
        <v>66</v>
      </c>
      <c r="AH32" s="145" t="s">
        <v>66</v>
      </c>
      <c r="AI32" s="145" t="s">
        <v>220</v>
      </c>
      <c r="AJ32" s="145" t="s">
        <v>66</v>
      </c>
      <c r="AK32" s="143">
        <f t="shared" si="4"/>
        <v>1</v>
      </c>
      <c r="AL32" s="150">
        <v>0.87</v>
      </c>
      <c r="AM32" s="157">
        <f t="shared" si="12"/>
        <v>0.87</v>
      </c>
      <c r="AN32" s="144" t="s">
        <v>221</v>
      </c>
      <c r="AO32" s="148" t="s">
        <v>66</v>
      </c>
      <c r="AP32" s="151" t="str">
        <f t="shared" si="5"/>
        <v xml:space="preserve">Porcentaje de requerimientos ciudadanos con respuesta de fondo con corte a 31 de diciembre de 2018, según verificación efectuada por el proceso de Servicio a la Ciudadanía </v>
      </c>
      <c r="AQ32" s="143">
        <f t="shared" si="6"/>
        <v>1</v>
      </c>
      <c r="AR32" s="150">
        <v>0.87</v>
      </c>
      <c r="AS32" s="157">
        <f t="shared" si="8"/>
        <v>0.87</v>
      </c>
      <c r="AT32" s="153" t="s">
        <v>222</v>
      </c>
    </row>
    <row r="33" spans="1:46" s="154" customFormat="1" ht="203.25" customHeight="1" x14ac:dyDescent="0.25">
      <c r="A33" s="135">
        <v>6</v>
      </c>
      <c r="B33" s="136" t="s">
        <v>82</v>
      </c>
      <c r="C33" s="136" t="s">
        <v>189</v>
      </c>
      <c r="D33" s="137" t="s">
        <v>223</v>
      </c>
      <c r="E33" s="138">
        <v>0.04</v>
      </c>
      <c r="F33" s="139" t="s">
        <v>191</v>
      </c>
      <c r="G33" s="140" t="s">
        <v>224</v>
      </c>
      <c r="H33" s="137" t="s">
        <v>225</v>
      </c>
      <c r="I33" s="139" t="s">
        <v>205</v>
      </c>
      <c r="J33" s="139" t="s">
        <v>178</v>
      </c>
      <c r="K33" s="139" t="s">
        <v>226</v>
      </c>
      <c r="L33" s="159">
        <v>0</v>
      </c>
      <c r="M33" s="159">
        <v>0.7</v>
      </c>
      <c r="N33" s="159">
        <v>0</v>
      </c>
      <c r="O33" s="159">
        <v>0.7</v>
      </c>
      <c r="P33" s="160">
        <v>0.7</v>
      </c>
      <c r="Q33" s="139" t="s">
        <v>62</v>
      </c>
      <c r="R33" s="139" t="s">
        <v>227</v>
      </c>
      <c r="S33" s="139" t="s">
        <v>196</v>
      </c>
      <c r="T33" s="139" t="s">
        <v>228</v>
      </c>
      <c r="U33" s="139"/>
      <c r="V33" s="145" t="s">
        <v>66</v>
      </c>
      <c r="W33" s="145" t="s">
        <v>66</v>
      </c>
      <c r="X33" s="145" t="s">
        <v>66</v>
      </c>
      <c r="Y33" s="145" t="s">
        <v>66</v>
      </c>
      <c r="Z33" s="146" t="s">
        <v>229</v>
      </c>
      <c r="AA33" s="147">
        <f t="shared" si="2"/>
        <v>0.7</v>
      </c>
      <c r="AB33" s="148">
        <v>0.45</v>
      </c>
      <c r="AC33" s="145">
        <f>AB33/AA33</f>
        <v>0.6428571428571429</v>
      </c>
      <c r="AD33" s="144" t="s">
        <v>230</v>
      </c>
      <c r="AE33" s="144" t="s">
        <v>231</v>
      </c>
      <c r="AF33" s="145" t="s">
        <v>66</v>
      </c>
      <c r="AG33" s="145" t="s">
        <v>66</v>
      </c>
      <c r="AH33" s="145" t="s">
        <v>66</v>
      </c>
      <c r="AI33" s="145" t="s">
        <v>66</v>
      </c>
      <c r="AJ33" s="145" t="s">
        <v>66</v>
      </c>
      <c r="AK33" s="143">
        <f t="shared" si="4"/>
        <v>0.7</v>
      </c>
      <c r="AL33" s="150">
        <v>0.71</v>
      </c>
      <c r="AM33" s="157">
        <v>1</v>
      </c>
      <c r="AN33" s="144" t="s">
        <v>230</v>
      </c>
      <c r="AO33" s="144" t="s">
        <v>231</v>
      </c>
      <c r="AP33" s="151" t="str">
        <f t="shared" si="5"/>
        <v>Cumplimiento de criterios ambientales</v>
      </c>
      <c r="AQ33" s="143">
        <f t="shared" si="6"/>
        <v>0.7</v>
      </c>
      <c r="AR33" s="150">
        <v>0.71</v>
      </c>
      <c r="AS33" s="157">
        <v>1</v>
      </c>
      <c r="AT33" s="144" t="s">
        <v>230</v>
      </c>
    </row>
    <row r="34" spans="1:46" s="154" customFormat="1" ht="75" customHeight="1" x14ac:dyDescent="0.25">
      <c r="A34" s="135">
        <v>6</v>
      </c>
      <c r="B34" s="136" t="s">
        <v>82</v>
      </c>
      <c r="C34" s="136" t="s">
        <v>189</v>
      </c>
      <c r="D34" s="137" t="s">
        <v>232</v>
      </c>
      <c r="E34" s="138">
        <v>0.04</v>
      </c>
      <c r="F34" s="139" t="s">
        <v>191</v>
      </c>
      <c r="G34" s="139" t="s">
        <v>233</v>
      </c>
      <c r="H34" s="140" t="s">
        <v>234</v>
      </c>
      <c r="I34" s="139" t="s">
        <v>205</v>
      </c>
      <c r="J34" s="139" t="s">
        <v>178</v>
      </c>
      <c r="K34" s="139" t="s">
        <v>235</v>
      </c>
      <c r="L34" s="159">
        <v>0</v>
      </c>
      <c r="M34" s="159">
        <v>0</v>
      </c>
      <c r="N34" s="159">
        <v>0</v>
      </c>
      <c r="O34" s="159">
        <v>0.8</v>
      </c>
      <c r="P34" s="160">
        <v>0.8</v>
      </c>
      <c r="Q34" s="139" t="s">
        <v>62</v>
      </c>
      <c r="R34" s="139" t="s">
        <v>227</v>
      </c>
      <c r="S34" s="139" t="s">
        <v>196</v>
      </c>
      <c r="T34" s="139" t="s">
        <v>227</v>
      </c>
      <c r="U34" s="139"/>
      <c r="V34" s="145" t="s">
        <v>66</v>
      </c>
      <c r="W34" s="145" t="s">
        <v>66</v>
      </c>
      <c r="X34" s="145" t="s">
        <v>66</v>
      </c>
      <c r="Y34" s="145" t="s">
        <v>66</v>
      </c>
      <c r="Z34" s="145" t="s">
        <v>66</v>
      </c>
      <c r="AA34" s="145" t="s">
        <v>66</v>
      </c>
      <c r="AB34" s="145" t="s">
        <v>66</v>
      </c>
      <c r="AC34" s="145" t="s">
        <v>66</v>
      </c>
      <c r="AD34" s="145" t="s">
        <v>66</v>
      </c>
      <c r="AE34" s="145" t="s">
        <v>66</v>
      </c>
      <c r="AF34" s="145" t="s">
        <v>66</v>
      </c>
      <c r="AG34" s="145" t="s">
        <v>66</v>
      </c>
      <c r="AH34" s="145" t="s">
        <v>66</v>
      </c>
      <c r="AI34" s="145" t="s">
        <v>66</v>
      </c>
      <c r="AJ34" s="145" t="s">
        <v>66</v>
      </c>
      <c r="AK34" s="143">
        <f>O34</f>
        <v>0.8</v>
      </c>
      <c r="AL34" s="150">
        <v>0.60750000000000004</v>
      </c>
      <c r="AM34" s="157">
        <f t="shared" si="12"/>
        <v>0.75937500000000002</v>
      </c>
      <c r="AN34" s="192" t="s">
        <v>236</v>
      </c>
      <c r="AO34" s="193" t="s">
        <v>237</v>
      </c>
      <c r="AP34" s="151" t="str">
        <f t="shared" si="5"/>
        <v>Nivel de conocimientos de MIPG</v>
      </c>
      <c r="AQ34" s="143">
        <f t="shared" si="6"/>
        <v>0.8</v>
      </c>
      <c r="AR34" s="150">
        <v>0.60750000000000004</v>
      </c>
      <c r="AS34" s="157">
        <f t="shared" ref="AS34" si="14">AR34/AQ34</f>
        <v>0.75937500000000002</v>
      </c>
      <c r="AT34" s="192" t="s">
        <v>236</v>
      </c>
    </row>
    <row r="35" spans="1:46" ht="55.5" customHeight="1" thickBot="1" x14ac:dyDescent="0.3">
      <c r="A35" s="62"/>
      <c r="B35" s="242" t="s">
        <v>238</v>
      </c>
      <c r="C35" s="243"/>
      <c r="D35" s="243"/>
      <c r="E35" s="96">
        <f>SUM(E18:E34)</f>
        <v>1</v>
      </c>
      <c r="F35" s="81"/>
      <c r="G35" s="94"/>
      <c r="H35" s="95"/>
      <c r="I35" s="95"/>
      <c r="J35" s="95"/>
      <c r="K35" s="95"/>
      <c r="L35" s="95"/>
      <c r="M35" s="95"/>
      <c r="N35" s="95"/>
      <c r="O35" s="95"/>
      <c r="P35" s="98"/>
      <c r="Q35" s="95"/>
      <c r="R35" s="95"/>
      <c r="S35" s="95"/>
      <c r="T35" s="95"/>
      <c r="U35" s="95"/>
      <c r="V35" s="238" t="s">
        <v>239</v>
      </c>
      <c r="W35" s="238"/>
      <c r="X35" s="134">
        <f>AVERAGE(X18:X34)</f>
        <v>0.73329629629629622</v>
      </c>
      <c r="Y35" s="64"/>
      <c r="Z35" s="63"/>
      <c r="AA35" s="251" t="s">
        <v>240</v>
      </c>
      <c r="AB35" s="251"/>
      <c r="AC35" s="163">
        <f>AVERAGE(AC18:AC34)</f>
        <v>1.07296196586419</v>
      </c>
      <c r="AD35" s="64"/>
      <c r="AE35" s="63"/>
      <c r="AF35" s="238" t="s">
        <v>241</v>
      </c>
      <c r="AG35" s="238"/>
      <c r="AH35" s="169">
        <f>AVERAGE(AH18:AH34)</f>
        <v>0.99444444444444435</v>
      </c>
      <c r="AI35" s="64"/>
      <c r="AJ35" s="65"/>
      <c r="AK35" s="239" t="s">
        <v>242</v>
      </c>
      <c r="AL35" s="239"/>
      <c r="AM35" s="195">
        <f>AVERAGE(AM18:AM34)</f>
        <v>0.90996093749999996</v>
      </c>
      <c r="AN35" s="64"/>
      <c r="AO35" s="235" t="s">
        <v>243</v>
      </c>
      <c r="AP35" s="236"/>
      <c r="AQ35" s="237"/>
      <c r="AR35" s="66">
        <f>AVERAGE(AS18:AS34)</f>
        <v>0.84707861919647243</v>
      </c>
      <c r="AS35" s="66"/>
      <c r="AT35" s="67"/>
    </row>
    <row r="36" spans="1:46" ht="15.75" customHeight="1" x14ac:dyDescent="0.25">
      <c r="A36" s="3"/>
      <c r="B36" s="6"/>
      <c r="C36" s="6"/>
      <c r="D36" s="73"/>
      <c r="E36" s="6"/>
      <c r="F36" s="6"/>
      <c r="G36" s="6"/>
      <c r="H36" s="7"/>
      <c r="I36" s="7"/>
      <c r="J36" s="7"/>
      <c r="K36" s="7"/>
      <c r="L36" s="7"/>
      <c r="M36" s="7"/>
      <c r="N36" s="7"/>
      <c r="O36" s="7"/>
      <c r="P36" s="99"/>
      <c r="Q36" s="7"/>
      <c r="R36" s="7"/>
      <c r="S36" s="1"/>
      <c r="T36" s="1"/>
      <c r="U36" s="1"/>
      <c r="V36" s="226"/>
      <c r="W36" s="226"/>
      <c r="X36" s="46"/>
      <c r="Y36" s="9"/>
      <c r="Z36" s="9"/>
      <c r="AA36" s="226"/>
      <c r="AB36" s="226"/>
      <c r="AC36" s="46"/>
      <c r="AD36" s="9"/>
      <c r="AE36" s="9"/>
      <c r="AF36" s="226"/>
      <c r="AG36" s="226"/>
      <c r="AH36" s="46"/>
      <c r="AI36" s="9"/>
      <c r="AJ36" s="9"/>
      <c r="AK36" s="226"/>
      <c r="AL36" s="226"/>
      <c r="AM36" s="46"/>
      <c r="AN36" s="9"/>
      <c r="AO36" s="9"/>
      <c r="AP36" s="226"/>
      <c r="AQ36" s="226"/>
      <c r="AR36" s="226"/>
      <c r="AS36" s="46"/>
      <c r="AT36" s="9"/>
    </row>
    <row r="37" spans="1:46" ht="15.75" customHeight="1" thickBot="1" x14ac:dyDescent="0.3">
      <c r="A37" s="3"/>
      <c r="B37" s="6"/>
      <c r="C37" s="6"/>
      <c r="D37" s="73"/>
      <c r="E37" s="6"/>
      <c r="F37" s="6"/>
      <c r="G37" s="6"/>
      <c r="H37" s="7"/>
      <c r="I37" s="7"/>
      <c r="J37" s="7"/>
      <c r="K37" s="7"/>
      <c r="L37" s="7"/>
      <c r="M37" s="7"/>
      <c r="N37" s="7"/>
      <c r="O37" s="7"/>
      <c r="P37" s="99"/>
      <c r="Q37" s="7"/>
      <c r="R37" s="7"/>
      <c r="S37" s="1"/>
      <c r="T37" s="1"/>
      <c r="U37" s="1"/>
      <c r="V37" s="226"/>
      <c r="W37" s="226"/>
      <c r="X37" s="49"/>
      <c r="Y37" s="9"/>
      <c r="Z37" s="9"/>
      <c r="AA37" s="226"/>
      <c r="AB37" s="226"/>
      <c r="AC37" s="49"/>
      <c r="AD37" s="9"/>
      <c r="AE37" s="9"/>
      <c r="AF37" s="226"/>
      <c r="AG37" s="226"/>
      <c r="AH37" s="50"/>
      <c r="AI37" s="9"/>
      <c r="AJ37" s="9"/>
      <c r="AK37" s="226"/>
      <c r="AL37" s="226"/>
      <c r="AM37" s="50"/>
      <c r="AN37" s="9"/>
      <c r="AO37" s="9"/>
      <c r="AP37" s="226"/>
      <c r="AQ37" s="226"/>
      <c r="AR37" s="226"/>
      <c r="AS37" s="50"/>
      <c r="AT37" s="9"/>
    </row>
    <row r="38" spans="1:46" ht="29.25" customHeight="1" x14ac:dyDescent="0.25">
      <c r="A38" s="3"/>
      <c r="B38" s="247" t="s">
        <v>244</v>
      </c>
      <c r="C38" s="248"/>
      <c r="D38" s="249"/>
      <c r="E38" s="48"/>
      <c r="F38" s="222" t="s">
        <v>245</v>
      </c>
      <c r="G38" s="223"/>
      <c r="H38" s="223"/>
      <c r="I38" s="224"/>
      <c r="J38" s="222" t="s">
        <v>246</v>
      </c>
      <c r="K38" s="223"/>
      <c r="L38" s="223"/>
      <c r="M38" s="223"/>
      <c r="N38" s="223"/>
      <c r="O38" s="223"/>
      <c r="P38" s="224"/>
      <c r="Q38" s="7"/>
      <c r="R38" s="7"/>
      <c r="S38" s="1"/>
      <c r="T38" s="1"/>
      <c r="U38" s="1"/>
      <c r="V38" s="226"/>
      <c r="W38" s="226"/>
      <c r="X38" s="49"/>
      <c r="Y38" s="9"/>
      <c r="Z38" s="9"/>
      <c r="AA38" s="226"/>
      <c r="AB38" s="226"/>
      <c r="AC38" s="49"/>
      <c r="AD38" s="9"/>
      <c r="AE38" s="9"/>
      <c r="AF38" s="226"/>
      <c r="AG38" s="226"/>
      <c r="AH38" s="168"/>
      <c r="AI38" s="9"/>
      <c r="AJ38" s="9"/>
      <c r="AK38" s="226"/>
      <c r="AL38" s="226"/>
      <c r="AM38" s="50"/>
      <c r="AN38" s="9"/>
      <c r="AO38" s="9"/>
      <c r="AP38" s="226"/>
      <c r="AQ38" s="226"/>
      <c r="AR38" s="226"/>
      <c r="AS38" s="50"/>
      <c r="AT38" s="9"/>
    </row>
    <row r="39" spans="1:46" ht="51" customHeight="1" x14ac:dyDescent="0.25">
      <c r="A39" s="3"/>
      <c r="B39" s="258" t="s">
        <v>247</v>
      </c>
      <c r="C39" s="259"/>
      <c r="D39" s="74"/>
      <c r="E39" s="171"/>
      <c r="F39" s="244" t="s">
        <v>247</v>
      </c>
      <c r="G39" s="245"/>
      <c r="H39" s="245"/>
      <c r="I39" s="246"/>
      <c r="J39" s="244" t="s">
        <v>247</v>
      </c>
      <c r="K39" s="245"/>
      <c r="L39" s="245"/>
      <c r="M39" s="245"/>
      <c r="N39" s="245"/>
      <c r="O39" s="245"/>
      <c r="P39" s="246"/>
      <c r="Q39" s="7"/>
      <c r="R39" s="7"/>
      <c r="S39" s="1"/>
      <c r="T39" s="1"/>
      <c r="U39" s="1"/>
      <c r="V39" s="240"/>
      <c r="W39" s="240"/>
      <c r="X39" s="46"/>
      <c r="Y39" s="9"/>
      <c r="Z39" s="9"/>
      <c r="AA39" s="240"/>
      <c r="AB39" s="240"/>
      <c r="AC39" s="46"/>
      <c r="AD39" s="9"/>
      <c r="AE39" s="9"/>
      <c r="AF39" s="240"/>
      <c r="AG39" s="240"/>
      <c r="AH39" s="46"/>
      <c r="AI39" s="9"/>
      <c r="AJ39" s="9"/>
      <c r="AK39" s="240"/>
      <c r="AL39" s="240"/>
      <c r="AM39" s="46"/>
      <c r="AN39" s="9"/>
      <c r="AO39" s="9"/>
      <c r="AP39" s="240"/>
      <c r="AQ39" s="240"/>
      <c r="AR39" s="240"/>
      <c r="AS39" s="46"/>
      <c r="AT39" s="9"/>
    </row>
    <row r="40" spans="1:46" ht="30" customHeight="1" x14ac:dyDescent="0.25">
      <c r="A40" s="3"/>
      <c r="B40" s="220"/>
      <c r="C40" s="221"/>
      <c r="D40" s="74"/>
      <c r="E40" s="172"/>
      <c r="F40" s="222"/>
      <c r="G40" s="223"/>
      <c r="H40" s="222"/>
      <c r="I40" s="223"/>
      <c r="J40" s="222"/>
      <c r="K40" s="223"/>
      <c r="L40" s="223"/>
      <c r="M40" s="223"/>
      <c r="N40" s="223"/>
      <c r="O40" s="223"/>
      <c r="P40" s="224"/>
      <c r="Q40" s="7"/>
      <c r="R40" s="7"/>
      <c r="S40" s="1"/>
      <c r="T40" s="1"/>
      <c r="U40" s="1"/>
      <c r="V40" s="1"/>
      <c r="W40" s="1"/>
      <c r="X40" s="8"/>
      <c r="Y40" s="1"/>
      <c r="Z40" s="1"/>
      <c r="AA40" s="1"/>
      <c r="AB40" s="1"/>
      <c r="AC40" s="8"/>
      <c r="AD40" s="1"/>
      <c r="AE40" s="1"/>
      <c r="AF40" s="1"/>
      <c r="AG40" s="1"/>
      <c r="AH40" s="8"/>
      <c r="AI40" s="1"/>
      <c r="AJ40" s="1"/>
      <c r="AK40" s="1"/>
      <c r="AL40" s="1"/>
      <c r="AM40" s="8"/>
      <c r="AN40" s="1"/>
      <c r="AO40" s="1"/>
      <c r="AP40" s="1"/>
      <c r="AQ40" s="1"/>
      <c r="AR40" s="1"/>
      <c r="AS40" s="8"/>
      <c r="AT40" s="1"/>
    </row>
    <row r="41" spans="1:46" x14ac:dyDescent="0.25">
      <c r="A41" s="3"/>
      <c r="B41" s="220"/>
      <c r="C41" s="221"/>
      <c r="D41" s="74"/>
      <c r="E41" s="172"/>
      <c r="F41" s="222"/>
      <c r="G41" s="223"/>
      <c r="H41" s="223"/>
      <c r="I41" s="224"/>
      <c r="J41" s="220"/>
      <c r="K41" s="221"/>
      <c r="L41" s="221"/>
      <c r="M41" s="221"/>
      <c r="N41" s="221"/>
      <c r="O41" s="221"/>
      <c r="P41" s="225"/>
      <c r="Q41" s="7"/>
      <c r="R41" s="7"/>
      <c r="S41" s="1"/>
      <c r="T41" s="1"/>
      <c r="U41" s="1"/>
      <c r="V41" s="1"/>
      <c r="W41" s="1"/>
      <c r="X41" s="8"/>
      <c r="Y41" s="1"/>
      <c r="Z41" s="1"/>
      <c r="AA41" s="1"/>
      <c r="AB41" s="1"/>
      <c r="AC41" s="8"/>
      <c r="AD41" s="1"/>
      <c r="AE41" s="1"/>
      <c r="AF41" s="1"/>
      <c r="AG41" s="1"/>
      <c r="AH41" s="8"/>
      <c r="AI41" s="1"/>
      <c r="AJ41" s="1"/>
      <c r="AK41" s="1"/>
      <c r="AL41" s="1"/>
      <c r="AM41" s="8"/>
      <c r="AN41" s="1"/>
      <c r="AO41" s="1"/>
      <c r="AP41" s="1"/>
      <c r="AQ41" s="1"/>
      <c r="AR41" s="1"/>
      <c r="AS41" s="8"/>
      <c r="AT41" s="1"/>
    </row>
    <row r="42" spans="1:46" x14ac:dyDescent="0.25"/>
    <row r="43" spans="1:46" x14ac:dyDescent="0.25"/>
    <row r="44" spans="1:46" x14ac:dyDescent="0.25"/>
    <row r="45" spans="1:46" x14ac:dyDescent="0.25"/>
    <row r="46" spans="1:46" x14ac:dyDescent="0.25"/>
    <row r="47" spans="1:46" x14ac:dyDescent="0.25"/>
    <row r="48" spans="1:4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sheetData>
  <mergeCells count="90">
    <mergeCell ref="A2:H2"/>
    <mergeCell ref="A1:H1"/>
    <mergeCell ref="V38:W38"/>
    <mergeCell ref="AA38:AB38"/>
    <mergeCell ref="J40:P40"/>
    <mergeCell ref="B39:C39"/>
    <mergeCell ref="F40:G40"/>
    <mergeCell ref="H40:I40"/>
    <mergeCell ref="F38:I38"/>
    <mergeCell ref="J38:P38"/>
    <mergeCell ref="B40:C40"/>
    <mergeCell ref="A13:B15"/>
    <mergeCell ref="AA36:AB36"/>
    <mergeCell ref="AA39:AB39"/>
    <mergeCell ref="V35:W35"/>
    <mergeCell ref="E10:H10"/>
    <mergeCell ref="AF39:AG39"/>
    <mergeCell ref="C16:C17"/>
    <mergeCell ref="B35:D35"/>
    <mergeCell ref="F39:I39"/>
    <mergeCell ref="V39:W39"/>
    <mergeCell ref="V37:W37"/>
    <mergeCell ref="B38:D38"/>
    <mergeCell ref="J39:P39"/>
    <mergeCell ref="V36:W36"/>
    <mergeCell ref="AF37:AG37"/>
    <mergeCell ref="AA37:AB37"/>
    <mergeCell ref="AF38:AG38"/>
    <mergeCell ref="AC15:AC16"/>
    <mergeCell ref="AD15:AD16"/>
    <mergeCell ref="AE15:AE16"/>
    <mergeCell ref="AA35:AB35"/>
    <mergeCell ref="AK39:AL39"/>
    <mergeCell ref="AP38:AR38"/>
    <mergeCell ref="AP39:AR39"/>
    <mergeCell ref="AP37:AR37"/>
    <mergeCell ref="AK37:AL37"/>
    <mergeCell ref="AF15:AG15"/>
    <mergeCell ref="AF36:AG36"/>
    <mergeCell ref="AK36:AL36"/>
    <mergeCell ref="AP36:AR36"/>
    <mergeCell ref="AF35:AG35"/>
    <mergeCell ref="AK35:AL35"/>
    <mergeCell ref="AK13:AO13"/>
    <mergeCell ref="AP13:AT13"/>
    <mergeCell ref="B41:C41"/>
    <mergeCell ref="F41:I41"/>
    <mergeCell ref="J41:P41"/>
    <mergeCell ref="AK38:AL38"/>
    <mergeCell ref="V15:W15"/>
    <mergeCell ref="X15:X16"/>
    <mergeCell ref="Y15:Y16"/>
    <mergeCell ref="D15:S15"/>
    <mergeCell ref="Z15:Z16"/>
    <mergeCell ref="AA15:AB15"/>
    <mergeCell ref="AH15:AH16"/>
    <mergeCell ref="AI15:AI16"/>
    <mergeCell ref="AJ15:AJ16"/>
    <mergeCell ref="AO35:AQ35"/>
    <mergeCell ref="AS15:AS16"/>
    <mergeCell ref="AT15:AT16"/>
    <mergeCell ref="AN15:AN16"/>
    <mergeCell ref="AK14:AO14"/>
    <mergeCell ref="AP14:AT14"/>
    <mergeCell ref="AK15:AL15"/>
    <mergeCell ref="AM15:AM16"/>
    <mergeCell ref="AP15:AR15"/>
    <mergeCell ref="AO15:AO16"/>
    <mergeCell ref="AK7:AO7"/>
    <mergeCell ref="AP7:AT7"/>
    <mergeCell ref="AA8:AE8"/>
    <mergeCell ref="AF8:AJ8"/>
    <mergeCell ref="AK8:AO8"/>
    <mergeCell ref="AP8:AT8"/>
    <mergeCell ref="AF13:AJ13"/>
    <mergeCell ref="C3:H3"/>
    <mergeCell ref="E4:H4"/>
    <mergeCell ref="E5:H5"/>
    <mergeCell ref="E6:H6"/>
    <mergeCell ref="E7:H7"/>
    <mergeCell ref="AF7:AJ7"/>
    <mergeCell ref="D13:U14"/>
    <mergeCell ref="V13:Z13"/>
    <mergeCell ref="AA13:AE13"/>
    <mergeCell ref="AF14:AJ14"/>
    <mergeCell ref="V14:Z14"/>
    <mergeCell ref="AA14:AE14"/>
    <mergeCell ref="E8:H8"/>
    <mergeCell ref="E9:H9"/>
    <mergeCell ref="E11:H11"/>
  </mergeCells>
  <conditionalFormatting sqref="AH38:AH39 AM38:AM39 AS38:AS39 AC38:AC39 X38:X39 X35:Y35 AC35:AD35 AH35:AI35 AN35 AR35:AT35 AM18 AM36 X18:X36 AC18:AC31 AH18:AH31 AS19 V32:Z32 V33:Y34 AF18:AJ18 AF24:AJ25 AF33:AJ33 AC33:AC36 AH33:AH36 V30:AA30 AS21 AS26:AS28 AS30:AS31 AS35:AS36">
    <cfRule type="containsText" dxfId="79" priority="363" operator="containsText" text="N/A">
      <formula>NOT(ISERROR(SEARCH("N/A",V18)))</formula>
    </cfRule>
    <cfRule type="cellIs" dxfId="78" priority="364" operator="between">
      <formula>#REF!</formula>
      <formula>#REF!</formula>
    </cfRule>
    <cfRule type="cellIs" dxfId="77" priority="365" operator="between">
      <formula>#REF!</formula>
      <formula>#REF!</formula>
    </cfRule>
    <cfRule type="cellIs" dxfId="76" priority="366" operator="between">
      <formula>#REF!</formula>
      <formula>#REF!</formula>
    </cfRule>
  </conditionalFormatting>
  <conditionalFormatting sqref="AH39 AH36 AM39 AM36 AS39 AS36 AC39 AC36 X39 X36">
    <cfRule type="containsText" dxfId="75" priority="427" operator="containsText" text="N/A">
      <formula>NOT(ISERROR(SEARCH("N/A",X36)))</formula>
    </cfRule>
    <cfRule type="cellIs" dxfId="74" priority="428" operator="between">
      <formula>$B$14</formula>
      <formula>#REF!</formula>
    </cfRule>
    <cfRule type="cellIs" dxfId="73" priority="429" operator="between">
      <formula>$B$12</formula>
      <formula>#REF!</formula>
    </cfRule>
    <cfRule type="cellIs" dxfId="72" priority="430" operator="between">
      <formula>#REF!</formula>
      <formula>#REF!</formula>
    </cfRule>
  </conditionalFormatting>
  <conditionalFormatting sqref="AS36 AH36 AH39 AM36 AM39 AS39 AC36 AC39 X36 X39">
    <cfRule type="containsText" dxfId="71" priority="467" operator="containsText" text="N/A">
      <formula>NOT(ISERROR(SEARCH("N/A",X36)))</formula>
    </cfRule>
    <cfRule type="cellIs" dxfId="70" priority="468" operator="between">
      <formula>#REF!</formula>
      <formula>#REF!</formula>
    </cfRule>
    <cfRule type="cellIs" dxfId="69" priority="469" operator="between">
      <formula>$B$12</formula>
      <formula>#REF!</formula>
    </cfRule>
    <cfRule type="cellIs" dxfId="68" priority="470" operator="between">
      <formula>#REF!</formula>
      <formula>#REF!</formula>
    </cfRule>
  </conditionalFormatting>
  <conditionalFormatting sqref="Y35">
    <cfRule type="colorScale" priority="142">
      <colorScale>
        <cfvo type="min"/>
        <cfvo type="percentile" val="50"/>
        <cfvo type="max"/>
        <color rgb="FFF8696B"/>
        <color rgb="FFFFEB84"/>
        <color rgb="FF63BE7B"/>
      </colorScale>
    </cfRule>
  </conditionalFormatting>
  <conditionalFormatting sqref="AD35">
    <cfRule type="colorScale" priority="141">
      <colorScale>
        <cfvo type="min"/>
        <cfvo type="percentile" val="50"/>
        <cfvo type="max"/>
        <color rgb="FFF8696B"/>
        <color rgb="FFFFEB84"/>
        <color rgb="FF63BE7B"/>
      </colorScale>
    </cfRule>
  </conditionalFormatting>
  <conditionalFormatting sqref="AI35">
    <cfRule type="colorScale" priority="140">
      <colorScale>
        <cfvo type="min"/>
        <cfvo type="percentile" val="50"/>
        <cfvo type="max"/>
        <color rgb="FFF8696B"/>
        <color rgb="FFFFEB84"/>
        <color rgb="FF63BE7B"/>
      </colorScale>
    </cfRule>
  </conditionalFormatting>
  <conditionalFormatting sqref="AN35">
    <cfRule type="colorScale" priority="139">
      <colorScale>
        <cfvo type="min"/>
        <cfvo type="percentile" val="50"/>
        <cfvo type="max"/>
        <color rgb="FFF8696B"/>
        <color rgb="FFFFEB84"/>
        <color rgb="FF63BE7B"/>
      </colorScale>
    </cfRule>
  </conditionalFormatting>
  <conditionalFormatting sqref="AS35">
    <cfRule type="colorScale" priority="138">
      <colorScale>
        <cfvo type="min"/>
        <cfvo type="percentile" val="50"/>
        <cfvo type="max"/>
        <color rgb="FFF8696B"/>
        <color rgb="FFFFEB84"/>
        <color rgb="FF63BE7B"/>
      </colorScale>
    </cfRule>
  </conditionalFormatting>
  <conditionalFormatting sqref="X35">
    <cfRule type="colorScale" priority="129">
      <colorScale>
        <cfvo type="min"/>
        <cfvo type="percentile" val="50"/>
        <cfvo type="max"/>
        <color rgb="FFF8696B"/>
        <color rgb="FFFFEB84"/>
        <color rgb="FF63BE7B"/>
      </colorScale>
    </cfRule>
  </conditionalFormatting>
  <conditionalFormatting sqref="AC35">
    <cfRule type="colorScale" priority="120">
      <colorScale>
        <cfvo type="min"/>
        <cfvo type="percentile" val="50"/>
        <cfvo type="max"/>
        <color rgb="FFF8696B"/>
        <color rgb="FFFFEB84"/>
        <color rgb="FF63BE7B"/>
      </colorScale>
    </cfRule>
  </conditionalFormatting>
  <conditionalFormatting sqref="AH35">
    <cfRule type="colorScale" priority="111">
      <colorScale>
        <cfvo type="min"/>
        <cfvo type="percentile" val="50"/>
        <cfvo type="max"/>
        <color rgb="FFF8696B"/>
        <color rgb="FFFFEB84"/>
        <color rgb="FF63BE7B"/>
      </colorScale>
    </cfRule>
  </conditionalFormatting>
  <conditionalFormatting sqref="AR35">
    <cfRule type="colorScale" priority="90">
      <colorScale>
        <cfvo type="min"/>
        <cfvo type="percentile" val="50"/>
        <cfvo type="max"/>
        <color rgb="FF63BE7B"/>
        <color rgb="FFFFEB84"/>
        <color rgb="FFF8696B"/>
      </colorScale>
    </cfRule>
  </conditionalFormatting>
  <conditionalFormatting sqref="AM18">
    <cfRule type="iconSet" priority="1511">
      <iconSet iconSet="4Arrows">
        <cfvo type="percent" val="0"/>
        <cfvo type="percent" val="25"/>
        <cfvo type="percent" val="50"/>
        <cfvo type="percent" val="75"/>
      </iconSet>
    </cfRule>
  </conditionalFormatting>
  <conditionalFormatting sqref="AM35">
    <cfRule type="containsText" dxfId="67" priority="82" operator="containsText" text="N/A">
      <formula>NOT(ISERROR(SEARCH("N/A",AM35)))</formula>
    </cfRule>
    <cfRule type="cellIs" dxfId="66" priority="83" operator="between">
      <formula>#REF!</formula>
      <formula>#REF!</formula>
    </cfRule>
    <cfRule type="cellIs" dxfId="65" priority="84" operator="between">
      <formula>#REF!</formula>
      <formula>#REF!</formula>
    </cfRule>
    <cfRule type="cellIs" dxfId="64" priority="85" operator="between">
      <formula>#REF!</formula>
      <formula>#REF!</formula>
    </cfRule>
  </conditionalFormatting>
  <conditionalFormatting sqref="AM35">
    <cfRule type="colorScale" priority="81">
      <colorScale>
        <cfvo type="min"/>
        <cfvo type="percentile" val="50"/>
        <cfvo type="max"/>
        <color rgb="FFF8696B"/>
        <color rgb="FFFFEB84"/>
        <color rgb="FF63BE7B"/>
      </colorScale>
    </cfRule>
  </conditionalFormatting>
  <conditionalFormatting sqref="AM30">
    <cfRule type="containsText" dxfId="63" priority="77" operator="containsText" text="N/A">
      <formula>NOT(ISERROR(SEARCH("N/A",AM30)))</formula>
    </cfRule>
    <cfRule type="cellIs" dxfId="62" priority="78" operator="between">
      <formula>#REF!</formula>
      <formula>#REF!</formula>
    </cfRule>
    <cfRule type="cellIs" dxfId="61" priority="79" operator="between">
      <formula>#REF!</formula>
      <formula>#REF!</formula>
    </cfRule>
    <cfRule type="cellIs" dxfId="60" priority="80" operator="between">
      <formula>#REF!</formula>
      <formula>#REF!</formula>
    </cfRule>
  </conditionalFormatting>
  <conditionalFormatting sqref="AR35">
    <cfRule type="colorScale" priority="1548">
      <colorScale>
        <cfvo type="num" val="0.45"/>
        <cfvo type="percent" val="0.65"/>
        <cfvo type="percent" val="100"/>
        <color rgb="FFF8696B"/>
        <color rgb="FFFFEB84"/>
        <color rgb="FF63BE7B"/>
      </colorScale>
    </cfRule>
  </conditionalFormatting>
  <conditionalFormatting sqref="AA30:AE30">
    <cfRule type="containsText" dxfId="59" priority="73" operator="containsText" text="N/A">
      <formula>NOT(ISERROR(SEARCH("N/A",AA30)))</formula>
    </cfRule>
    <cfRule type="cellIs" dxfId="58" priority="74" operator="between">
      <formula>#REF!</formula>
      <formula>#REF!</formula>
    </cfRule>
    <cfRule type="cellIs" dxfId="57" priority="75" operator="between">
      <formula>#REF!</formula>
      <formula>#REF!</formula>
    </cfRule>
    <cfRule type="cellIs" dxfId="56" priority="76" operator="between">
      <formula>#REF!</formula>
      <formula>#REF!</formula>
    </cfRule>
  </conditionalFormatting>
  <conditionalFormatting sqref="Z34:AJ34">
    <cfRule type="containsText" dxfId="55" priority="69" operator="containsText" text="N/A">
      <formula>NOT(ISERROR(SEARCH("N/A",Z34)))</formula>
    </cfRule>
    <cfRule type="cellIs" dxfId="54" priority="70" operator="between">
      <formula>#REF!</formula>
      <formula>#REF!</formula>
    </cfRule>
    <cfRule type="cellIs" dxfId="53" priority="71" operator="between">
      <formula>#REF!</formula>
      <formula>#REF!</formula>
    </cfRule>
    <cfRule type="cellIs" dxfId="52" priority="72" operator="between">
      <formula>#REF!</formula>
      <formula>#REF!</formula>
    </cfRule>
  </conditionalFormatting>
  <conditionalFormatting sqref="AA32:AB32">
    <cfRule type="containsText" dxfId="51" priority="65" operator="containsText" text="N/A">
      <formula>NOT(ISERROR(SEARCH("N/A",AA32)))</formula>
    </cfRule>
    <cfRule type="cellIs" dxfId="50" priority="66" operator="between">
      <formula>#REF!</formula>
      <formula>#REF!</formula>
    </cfRule>
    <cfRule type="cellIs" dxfId="49" priority="67" operator="between">
      <formula>#REF!</formula>
      <formula>#REF!</formula>
    </cfRule>
    <cfRule type="cellIs" dxfId="48" priority="68" operator="between">
      <formula>#REF!</formula>
      <formula>#REF!</formula>
    </cfRule>
  </conditionalFormatting>
  <conditionalFormatting sqref="AC32">
    <cfRule type="containsText" dxfId="47" priority="61" operator="containsText" text="N/A">
      <formula>NOT(ISERROR(SEARCH("N/A",AC32)))</formula>
    </cfRule>
    <cfRule type="cellIs" dxfId="46" priority="62" operator="between">
      <formula>#REF!</formula>
      <formula>#REF!</formula>
    </cfRule>
    <cfRule type="cellIs" dxfId="45" priority="63" operator="between">
      <formula>#REF!</formula>
      <formula>#REF!</formula>
    </cfRule>
    <cfRule type="cellIs" dxfId="44" priority="64" operator="between">
      <formula>#REF!</formula>
      <formula>#REF!</formula>
    </cfRule>
  </conditionalFormatting>
  <conditionalFormatting sqref="AF32:AI32">
    <cfRule type="containsText" dxfId="43" priority="57" operator="containsText" text="N/A">
      <formula>NOT(ISERROR(SEARCH("N/A",AF32)))</formula>
    </cfRule>
    <cfRule type="cellIs" dxfId="42" priority="58" operator="between">
      <formula>#REF!</formula>
      <formula>#REF!</formula>
    </cfRule>
    <cfRule type="cellIs" dxfId="41" priority="59" operator="between">
      <formula>#REF!</formula>
      <formula>#REF!</formula>
    </cfRule>
    <cfRule type="cellIs" dxfId="40" priority="60" operator="between">
      <formula>#REF!</formula>
      <formula>#REF!</formula>
    </cfRule>
  </conditionalFormatting>
  <conditionalFormatting sqref="AE32">
    <cfRule type="containsText" dxfId="39" priority="53" operator="containsText" text="N/A">
      <formula>NOT(ISERROR(SEARCH("N/A",AE32)))</formula>
    </cfRule>
    <cfRule type="cellIs" dxfId="38" priority="54" operator="between">
      <formula>#REF!</formula>
      <formula>#REF!</formula>
    </cfRule>
    <cfRule type="cellIs" dxfId="37" priority="55" operator="between">
      <formula>#REF!</formula>
      <formula>#REF!</formula>
    </cfRule>
    <cfRule type="cellIs" dxfId="36" priority="56" operator="between">
      <formula>#REF!</formula>
      <formula>#REF!</formula>
    </cfRule>
  </conditionalFormatting>
  <conditionalFormatting sqref="AJ32">
    <cfRule type="containsText" dxfId="35" priority="49" operator="containsText" text="N/A">
      <formula>NOT(ISERROR(SEARCH("N/A",AJ32)))</formula>
    </cfRule>
    <cfRule type="cellIs" dxfId="34" priority="50" operator="between">
      <formula>#REF!</formula>
      <formula>#REF!</formula>
    </cfRule>
    <cfRule type="cellIs" dxfId="33" priority="51" operator="between">
      <formula>#REF!</formula>
      <formula>#REF!</formula>
    </cfRule>
    <cfRule type="cellIs" dxfId="32" priority="52" operator="between">
      <formula>#REF!</formula>
      <formula>#REF!</formula>
    </cfRule>
  </conditionalFormatting>
  <conditionalFormatting sqref="AN30">
    <cfRule type="containsText" dxfId="31" priority="33" operator="containsText" text="N/A">
      <formula>NOT(ISERROR(SEARCH("N/A",AN30)))</formula>
    </cfRule>
    <cfRule type="cellIs" dxfId="30" priority="34" operator="between">
      <formula>#REF!</formula>
      <formula>#REF!</formula>
    </cfRule>
    <cfRule type="cellIs" dxfId="29" priority="35" operator="between">
      <formula>#REF!</formula>
      <formula>#REF!</formula>
    </cfRule>
    <cfRule type="cellIs" dxfId="28" priority="36" operator="between">
      <formula>#REF!</formula>
      <formula>#REF!</formula>
    </cfRule>
  </conditionalFormatting>
  <conditionalFormatting sqref="AO30">
    <cfRule type="containsText" dxfId="27" priority="29" operator="containsText" text="N/A">
      <formula>NOT(ISERROR(SEARCH("N/A",AO30)))</formula>
    </cfRule>
    <cfRule type="cellIs" dxfId="26" priority="30" operator="between">
      <formula>#REF!</formula>
      <formula>#REF!</formula>
    </cfRule>
    <cfRule type="cellIs" dxfId="25" priority="31" operator="between">
      <formula>#REF!</formula>
      <formula>#REF!</formula>
    </cfRule>
    <cfRule type="cellIs" dxfId="24" priority="32" operator="between">
      <formula>#REF!</formula>
      <formula>#REF!</formula>
    </cfRule>
  </conditionalFormatting>
  <conditionalFormatting sqref="AL30">
    <cfRule type="containsText" dxfId="23" priority="25" operator="containsText" text="N/A">
      <formula>NOT(ISERROR(SEARCH("N/A",AL30)))</formula>
    </cfRule>
    <cfRule type="cellIs" dxfId="22" priority="26" operator="between">
      <formula>#REF!</formula>
      <formula>#REF!</formula>
    </cfRule>
    <cfRule type="cellIs" dxfId="21" priority="27" operator="between">
      <formula>#REF!</formula>
      <formula>#REF!</formula>
    </cfRule>
    <cfRule type="cellIs" dxfId="20" priority="28" operator="between">
      <formula>#REF!</formula>
      <formula>#REF!</formula>
    </cfRule>
  </conditionalFormatting>
  <conditionalFormatting sqref="AN34:AO34">
    <cfRule type="containsText" dxfId="19" priority="21" operator="containsText" text="N/A">
      <formula>NOT(ISERROR(SEARCH("N/A",AN34)))</formula>
    </cfRule>
    <cfRule type="cellIs" dxfId="18" priority="22" operator="between">
      <formula>#REF!</formula>
      <formula>#REF!</formula>
    </cfRule>
    <cfRule type="cellIs" dxfId="17" priority="23" operator="between">
      <formula>#REF!</formula>
      <formula>#REF!</formula>
    </cfRule>
    <cfRule type="cellIs" dxfId="16" priority="24" operator="between">
      <formula>#REF!</formula>
      <formula>#REF!</formula>
    </cfRule>
  </conditionalFormatting>
  <conditionalFormatting sqref="AO32">
    <cfRule type="containsText" dxfId="15" priority="17" operator="containsText" text="N/A">
      <formula>NOT(ISERROR(SEARCH("N/A",AO32)))</formula>
    </cfRule>
    <cfRule type="cellIs" dxfId="14" priority="18" operator="between">
      <formula>#REF!</formula>
      <formula>#REF!</formula>
    </cfRule>
    <cfRule type="cellIs" dxfId="13" priority="19" operator="between">
      <formula>#REF!</formula>
      <formula>#REF!</formula>
    </cfRule>
    <cfRule type="cellIs" dxfId="12" priority="20" operator="between">
      <formula>#REF!</formula>
      <formula>#REF!</formula>
    </cfRule>
  </conditionalFormatting>
  <conditionalFormatting sqref="AS18">
    <cfRule type="containsText" dxfId="11" priority="9" operator="containsText" text="N/A">
      <formula>NOT(ISERROR(SEARCH("N/A",AS18)))</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T30">
    <cfRule type="containsText" dxfId="7" priority="5" operator="containsText" text="N/A">
      <formula>NOT(ISERROR(SEARCH("N/A",AT30)))</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T34">
    <cfRule type="containsText" dxfId="3" priority="1" operator="containsText" text="N/A">
      <formula>NOT(ISERROR(SEARCH("N/A",AT34)))</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B4" xr:uid="{00000000-0002-0000-0000-000001000000}">
      <formula1>DEPENDENCIA</formula1>
    </dataValidation>
    <dataValidation type="list" allowBlank="1" showInputMessage="1" showErrorMessage="1" sqref="B7" xr:uid="{00000000-0002-0000-0000-000002000000}">
      <formula1>LIDERPROCESO</formula1>
    </dataValidation>
    <dataValidation type="list" allowBlank="1" showInputMessage="1" showErrorMessage="1" sqref="J34 J21:J23 J28:J32" xr:uid="{00000000-0002-0000-0000-000003000000}">
      <formula1>PROGRAMACION</formula1>
    </dataValidation>
    <dataValidation type="list" allowBlank="1" showInputMessage="1" showErrorMessage="1" error="Escriba un texto " promptTitle="Cualquier contenido" sqref="F32:F34 F18:F23 F29:F30" xr:uid="{00000000-0002-0000-0000-000005000000}">
      <formula1>META2</formula1>
    </dataValidation>
    <dataValidation type="list" allowBlank="1" showInputMessage="1" showErrorMessage="1" sqref="W5" xr:uid="{00000000-0002-0000-0000-000000000000}">
      <formula1>$AT$7:$AT$8</formula1>
    </dataValidation>
    <dataValidation type="list" allowBlank="1" showInputMessage="1" showErrorMessage="1" sqref="Q18:Q34" xr:uid="{00000000-0002-0000-0000-000004000000}">
      <formula1>INDICADOR</formula1>
    </dataValidation>
    <dataValidation type="list" allowBlank="1" showInputMessage="1" showErrorMessage="1" sqref="U18:U34"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248</v>
      </c>
      <c r="B1" t="s">
        <v>249</v>
      </c>
      <c r="C1" t="s">
        <v>250</v>
      </c>
      <c r="D1" t="s">
        <v>251</v>
      </c>
      <c r="F1" t="s">
        <v>252</v>
      </c>
    </row>
    <row r="2" spans="1:8" x14ac:dyDescent="0.25">
      <c r="A2" t="s">
        <v>253</v>
      </c>
      <c r="B2" t="s">
        <v>254</v>
      </c>
      <c r="C2" t="s">
        <v>56</v>
      </c>
      <c r="D2" t="s">
        <v>60</v>
      </c>
      <c r="F2" t="s">
        <v>89</v>
      </c>
    </row>
    <row r="3" spans="1:8" x14ac:dyDescent="0.25">
      <c r="A3" t="s">
        <v>255</v>
      </c>
      <c r="B3" t="s">
        <v>256</v>
      </c>
      <c r="C3" t="s">
        <v>257</v>
      </c>
      <c r="D3" t="s">
        <v>178</v>
      </c>
      <c r="F3" t="s">
        <v>62</v>
      </c>
    </row>
    <row r="4" spans="1:8" x14ac:dyDescent="0.25">
      <c r="A4" t="s">
        <v>258</v>
      </c>
      <c r="C4" t="s">
        <v>97</v>
      </c>
      <c r="D4" t="s">
        <v>259</v>
      </c>
      <c r="F4" t="s">
        <v>74</v>
      </c>
    </row>
    <row r="5" spans="1:8" x14ac:dyDescent="0.25">
      <c r="A5" t="s">
        <v>260</v>
      </c>
      <c r="C5" t="s">
        <v>191</v>
      </c>
      <c r="D5" t="s">
        <v>261</v>
      </c>
    </row>
    <row r="6" spans="1:8" x14ac:dyDescent="0.25">
      <c r="A6" t="s">
        <v>262</v>
      </c>
      <c r="E6" t="s">
        <v>263</v>
      </c>
      <c r="G6" t="s">
        <v>264</v>
      </c>
    </row>
    <row r="7" spans="1:8" x14ac:dyDescent="0.25">
      <c r="A7" t="s">
        <v>265</v>
      </c>
      <c r="E7" t="s">
        <v>266</v>
      </c>
      <c r="G7" t="s">
        <v>267</v>
      </c>
    </row>
    <row r="8" spans="1:8" x14ac:dyDescent="0.25">
      <c r="E8" t="s">
        <v>268</v>
      </c>
      <c r="G8" t="s">
        <v>269</v>
      </c>
    </row>
    <row r="9" spans="1:8" x14ac:dyDescent="0.25">
      <c r="E9" t="s">
        <v>270</v>
      </c>
    </row>
    <row r="10" spans="1:8" x14ac:dyDescent="0.25">
      <c r="E10" t="s">
        <v>271</v>
      </c>
    </row>
    <row r="12" spans="1:8" s="12" customFormat="1" ht="74.25" customHeight="1" x14ac:dyDescent="0.25">
      <c r="A12" s="21"/>
      <c r="C12" s="22"/>
      <c r="D12" s="15"/>
      <c r="H12" s="12" t="s">
        <v>272</v>
      </c>
    </row>
    <row r="13" spans="1:8" s="12" customFormat="1" ht="74.25" customHeight="1" x14ac:dyDescent="0.25">
      <c r="A13" s="21"/>
      <c r="C13" s="22"/>
      <c r="D13" s="15"/>
      <c r="H13" s="12" t="s">
        <v>273</v>
      </c>
    </row>
    <row r="14" spans="1:8" s="12" customFormat="1" ht="74.25" customHeight="1" x14ac:dyDescent="0.25">
      <c r="A14" s="21"/>
      <c r="C14" s="22"/>
      <c r="D14" s="11"/>
      <c r="H14" s="12" t="s">
        <v>274</v>
      </c>
    </row>
    <row r="15" spans="1:8" s="12" customFormat="1" ht="74.25" customHeight="1" x14ac:dyDescent="0.25">
      <c r="A15" s="21"/>
      <c r="C15" s="22"/>
      <c r="D15" s="11"/>
      <c r="H15" s="12" t="s">
        <v>275</v>
      </c>
    </row>
    <row r="16" spans="1:8" s="12" customFormat="1" ht="74.25" customHeight="1" thickBot="1" x14ac:dyDescent="0.3">
      <c r="A16" s="21"/>
      <c r="C16" s="22"/>
      <c r="D16" s="14"/>
    </row>
    <row r="17" spans="1:4" s="12" customFormat="1" ht="74.25" customHeight="1" x14ac:dyDescent="0.25">
      <c r="A17" s="21"/>
      <c r="C17" s="22"/>
      <c r="D17" s="13"/>
    </row>
    <row r="18" spans="1:4" s="12" customFormat="1" ht="74.25" customHeight="1" x14ac:dyDescent="0.25">
      <c r="A18" s="21"/>
      <c r="C18" s="22"/>
      <c r="D18" s="15"/>
    </row>
    <row r="19" spans="1:4" s="12" customFormat="1" ht="74.25" customHeight="1" x14ac:dyDescent="0.25">
      <c r="A19" s="21"/>
      <c r="C19" s="22"/>
      <c r="D19" s="15"/>
    </row>
    <row r="20" spans="1:4" s="12" customFormat="1" ht="74.25" customHeight="1" x14ac:dyDescent="0.25">
      <c r="A20" s="21"/>
      <c r="C20" s="22"/>
      <c r="D20" s="15"/>
    </row>
    <row r="21" spans="1:4" s="12" customFormat="1" ht="74.25" customHeight="1" thickBot="1" x14ac:dyDescent="0.3">
      <c r="A21" s="21"/>
      <c r="C21" s="23"/>
      <c r="D21" s="15"/>
    </row>
    <row r="22" spans="1:4" ht="18.75" thickBot="1" x14ac:dyDescent="0.3">
      <c r="C22" s="23"/>
      <c r="D22" s="13"/>
    </row>
    <row r="23" spans="1:4" ht="18.75" thickBot="1" x14ac:dyDescent="0.3">
      <c r="C23" s="23"/>
      <c r="D23" s="10"/>
    </row>
    <row r="24" spans="1:4" ht="18" x14ac:dyDescent="0.25">
      <c r="C24" s="24"/>
      <c r="D24" s="13"/>
    </row>
    <row r="25" spans="1:4" ht="18" x14ac:dyDescent="0.25">
      <c r="C25" s="24"/>
      <c r="D25" s="15"/>
    </row>
    <row r="26" spans="1:4" ht="18" x14ac:dyDescent="0.25">
      <c r="C26" s="24"/>
      <c r="D26" s="15"/>
    </row>
    <row r="27" spans="1:4" ht="18.75" thickBot="1" x14ac:dyDescent="0.3">
      <c r="C27" s="24"/>
      <c r="D27" s="14"/>
    </row>
    <row r="28" spans="1:4" ht="18" x14ac:dyDescent="0.25">
      <c r="C28" s="24"/>
      <c r="D28" s="13"/>
    </row>
    <row r="29" spans="1:4" ht="18" x14ac:dyDescent="0.25">
      <c r="C29" s="24"/>
      <c r="D29" s="15"/>
    </row>
    <row r="30" spans="1:4" ht="18" x14ac:dyDescent="0.25">
      <c r="C30" s="24"/>
      <c r="D30" s="15"/>
    </row>
    <row r="31" spans="1:4" ht="18" x14ac:dyDescent="0.25">
      <c r="C31" s="24"/>
      <c r="D31" s="15"/>
    </row>
    <row r="32" spans="1:4" ht="18" x14ac:dyDescent="0.25">
      <c r="C32" s="25"/>
      <c r="D32" s="15"/>
    </row>
    <row r="33" spans="3:4" ht="18" x14ac:dyDescent="0.25">
      <c r="C33" s="25"/>
      <c r="D33" s="15"/>
    </row>
    <row r="34" spans="3:4" ht="18" x14ac:dyDescent="0.25">
      <c r="C34" s="25"/>
      <c r="D34" s="14"/>
    </row>
    <row r="35" spans="3:4" ht="18" x14ac:dyDescent="0.25">
      <c r="C35" s="25"/>
      <c r="D35" s="14"/>
    </row>
    <row r="36" spans="3:4" ht="18" x14ac:dyDescent="0.25">
      <c r="C36" s="25"/>
      <c r="D36" s="14"/>
    </row>
    <row r="37" spans="3:4" ht="18" x14ac:dyDescent="0.25">
      <c r="C37" s="25"/>
      <c r="D37" s="14"/>
    </row>
    <row r="38" spans="3:4" ht="18" x14ac:dyDescent="0.25">
      <c r="C38" s="25"/>
      <c r="D38" s="17"/>
    </row>
    <row r="39" spans="3:4" ht="18" x14ac:dyDescent="0.25">
      <c r="C39" s="25"/>
      <c r="D39" s="17"/>
    </row>
    <row r="40" spans="3:4" ht="18" x14ac:dyDescent="0.25">
      <c r="C40" s="26"/>
      <c r="D40" s="17"/>
    </row>
    <row r="41" spans="3:4" ht="18" x14ac:dyDescent="0.25">
      <c r="C41" s="26"/>
      <c r="D41" s="17"/>
    </row>
    <row r="42" spans="3:4" ht="18.75" thickBot="1" x14ac:dyDescent="0.3">
      <c r="C42" s="27"/>
      <c r="D42" s="17"/>
    </row>
    <row r="43" spans="3:4" ht="18" x14ac:dyDescent="0.25">
      <c r="C43" s="28"/>
      <c r="D43" s="13"/>
    </row>
    <row r="44" spans="3:4" ht="18" x14ac:dyDescent="0.25">
      <c r="C44" s="29"/>
      <c r="D44" s="14"/>
    </row>
    <row r="45" spans="3:4" ht="18" x14ac:dyDescent="0.25">
      <c r="C45" s="29"/>
      <c r="D45" s="14"/>
    </row>
    <row r="46" spans="3:4" ht="18" x14ac:dyDescent="0.25">
      <c r="C46" s="29"/>
      <c r="D46" s="17"/>
    </row>
    <row r="47" spans="3:4" ht="18.75" thickBot="1" x14ac:dyDescent="0.3">
      <c r="C47" s="30"/>
      <c r="D47" s="16"/>
    </row>
    <row r="48" spans="3:4" ht="18" x14ac:dyDescent="0.25">
      <c r="C48" s="31"/>
    </row>
    <row r="49" spans="3:3" ht="18" x14ac:dyDescent="0.25">
      <c r="C49" s="31"/>
    </row>
    <row r="50" spans="3:3" ht="18" x14ac:dyDescent="0.25">
      <c r="C50" s="31"/>
    </row>
    <row r="51" spans="3:3" ht="18" x14ac:dyDescent="0.25">
      <c r="C51" s="31"/>
    </row>
    <row r="52" spans="3:3" ht="18" x14ac:dyDescent="0.25">
      <c r="C52" s="32"/>
    </row>
    <row r="53" spans="3:3" ht="18" x14ac:dyDescent="0.25">
      <c r="C53" s="32"/>
    </row>
    <row r="54" spans="3:3" ht="18" x14ac:dyDescent="0.25">
      <c r="C54" s="32"/>
    </row>
    <row r="55" spans="3:3" ht="18" x14ac:dyDescent="0.25">
      <c r="C55" s="32"/>
    </row>
    <row r="56" spans="3:3" ht="18" x14ac:dyDescent="0.25">
      <c r="C56" s="33"/>
    </row>
    <row r="57" spans="3:3" ht="18" x14ac:dyDescent="0.25">
      <c r="C57" s="34"/>
    </row>
    <row r="58" spans="3:3" ht="18" x14ac:dyDescent="0.25">
      <c r="C58" s="34"/>
    </row>
    <row r="59" spans="3:3" ht="18" x14ac:dyDescent="0.25">
      <c r="C59" s="34"/>
    </row>
    <row r="60" spans="3:3" ht="18.75" thickBot="1" x14ac:dyDescent="0.3">
      <c r="C60" s="35"/>
    </row>
    <row r="61" spans="3:3" ht="18" x14ac:dyDescent="0.25">
      <c r="C61" s="36"/>
    </row>
    <row r="62" spans="3:3" ht="18" x14ac:dyDescent="0.25">
      <c r="C62" s="37"/>
    </row>
    <row r="63" spans="3:3" ht="18" x14ac:dyDescent="0.25">
      <c r="C63" s="37"/>
    </row>
    <row r="64" spans="3:3" ht="18" x14ac:dyDescent="0.25">
      <c r="C64" s="37"/>
    </row>
    <row r="65" spans="3:3" ht="18" x14ac:dyDescent="0.25">
      <c r="C65" s="37"/>
    </row>
    <row r="66" spans="3:3" ht="18" x14ac:dyDescent="0.25">
      <c r="C66" s="38"/>
    </row>
    <row r="67" spans="3:3" ht="18" x14ac:dyDescent="0.25">
      <c r="C67" s="38"/>
    </row>
    <row r="68" spans="3:3" ht="18" x14ac:dyDescent="0.25">
      <c r="C68" s="38"/>
    </row>
    <row r="69" spans="3:3" ht="18" x14ac:dyDescent="0.25">
      <c r="C69" s="38"/>
    </row>
    <row r="70" spans="3:3" ht="18" x14ac:dyDescent="0.25">
      <c r="C70" s="38"/>
    </row>
    <row r="71" spans="3:3" ht="18" x14ac:dyDescent="0.25">
      <c r="C71" s="39"/>
    </row>
    <row r="72" spans="3:3" ht="18" x14ac:dyDescent="0.25">
      <c r="C72" s="38"/>
    </row>
    <row r="73" spans="3:3" ht="18" x14ac:dyDescent="0.25">
      <c r="C73" s="38"/>
    </row>
    <row r="74" spans="3:3" ht="18" x14ac:dyDescent="0.25">
      <c r="C74" s="38"/>
    </row>
    <row r="75" spans="3:3" ht="18" x14ac:dyDescent="0.25">
      <c r="C75" s="38"/>
    </row>
    <row r="76" spans="3:3" ht="18" x14ac:dyDescent="0.25">
      <c r="C76" s="38"/>
    </row>
    <row r="77" spans="3:3" ht="18" x14ac:dyDescent="0.25">
      <c r="C77" s="38"/>
    </row>
    <row r="78" spans="3:3" ht="18" x14ac:dyDescent="0.25">
      <c r="C78" s="38"/>
    </row>
    <row r="79" spans="3:3" ht="18" x14ac:dyDescent="0.25">
      <c r="C79" s="37"/>
    </row>
    <row r="80" spans="3:3" ht="18" x14ac:dyDescent="0.25">
      <c r="C80" s="37"/>
    </row>
    <row r="81" spans="3:3" ht="18" x14ac:dyDescent="0.25">
      <c r="C81" s="37"/>
    </row>
    <row r="82" spans="3:3" ht="18" x14ac:dyDescent="0.25">
      <c r="C82" s="37"/>
    </row>
    <row r="83" spans="3:3" ht="18" x14ac:dyDescent="0.25">
      <c r="C83" s="37"/>
    </row>
    <row r="84" spans="3:3" ht="18" x14ac:dyDescent="0.25">
      <c r="C84" s="37"/>
    </row>
    <row r="85" spans="3:3" ht="18" x14ac:dyDescent="0.25">
      <c r="C85" s="40"/>
    </row>
    <row r="86" spans="3:3" ht="18" x14ac:dyDescent="0.25">
      <c r="C86" s="37"/>
    </row>
    <row r="87" spans="3:3" ht="18" x14ac:dyDescent="0.25">
      <c r="C87" s="37"/>
    </row>
    <row r="88" spans="3:3" ht="18.75" thickBot="1" x14ac:dyDescent="0.3">
      <c r="C88" s="41"/>
    </row>
    <row r="89" spans="3:3" ht="18" x14ac:dyDescent="0.25">
      <c r="C89" s="42"/>
    </row>
    <row r="90" spans="3:3" ht="18" x14ac:dyDescent="0.25">
      <c r="C90" s="38"/>
    </row>
    <row r="91" spans="3:3" ht="18" x14ac:dyDescent="0.25">
      <c r="C91" s="38"/>
    </row>
    <row r="92" spans="3:3" ht="18" x14ac:dyDescent="0.25">
      <c r="C92" s="38"/>
    </row>
    <row r="93" spans="3:3" ht="18" x14ac:dyDescent="0.25">
      <c r="C93" s="38"/>
    </row>
    <row r="94" spans="3:3" ht="18.75" thickBot="1" x14ac:dyDescent="0.3">
      <c r="C94" s="43"/>
    </row>
    <row r="99" spans="2:3" x14ac:dyDescent="0.25">
      <c r="B99" t="s">
        <v>276</v>
      </c>
      <c r="C99" t="s">
        <v>277</v>
      </c>
    </row>
    <row r="100" spans="2:3" x14ac:dyDescent="0.25">
      <c r="B100" s="19">
        <v>1167</v>
      </c>
      <c r="C100" s="12" t="s">
        <v>278</v>
      </c>
    </row>
    <row r="101" spans="2:3" ht="30" x14ac:dyDescent="0.25">
      <c r="B101" s="19">
        <v>1131</v>
      </c>
      <c r="C101" s="12" t="s">
        <v>279</v>
      </c>
    </row>
    <row r="102" spans="2:3" x14ac:dyDescent="0.25">
      <c r="B102" s="19">
        <v>1177</v>
      </c>
      <c r="C102" s="12" t="s">
        <v>280</v>
      </c>
    </row>
    <row r="103" spans="2:3" ht="30" x14ac:dyDescent="0.25">
      <c r="B103" s="19">
        <v>1094</v>
      </c>
      <c r="C103" s="12" t="s">
        <v>281</v>
      </c>
    </row>
    <row r="104" spans="2:3" x14ac:dyDescent="0.25">
      <c r="B104" s="19">
        <v>1128</v>
      </c>
      <c r="C104" s="12" t="s">
        <v>282</v>
      </c>
    </row>
    <row r="105" spans="2:3" ht="30" x14ac:dyDescent="0.25">
      <c r="B105" s="19">
        <v>1095</v>
      </c>
      <c r="C105" s="12" t="s">
        <v>283</v>
      </c>
    </row>
    <row r="106" spans="2:3" ht="30" x14ac:dyDescent="0.25">
      <c r="B106" s="19">
        <v>1129</v>
      </c>
      <c r="C106" s="12" t="s">
        <v>284</v>
      </c>
    </row>
    <row r="107" spans="2:3" ht="45" x14ac:dyDescent="0.25">
      <c r="B107" s="19">
        <v>1120</v>
      </c>
      <c r="C107" s="12" t="s">
        <v>285</v>
      </c>
    </row>
    <row r="108" spans="2:3" x14ac:dyDescent="0.25">
      <c r="B108" s="18"/>
    </row>
    <row r="109" spans="2:3" x14ac:dyDescent="0.25">
      <c r="B109" s="18"/>
    </row>
    <row r="117" spans="2:3" x14ac:dyDescent="0.25">
      <c r="B117" t="s">
        <v>286</v>
      </c>
    </row>
    <row r="118" spans="2:3" x14ac:dyDescent="0.25">
      <c r="B118" t="s">
        <v>287</v>
      </c>
      <c r="C118" t="s">
        <v>288</v>
      </c>
    </row>
    <row r="119" spans="2:3" x14ac:dyDescent="0.25">
      <c r="B119" t="s">
        <v>289</v>
      </c>
      <c r="C119" t="s">
        <v>290</v>
      </c>
    </row>
    <row r="120" spans="2:3" x14ac:dyDescent="0.25">
      <c r="B120" t="s">
        <v>291</v>
      </c>
      <c r="C120" t="s">
        <v>292</v>
      </c>
    </row>
    <row r="121" spans="2:3" x14ac:dyDescent="0.25">
      <c r="B121" t="s">
        <v>293</v>
      </c>
      <c r="C121" t="s">
        <v>294</v>
      </c>
    </row>
    <row r="122" spans="2:3" x14ac:dyDescent="0.25">
      <c r="B122" t="s">
        <v>295</v>
      </c>
      <c r="C122" t="s">
        <v>296</v>
      </c>
    </row>
    <row r="123" spans="2:3" x14ac:dyDescent="0.25">
      <c r="B123" t="s">
        <v>297</v>
      </c>
      <c r="C123" t="s">
        <v>298</v>
      </c>
    </row>
    <row r="124" spans="2:3" x14ac:dyDescent="0.25">
      <c r="B124" t="s">
        <v>299</v>
      </c>
      <c r="C124" t="s">
        <v>300</v>
      </c>
    </row>
    <row r="125" spans="2:3" x14ac:dyDescent="0.25">
      <c r="B125" t="s">
        <v>301</v>
      </c>
      <c r="C125" t="s">
        <v>302</v>
      </c>
    </row>
    <row r="126" spans="2:3" x14ac:dyDescent="0.25">
      <c r="B126" t="s">
        <v>303</v>
      </c>
      <c r="C126" t="s">
        <v>304</v>
      </c>
    </row>
    <row r="127" spans="2:3" x14ac:dyDescent="0.25">
      <c r="B127" t="s">
        <v>305</v>
      </c>
      <c r="C127" t="s">
        <v>306</v>
      </c>
    </row>
    <row r="128" spans="2:3" x14ac:dyDescent="0.25">
      <c r="B128" t="s">
        <v>307</v>
      </c>
      <c r="C128" t="s">
        <v>308</v>
      </c>
    </row>
    <row r="129" spans="2:3" x14ac:dyDescent="0.25">
      <c r="B129" t="s">
        <v>309</v>
      </c>
      <c r="C129" t="s">
        <v>310</v>
      </c>
    </row>
    <row r="130" spans="2:3" x14ac:dyDescent="0.25">
      <c r="B130" t="s">
        <v>311</v>
      </c>
      <c r="C130" t="s">
        <v>312</v>
      </c>
    </row>
    <row r="131" spans="2:3" x14ac:dyDescent="0.25">
      <c r="B131" t="s">
        <v>313</v>
      </c>
      <c r="C131" t="s">
        <v>314</v>
      </c>
    </row>
    <row r="132" spans="2:3" x14ac:dyDescent="0.25">
      <c r="B132" t="s">
        <v>315</v>
      </c>
      <c r="C132" t="s">
        <v>316</v>
      </c>
    </row>
    <row r="133" spans="2:3" x14ac:dyDescent="0.25">
      <c r="B133" t="s">
        <v>317</v>
      </c>
      <c r="C133" t="s">
        <v>318</v>
      </c>
    </row>
    <row r="134" spans="2:3" x14ac:dyDescent="0.25">
      <c r="B134" t="s">
        <v>319</v>
      </c>
      <c r="C134" t="s">
        <v>320</v>
      </c>
    </row>
    <row r="135" spans="2:3" x14ac:dyDescent="0.25">
      <c r="B135" t="s">
        <v>321</v>
      </c>
      <c r="C135" t="s">
        <v>322</v>
      </c>
    </row>
    <row r="136" spans="2:3" x14ac:dyDescent="0.25">
      <c r="B136" t="s">
        <v>323</v>
      </c>
      <c r="C136" t="s">
        <v>324</v>
      </c>
    </row>
    <row r="137" spans="2:3" x14ac:dyDescent="0.25">
      <c r="B137" t="s">
        <v>325</v>
      </c>
      <c r="C137" t="s">
        <v>326</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Jeraldyn Tautiva Guarin</cp:lastModifiedBy>
  <cp:revision/>
  <dcterms:created xsi:type="dcterms:W3CDTF">2016-04-29T15:58:00Z</dcterms:created>
  <dcterms:modified xsi:type="dcterms:W3CDTF">2020-02-10T16:01:30Z</dcterms:modified>
  <cp:category/>
  <cp:contentStatus/>
</cp:coreProperties>
</file>