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martha.barreto\Downloads\"/>
    </mc:Choice>
  </mc:AlternateContent>
  <xr:revisionPtr revIDLastSave="0" documentId="13_ncr:1_{10AC731F-C889-4478-963C-B3B55ED48A36}" xr6:coauthVersionLast="44" xr6:coauthVersionMax="45" xr10:uidLastSave="{00000000-0000-0000-0000-000000000000}"/>
  <bookViews>
    <workbookView xWindow="-120" yWindow="-120" windowWidth="29040" windowHeight="15840" tabRatio="711"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PROCESO'!$A$16:$AT$38</definedName>
    <definedName name="_xlnm.Print_Area" localSheetId="0">'PLAN GESTION POR PROCESO'!$A$1:$AT$44</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38" i="1" l="1"/>
  <c r="AM38" i="1"/>
  <c r="AS22" i="1" l="1"/>
  <c r="AM22" i="1"/>
  <c r="AS35" i="1" l="1"/>
  <c r="AM35" i="1"/>
  <c r="AS34" i="1"/>
  <c r="AS32" i="1"/>
  <c r="AR31" i="1"/>
  <c r="AR30" i="1"/>
  <c r="AR29" i="1"/>
  <c r="AS27" i="1"/>
  <c r="AS24" i="1"/>
  <c r="AR21" i="1"/>
  <c r="AC22" i="1" l="1"/>
  <c r="X25" i="1"/>
  <c r="X26" i="1"/>
  <c r="X29" i="1"/>
  <c r="X30" i="1"/>
  <c r="X31" i="1"/>
  <c r="X32" i="1"/>
  <c r="X34" i="1"/>
  <c r="AS29" i="1"/>
  <c r="AS31" i="1"/>
  <c r="AS33" i="1"/>
  <c r="AM24" i="1"/>
  <c r="AM29" i="1"/>
  <c r="AM30" i="1"/>
  <c r="AM31" i="1"/>
  <c r="AM32" i="1"/>
  <c r="AM34" i="1"/>
  <c r="AH22" i="1"/>
  <c r="AH29" i="1"/>
  <c r="AH31" i="1"/>
  <c r="AH32" i="1"/>
  <c r="AH34" i="1"/>
  <c r="AC23" i="1"/>
  <c r="AC29" i="1"/>
  <c r="AC30" i="1"/>
  <c r="AC31" i="1"/>
  <c r="AC32" i="1"/>
  <c r="AC34" i="1"/>
  <c r="AC36" i="1"/>
  <c r="E38" i="1"/>
  <c r="P32" i="1"/>
  <c r="H51" i="1"/>
  <c r="H50" i="1"/>
  <c r="P26" i="1"/>
  <c r="P33" i="1"/>
  <c r="P22" i="1"/>
  <c r="P21" i="1"/>
  <c r="AC38" i="1" l="1"/>
  <c r="X38" i="1"/>
  <c r="AH38" i="1"/>
</calcChain>
</file>

<file path=xl/sharedStrings.xml><?xml version="1.0" encoding="utf-8"?>
<sst xmlns="http://schemas.openxmlformats.org/spreadsheetml/2006/main" count="625" uniqueCount="338">
  <si>
    <t>ALCALDÍA LOCAL DE TEUSAQUILLO</t>
  </si>
  <si>
    <t>SECRETARIA DISTRITAL DE GOBIERNO</t>
  </si>
  <si>
    <t>VIGENCIA DE LA PLANEACIÓN</t>
  </si>
  <si>
    <t>CONTROL DE CAMBIOS</t>
  </si>
  <si>
    <t>ALCALDÍA LOCAL</t>
  </si>
  <si>
    <t>ALCALDIA LOCAL DE TEUSAQUILLO</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</si>
  <si>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</si>
  <si>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</si>
  <si>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</si>
  <si>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</si>
  <si>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</si>
  <si>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</si>
  <si>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</si>
  <si>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82,75%. Se modifican las metas 5 y 6 definiendo las obligaciones por pagar del rubro de Inversión y finalmente, se cambia la programación de la meta "Obtener una calificación  semestral  igual o superior al 80  % en conocimientos de MIPG por proceso y/o Alcaldía Local" para tercer trimestre de 2019. Se modificó el  medio de verificación de las metas asociadas a los operativos de actividad económica, obras y urbanismo y espacio público.</t>
  </si>
  <si>
    <r>
      <t xml:space="preserve">En atención al correo remitido el día 25 de julio de 2019 por partede la Directora para la Gestión Policiva se modifica la linea base de las metas </t>
    </r>
    <r>
      <rPr>
        <i/>
        <sz val="12"/>
        <rFont val="Arial"/>
        <family val="2"/>
      </rPr>
      <t xml:space="preserve">"Dar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 </t>
    </r>
    <r>
      <rPr>
        <sz val="12"/>
        <rFont val="Arial"/>
        <family val="2"/>
      </rPr>
      <t xml:space="preserve"> . Se adiciona el avance de gestión de la Alcaldía Local realizado durante el II trimestre, obteniendo por resultado 91,01%.</t>
    </r>
  </si>
  <si>
    <t>Se modifica la programación de la meta transversal "Obtener una calificación   igual o superior al 80  % en conocimientos de MIPG por proceso y/o Alcaldía Local"  para cuarto trimestre de vigencia.</t>
  </si>
  <si>
    <t>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91.94%</t>
  </si>
  <si>
    <t xml:space="preserve">Se adiciona el avance de gestión de la Alcaldía realizado durante el IV trimestre, obteniendo por resultado del 89%, obteniendo por resultado de gestión para la vigencia 2019 del 88%			</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</si>
  <si>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</si>
  <si>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</si>
  <si>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</si>
  <si>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</si>
  <si>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</si>
  <si>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</si>
  <si>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</si>
  <si>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</si>
  <si>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</si>
  <si>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</si>
  <si>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</si>
  <si>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</si>
  <si>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</si>
  <si>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</si>
  <si>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</si>
  <si>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</si>
  <si>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</si>
  <si>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</si>
  <si>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</si>
  <si>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</si>
  <si>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</si>
  <si>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</si>
  <si>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</si>
  <si>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</si>
  <si>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</si>
  <si>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</si>
  <si>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</si>
  <si>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</si>
  <si>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</si>
  <si>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</si>
  <si>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</si>
  <si>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</si>
  <si>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</si>
  <si>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</si>
  <si>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</si>
  <si>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</si>
  <si>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</si>
  <si>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</si>
  <si>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</si>
  <si>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</si>
  <si>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</si>
  <si>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</si>
  <si>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</si>
  <si>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</si>
  <si>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</si>
  <si>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</si>
  <si>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</si>
  <si>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</si>
  <si>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</si>
  <si>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</si>
  <si>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</si>
  <si>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 xml:space="preserve">Se realizaron los diálogos ciudadanos y la rendición de cuentas. En el año 2018 hubo una asistencia de 180 personas y en el año 2019 hubo una asistencia de 251 personas, para un incremento del 39%. Se adjunta evidencias. </t>
  </si>
  <si>
    <t>Registros de asistencia a la audiencia pública de rendición de cuentas 2018 y 2019 y reportes enviados a la Veeduría Distrital</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</si>
  <si>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</si>
  <si>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Físico del Plan de Desarrollo Local</t>
  </si>
  <si>
    <t>Porcentaje de avance acumulado en el cumplimiento físico entregado del Plan de Desarrollo Local que arroja la MUSI.</t>
  </si>
  <si>
    <t>CRECIENTE</t>
  </si>
  <si>
    <t>Porcentaje</t>
  </si>
  <si>
    <t>EFECTIVIDAD</t>
  </si>
  <si>
    <t>MUSI</t>
  </si>
  <si>
    <t>VISOR MUSI</t>
  </si>
  <si>
    <t>Según el visor MUSI reportado por la Secretaría Distrital de Planeación, el avance físico del plan de desarrollo local para el trimestre fue del 28,4%</t>
  </si>
  <si>
    <t>MATRIZ MUSI</t>
  </si>
  <si>
    <t xml:space="preserve">
    De acuerdo con el informe de avance PDL 2017-2020 remitido por la Secretaría Distrital de Planeación - SDP, el visor MUSI reporta para la Alcaldía Local un avance físico del 35,9%.</t>
  </si>
  <si>
    <t>Según el visor MUSI reportado por la Secretaría Distrital de Planeación, el avance físico del plan de desarrollo local para el trimestre fue del 36%</t>
  </si>
  <si>
    <t>Reporte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</si>
  <si>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</si>
  <si>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</si>
  <si>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</si>
  <si>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</si>
  <si>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</si>
  <si>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</si>
  <si>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</si>
  <si>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</si>
  <si>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</si>
  <si>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 xml:space="preserve">La apropiación disponible a junio 30 de 2019 es de $13.043.064.000 de lo cual se ha comprometido $4.047.827.811 correspondiente a un 31.03%, no se alcanzó la meta debido a que los procesos correspondientes a los proyectos de inversión se encuentran en la etapa de formulación
</t>
  </si>
  <si>
    <t>Reporte PREDIS</t>
  </si>
  <si>
    <t xml:space="preserve">La apropiación disponible a diciembre 30 de 2019 es de $22.469.064.000 de lo cual se ha comprometido $21.230.477.863 correspondiente a un 96.14%
</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</si>
  <si>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</si>
  <si>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</si>
  <si>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</si>
  <si>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</si>
  <si>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</si>
  <si>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</si>
  <si>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 xml:space="preserve">La apropiación disponible a junio 30 de 2019 es de $13.043.064.000 de lo cual se ha comprometido $4.047.827.811 correspondiente a un 31.03%, y se ha girado $1.491.424.211 correspondiente al 11.43% </t>
  </si>
  <si>
    <t>La apropiación disponible a septiembre 30 de 2019 es de $22.469.064.000 de lo cual se ha comprometido $4.701.482.355 correspondiente a un 20.92%, y se ha girado $2.604.451.372 correspondiente al 11.59%.</t>
  </si>
  <si>
    <t>La apropiación disponible a diciembre 31 de 2019 es de $22.469.064.000 de lo cual se ha comprometido $21.602.792.433 correspondiente a un 96.14%, y se ha girado $4.071.970.213 correspondiente al 18.12%, no se alcanzó la meta debido a que hubo una adición al presupuesto, concepto excedente financieros (Contrato sede) por un valor de $9.396.300.000, Y los contratos y las adiciones se adjudicaron hasta diciembre de 2019</t>
  </si>
  <si>
    <t>Girar el 50% del presupuesto constituido como Obligaciones por Pagar de la vigencia 2017 y anteriores (Inversión).</t>
  </si>
  <si>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</si>
  <si>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</si>
  <si>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</si>
  <si>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La apropiación disponible es de $21.328.969.000 de lo cual se giró $955.913.296 correspondiente a un 4.48% no se alcanzó la meta debido a que el pago de la sede se tramitará en abril de 2019.</t>
  </si>
  <si>
    <t xml:space="preserve">La apropiación disponible es de $19.374.374.308 de lo cual se giró $5.217.482.094 correspondiente a un 26.93% </t>
  </si>
  <si>
    <t xml:space="preserve">La apropiación disponible es de $19.374.374.308 de lo cual se giró $9.629.998.809 correspondiente a un 49.70% </t>
  </si>
  <si>
    <t xml:space="preserve">La apropiación disponible es de $19.374.374.308 de lo cual se giró $14.366.335.248 correspondiente a un 74.15% </t>
  </si>
  <si>
    <t>Girar el 50% del presupuesto constituido como Obligaciones por Pagar de la vigencia 2018 (Inversión).</t>
  </si>
  <si>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</si>
  <si>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</si>
  <si>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</si>
  <si>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La apropiación disponible $32.496.709.000 de lo cual se giró $2.643.814.829 correspondiente al 8.14% no se cumplió la meta debido a que los pagos de muchas obras se realizaran en el mes de abril de 2019.</t>
  </si>
  <si>
    <t xml:space="preserve">La apropiación disponible $29.825.366.810 de lo cual se giró $9.537.680.364 correspondiente al 31.98% </t>
  </si>
  <si>
    <t>La apropiación disponible $29.825.366.810 de lo cual se giró $18.421.343.047 correspondiente al 61.76%</t>
  </si>
  <si>
    <t>La apropiación disponible $29.825.366.810 de lo cual se giró $24.173.567.869 correspondiente al 81.05%</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</si>
  <si>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</si>
  <si>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</si>
  <si>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</si>
  <si>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</si>
  <si>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</si>
  <si>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</si>
  <si>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</si>
  <si>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</si>
  <si>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De acuerdo al reporte remitido por la Dirección para la Gestión Policiva  se dio respuesta al 58% de los comparendos programados para el trimestre</t>
  </si>
  <si>
    <t>Reporte sistema SI-ACTUA por Inspecciones</t>
  </si>
  <si>
    <t>La Alcaldía Local dio impulso a 2.874 comparendos recibidos en las vigencias anteriores al año 2019.</t>
  </si>
  <si>
    <t>Reporte DGP</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</si>
  <si>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</si>
  <si>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</si>
  <si>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</si>
  <si>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33% de las quejas programados para el trimestre</t>
  </si>
  <si>
    <t>La Alcaldía Local dio impulso a 1.526 quejas recibidos en las vigencias anteriores al año 2019.</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</si>
  <si>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</si>
  <si>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</si>
  <si>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</si>
  <si>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</si>
  <si>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</si>
  <si>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</si>
  <si>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 xml:space="preserve">Durante I trimestre se realizaron 8 acciones de control u operativos los cuales fueron:
1.operativos hoteles. 
2.operativo parqueadero la esmeralda.
3.IVC clínicas veterinarias y comercios animales.
4.Operativo Distrito 27
5.Operativo UPZ 100 Galerías.
6. Operativo UPZ 101 Teusaquillo.
7. Operativo UPZ 100 Galerías.
8. Operativo Distrito 27-cierre establecimiento calle 57.
</t>
  </si>
  <si>
    <t xml:space="preserve">
Actas de reunión y operativos
Operativos en materia de actividad económica
</t>
  </si>
  <si>
    <t xml:space="preserve">Durante II trimestre se realizaron 11 acciones de control u operativos los cuales fueron: 
1-Operativo Mayo 10 de 2019 Atracciones Mecánicas), 2- Operativo mayo 24 de 2019 (Medición de ruido galerías), 3- Mayo 30 de 2019 (Atracciones Mecánicas), 4- Mayo 30 de 2019 (IVC Galerías), 5- Operativo 4 de junio de 2019 ( IVC Restaurante Yenny y Beto), 6- Operativo 6 de junio de 2019 ( IVC Casas de Lenocinio), 7- Operativo Junio 7 de 2019 ( Parques y atracciones mecánicas), 8- Operativo Junio 7 (IVC Medio Ambiente), 9- operativo Junio 14 de 2019 ( IVC Copa América), 10- Operativo Junio 17 de 2019 (atracciones mecánicas), 11- Operativo 25 de junio (Operativo IVC Comercio de animales y 
</t>
  </si>
  <si>
    <t xml:space="preserve">GET-IVC-F035 Acta de visita
GET-IVC-F032 Formato consolidación de la información de operativos
GDI-GPD-F029 Evidencia de reunión
</t>
  </si>
  <si>
    <t xml:space="preserve">Durante III trimestre se realizaron 11 acciones de control u operativos los cuales fueron: 
1. 20/09/2019 IVC – Circa Bar.
2. 20/09/2019 IVC – Club Baltimore.
3. 20/09/2019 IVC – Cabo Rojo Bar
4. 20/09/2019 IVC – Rockofo
5. 20/09/2019 IVC  - Shilaoo
6. 20/09/2019 IVC – El Kos
7. 20/09/2019 IVC – Son Siboney
8. 20/09/2019 IVC – Sol y Luna Café bar
9. 20/09/2019 IVC  - Latinos 53
10. 12/07/2019 IVC – Algarete Shots
11. 12/07/2019 IVC – Martina Beer
</t>
  </si>
  <si>
    <t xml:space="preserve">1.  IVC a E.C. Curuba es Café y es Bar (Noviembre 1° de 2019).
2. IVC a E.C. La Guarida Cocktails Bar (Noviembre 1° de 2019).
3. IVC a E.C. Francho Bar (Noviembre 1° de 2019).
4. IVC a E.C. Animalejos Tienda de Mascotas (Noviembre 13 de 2019).
5. IVC a E.C. ABC MASCOTAS (Noviembre 13 de 2019).
6. IVC a E.C. Pet Shop Cariv (Noviembre 1° de 2019).
7. IVC a E.C. Pet Shop Family (Noviembre 14 de 2019).
8. IVC a E.C. Pet Shop Stanley (Noviembre 13 de 2019).
9. IVC a E.C. Zafiros Club (Noviembre 2 de 2019).
10. IVC a E.C. Cigarreria y Cafetería Ommy (Noviembre 2 de 2019).
11. IVC a E.C. Bar de la 15 (Noviembre 2 de 2019).
12. IVC a E.C. La Chismosa Bolirana Bar (Noviembre 2 de 2019).
</t>
  </si>
  <si>
    <t>La Alcaldía Local realizó 42 acciones de control u operativos en materia de económica realizados durante la vigencia 2019</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</si>
  <si>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</si>
  <si>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</si>
  <si>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</si>
  <si>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</si>
  <si>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</si>
  <si>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 xml:space="preserve">Durante I trimestre se realizaron 6 acciones de control u operativos los cuales fueron:
1.Operativo de control Urbano parqueadero PARK.
2.Operativo de control por infracción de obras sin licencia.
3.Visita de control urbano para expedir certificado de ocupación.
4.Visita de control actuación administrativa 031-2012(orden de demolición enlace peatonal gran estación).
5. Visita de control actuación administrativa 051-2017.
6.Visita de control urbano para certificación de permiso ocupación rad.2019631024572
</t>
  </si>
  <si>
    <t xml:space="preserve">
Actas de reunión y operativos
Operativos en materia de urbanismo
</t>
  </si>
  <si>
    <t>Durante II trimestre se realizaron 6 acciones de control u operativos los cuales fueron: 1- 7 de mayo de 2019 (Control Urbano – Permiso de Ocupación), 2- 14 de mayo de 2019 (Control Urbano), 3- junio 08 de 2019 7 de mayo de 2019 (Control Urbano – Permiso de Ocupación), 4- junio 11 de 2019 (Control Urbano), 5-  junio 11 de 2019 7 de mayo de 2019 (Control Urbano – Permiso de Ocupación), 6- junio 26 de 2019 (Control Urbano).</t>
  </si>
  <si>
    <t xml:space="preserve">GET-IVC-F032 Formato consolidación de la información de operativos
GET-IVC-F034 Formato técnico de visita y/o verificación- control urbanístico
GDI-GPD-F029 Evidencia de reunión
</t>
  </si>
  <si>
    <t xml:space="preserve">Durante III trimestre se realizaron 11 acciones de control u operativos los cuales fueron: 
1. 25/07/2019 Visita técnica - PRELIMINARES CARRERA 17 # 36 - 32.
2. 02/08/2019 Visita técnica – CONTROL LICENCIA DE CONSTRUCCIÓN – TV. 22 A # 59 - 27.
3. 02/08/2019 Visita técnica – CONTROL LICENCIA DE CONSTRUCCIÓN – CLL. 44 # 57 A - 05.
4. 12/08/2019 Visita técnica - PRELIMINARES CARRERA 22 # 45 C - 36.
5. 23/08/2019 Visita técnica – CONTROL LICENCIA DE CONSTRUCCIÓN -  AV. CRA 68 # 19 – 52.
6. 02/09/2019 Visita técnica - PRELIMINARES CALLE 57 A # 53 - 51.
7. 06/09/2019 Visita técnica – CONTROL DE LICENCIA DE CONSTRUCCIÓN -  CARRERA 43 A # 22 D - 18.
8. 06/09/2019 Visita técnica - PRELIMINARES CALLE 24 B # 44 A - 37
</t>
  </si>
  <si>
    <t xml:space="preserve">1.  Operativo de control urbano (Noviembre 6 de 2019).
2. Operativo de control urbano (Diciembre 4 de 2019).
3. Operativo de control urbano (Diciembre 4 de 2019).
4. Operativo de control urbano (Diciembre 4 de 2019).
5. Operativo de control urbano (Diciembre 5 de 2019).
6. IVC a E.C. Pet Shop Cariv (Noviembre 1° de 2019).
</t>
  </si>
  <si>
    <t>La Alcaldía Local realizó 26 acciones de control u operativos en materia de urbanismos realizados durante la vigencia 2019</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</si>
  <si>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</si>
  <si>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</si>
  <si>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</si>
  <si>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</si>
  <si>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</si>
  <si>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Durante I trimestre se realizaron 6 acciones de control u operativos los cuales fueron:
1.Recuperación de espacio Público Iglesia San Alfonso.14-02-2019
2.Levantamiento de Cambuches canal arzobispo.
3. Recuperación de espacio Público Iglesia San Alfonso.14-03-19
4.Recuperación espacio Público CAI Galerías.
5.Recuperación Espacio Público canal Río Arzobispo 13-03-19
6. Recuperación Espacio Público canal Río Arzobispo 21-03-19</t>
  </si>
  <si>
    <t xml:space="preserve">
Actas de reunión y operativos 
Operativos de Recuperación de espacio público
</t>
  </si>
  <si>
    <t>Durante II trimestre se realizaron 6 acciones de control u operativos los cuales fueron: 1- abril 2 de 2019 (Operativo cerramiento espacio público), 2- abril 14 de 2019 (Recuperación espacio público Acción Popular Iglesia de los Milagros), 3- Abril 28 de 2019 (Operativo de recuperación de espacio público puente Calle 53 con Cra 30) 4-Mayo 14 de 2019 (Recuperación espacio público Acción Popular Iglesia de los Milagros), 5- Junio 14 de 2019 (Recuperación espacio público Acción Popular Iglesia de los Milagros), 6- 18 de Junio de 2019 (Operativo Invasión del espacio Público Edificio Parque 52).</t>
  </si>
  <si>
    <t xml:space="preserve">Durante III trimestre se realizaron 11 acciones de control u operativos los cuales fueron: 
1. Recuperación espacio público 17/07/2019 – Av. Caracas – Calle 40.
2. Recuperación espacio público – 14/08/2019 – Iglesia San Alfonso.
3. Recuperación espacio público – 21/08/2019 – Canal Arzobispo
4. Recuperación espacio público – 22/08/2019 – Canal Arzobispo
5. Recuperación espacio público – 03/09/2019 – A.P. 748 de 2016
6. Recuperación espacio público – 05/09/2019 – Calle 33 A – Cra. 20
</t>
  </si>
  <si>
    <t xml:space="preserve">1.  Operativo Iglesia de los Milagros (Octubre 14 de 2019).
2. Operativo Iglesia de los Milagros (Noviembre 14 de 2019).
3. Operativo Iglesia de los Milagros (Diciembre 14 de 2019).
4. Operativo Recuperación Espacio Público – Cerramientos ilegales Rio Arzobispo (Noviembre 20 de 2019).
5. Operativo Recuperación Espacio Público – Cerramientos ilegales Rio Arzobispo (Noviembre 20 de 2019).
6. Operativo Recuperación Espacio Público – AP 528-2014 Conjunto Residencia La Montana (Octubre 29 de 2019).
</t>
  </si>
  <si>
    <t>La Alcaldía Local realizó 24 acciones de control u operativos en materia de espacio público realizados durante la vigencia 2019</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</si>
  <si>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</si>
  <si>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</si>
  <si>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</si>
  <si>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</si>
  <si>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</si>
  <si>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</si>
  <si>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</si>
  <si>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</si>
  <si>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59%</t>
  </si>
  <si>
    <t>radicado 20194400192783</t>
  </si>
  <si>
    <t xml:space="preserve">*No Equipos en el Dominio reportados por la consola del directorio activo / No de equipos de la alcaldía Local = 95%
*No de Usuarios reportados por la consola del directorio activo /Número de usuarios de la alcaldía Local = 83%, debido a que no se relacionaron los usuarios que están en el D.A. pero no poseen equipo de cómputo fijo.
*No de Equipos con antivirus reportados por la consola del Antivirus / No equipos de la alcaldía Local = 96%.
*Equipos con Aranda de la Alcaldía local / No Equipos de la Alcaldía Local= 96%. *Casos Hola resueltos a tiempo por el administrador de red de la alcaldía local / casos Hola generados para área DTI de la Alcaldía Local = 0%, debido a que no estamos utilizando el Aplicativo, lo pondremos en producción.
*Número de procesos de compra con componentes tecnológicos aprobados por la DTI/ número de procesos de compra con componentes tecnológicos de la alcaldía local = 100%
</t>
  </si>
  <si>
    <t xml:space="preserve">Reporte DTI </t>
  </si>
  <si>
    <t>De acuerdo al informe remitido por la DTI, la Alcaldía Local cumple con el 87% de los 6 lineamientos evaluados.</t>
  </si>
  <si>
    <t>Reporte DTI</t>
  </si>
  <si>
    <t xml:space="preserve">No Equipos en el Dominio reportados por la consola del directorio activo / No de equipos de la Alcaldía Local =90%.
No de Usuarios reportados por la consola del directorio activo /Número de usuarios de la Alcaldía Local = 100%.
No de Equipos con antivirus reportados por la consola del Antivirus / No equipos de la Alcaldía Local = 90%.
Equipos con Aranda de la Alcaldía local / No Equipos de la Alcaldía Local = 90%.
Casos Hola resueltos a tiempo por el administrador de red de la Alcaldía local / casos Hola generados para área DTI de la Alcaldía Local = 40%.
Numero de procesos de compra con componentes tecnológicos aprobados por la DTI/ número de procesos de compra con componentes tecnológicos de la Alcaldía local = 100%.
</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</si>
  <si>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</si>
  <si>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</si>
  <si>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</si>
  <si>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</si>
  <si>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</si>
  <si>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</si>
  <si>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</si>
  <si>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</si>
  <si>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</si>
  <si>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REPROGRAMACIÓN DE LA META</t>
  </si>
  <si>
    <t xml:space="preserve">Se reprograma la meta. Tener en cuenta la siguiente observación No se considera una buena práctica, puesto que esta fue registrada por la Subsecretaría de Gestión Institucional, que es la dependencia que diseño Cronos. El carácter innovador no es propio de la Alcaldía Local de Teusaquillo, si bien es una buena práctica, es necesario que haya sido desarrollada/innovada en la alcaldía local que registró la práctica. Se sugiere analizar las actividades que realiza la alcaldía y de acuerdo con los criterios, identificar la buena práctica </t>
  </si>
  <si>
    <t>La Alcaldías Local Realizó el registro de la buena práctica en AGORA</t>
  </si>
  <si>
    <t>Reporte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</si>
  <si>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</si>
  <si>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</si>
  <si>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</si>
  <si>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N/A</t>
  </si>
  <si>
    <t>CONSTANTE</t>
  </si>
  <si>
    <t>Planes de mejora</t>
  </si>
  <si>
    <t>MIMEC - SIG</t>
  </si>
  <si>
    <t>Reportes MIMEC - SIG remitidos por la OAP</t>
  </si>
  <si>
    <t>La Alcaldía Local actualmente presenta un nivel de cumplimiento del 40% de las acciones de mejora documentadas y vigentes.</t>
  </si>
  <si>
    <t xml:space="preserve">Reportes MIMEC - SIG </t>
  </si>
  <si>
    <t xml:space="preserve">Se realiza la formulación y seguimiento de los planes incluidos en el aplicativo MIMEC de la Alcaldía Local identificados así:
Plan No. 7; se remitió para validación de cierre por parte del analista del SIG, desde la bandeja del líder del proceso.
Plan No.28; este plan fue validado por la OCI y desde allí fue cerrado.
Plan No. 43; este se encuentra en seguimiento y se realizó el cargue de las evidencias de cumplimiento para dos de los hallazgos dando cumplimiento del 100%, quedando solo un hallazgo por cargue de una evidencia.
Plan 64; este fue formulado en sus dos hallazgos y fue remitido a validación de aprobación por parte del analista del SIG, para su posterior cargue de evidencias. 
</t>
  </si>
  <si>
    <t xml:space="preserve">Se realiza la formulación y seguimiento de los planes incluidos en el aplicativo MIMEC de la Alcaldía Local identificados así:
PLAN 64; Se realiza el cargue de la segunda parte de las evidencias, en cumplimiento a las acciones plasmadas.
PLAN 93; Este fue reasignado desde la vendeja de alcaldesa, a las bandejas de los inspectores, para su respectivo proceso de formulación.
</t>
  </si>
  <si>
    <t>Reporte SIG - MIMEC</t>
  </si>
  <si>
    <t xml:space="preserve">Se realiza la formulación y seguimiento de los planes incluidos en el aplicativo MIMEC de la Alcaldía Local identificados así:
PLAN 64; Se realiza el cargue de la segunda parte de las evidencias, en cumplimiento a las acciones plasmadas y se envía para cierre a la oficina de Control Interno.
PLAN 93; se realiza la formulación del PM, en compañía de los tres inspectores y se envía a los analistas del SIG, para su aprobación, este fue aprobado y se realiza el cargue de las evidencias para cada acción y se remite a la OCI, para su cierre.
PLAN 105; Se realiza el cargue de las evidencias, en cumplimiento a las acciones plasmadas y se envía para cierre a la oficina de Control Interno.
PLAN 116; Este fue reasignado desde la bandeja de alcaldesa, a las bandejas de los profesionales de las áreas de contratación y planeación, para su respectivo proceso de formulación.
</t>
  </si>
  <si>
    <t>Reporte SIG-MIMEC</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</si>
  <si>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</si>
  <si>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</si>
  <si>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</si>
  <si>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suma</t>
  </si>
  <si>
    <t xml:space="preserve">Requerimientos ciudadanos con respuesta </t>
  </si>
  <si>
    <t>Aplicativo Gestión Documental</t>
  </si>
  <si>
    <t>Seguimiento requerimientos ciudadanos</t>
  </si>
  <si>
    <t>La Alcaldía Local dio respuesta al 92% de los requerimientos ciudadanos con corte a 31 de diciembre de 2018 programados para el trimestre de la vigencia 2019.</t>
  </si>
  <si>
    <t xml:space="preserve">
Seguimiento requerimientos ciudadanos
</t>
  </si>
  <si>
    <t>Reporte Secretaria Distrital de Gobierno
oficina de servicio de Atención a la Ciudadanía SAC
reporte Preventivo Alcaldía Local de Teusaquillo 2018, así mismo el FDLT cuenta con una tabla para realizar el seguimiento de todos los derechos de petición y llevar la trazabilidad, así de esta manera a la fecha para el año 2018 el porcentaje de respuesta y tramite definitivo fue de un 48%</t>
  </si>
  <si>
    <t>Reporte requermientos ciudadanos</t>
  </si>
  <si>
    <t>La Alcaldía Local cuenta con 62 requerimientos vencidos</t>
  </si>
  <si>
    <t>Reporte SAC</t>
  </si>
  <si>
    <t xml:space="preserve">Reporte Secretaria Distrital de Gobierno
oficina de servicio de Atención a la Ciudadanía SAC
reporte Preventivo Alcaldía Local de Teusaquillo 2018, así mismo el FDLT cuenta con una tabla para realizar el seguimiento de todos los derechos de petición y llevar la trazabilidad, así de esta manera a la fecha para el año 2018, de 1242 DP en total registrados para el FDLT, la Alcaldía dio respuesta total a 1195 DP,  el porcentaje de respuesta y tramite definitivo fue de un 96%, y para el año 2019, de 1274 DP registrados, la alcaldía dio respuesta a 998 DP, para un porcentaje del 78%
</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</si>
  <si>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</si>
  <si>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</si>
  <si>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</si>
  <si>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</si>
  <si>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</si>
  <si>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</si>
  <si>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 xml:space="preserve">Uso eficiente de energía: Durante las inspecciones realizadas por el profesional ambiental se determinó que los monitores de la alcaldía local se encontraron parcialmente apagados.
Gestión Integral de Residuos: Según la inspección se evidencia mezcla de residuos en los puntos ecológicos.
Movilidad Sostenible: Realiza reporte. 140 personas usan transporte bimodal, 20 bicicleta, 120 transporte público,15 caminando, 0 carro compartido, 0 Taxi o App, 40 carro, 10 moto
Participación en actividades ambientales: Según inspección se cuenta con una participación parcial de los servidores públicos en actividades ambientales.
Reporte Consumo de papel: No realiza reporte en SharePoint.
Consumo de papel: No se puede hacer comparación, no se cuenta con los reportes.
</t>
  </si>
  <si>
    <t xml:space="preserve">Uso eficiente de la energía: El 90% de los equipos permanecen apagados, se otorga una puntuación de 10
Gestión integral de residuos sólidos: residuos clasificados correctamente, se otorga una puntuación de 10,
Movilidad sostenible: PIMS en estado de formulación, se otorga una puntuación de 1.
Participación en actividades ambientales: los servidores públicos participan activamente de las actividades, se otorga una puntuación de 10.
Reporte consumo de papel: reporte consumo de papel al día, se otorga una puntuación de 10.
Ladrillos ecológicos: se realiza entrega de ladrillos ecológicos, se otorga puntuación de 10.
</t>
  </si>
  <si>
    <t>Reporte ambiental</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</si>
  <si>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</si>
  <si>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</si>
  <si>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</si>
  <si>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</si>
  <si>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La meta no fue posible cumplirla por la alta rotación de personal y terminación de contrato de CPS, de varios contratistas y la falta de compromiso de algunos funcionarios en la realización de la actividad, a pesar de haberse realizado capacitación y reunión con todos los funcionarios del FDLT.</t>
  </si>
  <si>
    <t>Reporte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</si>
  <si>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</si>
  <si>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</si>
  <si>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</si>
  <si>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</si>
  <si>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</si>
  <si>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</si>
  <si>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</si>
  <si>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</si>
  <si>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</si>
  <si>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</si>
  <si>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 xml:space="preserve">FAVOR RELACIONAR LOS CODIGOS Y NOMBRES DE LOS PROYECTOS DE INVERSIÓN DE SU ALCALDIA </t>
  </si>
  <si>
    <t>CODIGO</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</si>
  <si>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</si>
  <si>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</si>
  <si>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</si>
  <si>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</si>
  <si>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</si>
  <si>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</si>
  <si>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</si>
  <si>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</si>
  <si>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</si>
  <si>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</si>
  <si>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</si>
  <si>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</si>
  <si>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</si>
  <si>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</si>
  <si>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</si>
  <si>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</si>
  <si>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</si>
  <si>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</si>
  <si>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</si>
  <si>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</si>
  <si>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</si>
  <si>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</si>
  <si>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</si>
  <si>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</si>
  <si>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</si>
  <si>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</si>
  <si>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</si>
  <si>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</si>
  <si>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</si>
  <si>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</si>
  <si>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</si>
  <si>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</si>
  <si>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</si>
  <si>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</si>
  <si>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</si>
  <si>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</si>
  <si>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</si>
  <si>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</si>
  <si>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</si>
  <si>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</si>
  <si>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</si>
  <si>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</si>
  <si>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</si>
  <si>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</si>
  <si>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</si>
  <si>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</si>
  <si>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</si>
  <si>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</si>
  <si>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</si>
  <si>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</si>
  <si>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</si>
  <si>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</si>
  <si>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</si>
  <si>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</si>
  <si>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</si>
  <si>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</si>
  <si>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</si>
  <si>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</si>
  <si>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</si>
  <si>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</si>
  <si>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</si>
  <si>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</si>
  <si>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</si>
  <si>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</si>
  <si>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</si>
  <si>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</si>
  <si>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</si>
  <si>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</si>
  <si>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</si>
  <si>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</si>
  <si>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</si>
  <si>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</si>
  <si>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</si>
  <si>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</si>
  <si>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</si>
  <si>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</si>
  <si>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Según la matriz del visor MUSI reportada por la Secretaría Distrital de Planeación, la Alcaldía Local logró un avance físico durante la vigencia del 44,9%</t>
  </si>
  <si>
    <t>Matriz Musi</t>
  </si>
  <si>
    <t>,</t>
  </si>
  <si>
    <t>Se incorporan los resultados de la meta "Lograr el 65% de avance en el cumplimiento físico del Plan de Desarrollo Local" toda vez que la Secretaría Distrital de Planeación remitió el soporte del cumplimiento de la metas hasta el día 03 de febrero, así las cosas la Alcalía Local obtuvo por resultado de gestión para: IV trimestre 88%  y 86% con la gestión acumulada de la vigencia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</si>
</sst>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44"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b/>
      <sz val="14"/>
      <name val="Arial"/>
      <family val="2"/>
    </font>
    <font>
      <b/>
      <sz val="12"/>
      <color indexed="30"/>
      <name val="Garamond"/>
      <family val="1"/>
    </font>
    <font>
      <sz val="12"/>
      <color indexed="30"/>
      <name val="Garamond"/>
      <family val="1"/>
    </font>
    <font>
      <b/>
      <sz val="16"/>
      <name val="Arial"/>
      <family val="2"/>
    </font>
    <font>
      <i/>
      <sz val="12"/>
      <name val="Arial"/>
      <family val="2"/>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family val="2"/>
    </font>
    <font>
      <b/>
      <sz val="28"/>
      <color theme="1"/>
      <name val="Arial"/>
      <family val="2"/>
    </font>
    <font>
      <sz val="12"/>
      <color theme="1"/>
      <name val="Garamond"/>
      <family val="1"/>
    </font>
    <font>
      <b/>
      <sz val="20"/>
      <color theme="1"/>
      <name val="Arial"/>
      <family val="2"/>
    </font>
    <font>
      <b/>
      <sz val="12"/>
      <color theme="1"/>
      <name val="Garamond"/>
      <family val="1"/>
    </font>
    <font>
      <sz val="10"/>
      <color theme="1"/>
      <name val="Calibri"/>
      <family val="2"/>
      <scheme val="minor"/>
    </font>
    <font>
      <b/>
      <sz val="10"/>
      <color theme="1"/>
      <name val="Calibri"/>
      <family val="2"/>
      <scheme val="minor"/>
    </font>
    <font>
      <sz val="12"/>
      <color rgb="FF000000"/>
      <name val="Garamond"/>
      <family val="1"/>
    </font>
    <font>
      <b/>
      <sz val="10"/>
      <color theme="1"/>
      <name val="Arial"/>
      <family val="2"/>
    </font>
    <font>
      <b/>
      <sz val="12"/>
      <color theme="1"/>
      <name val="Calibri"/>
      <family val="2"/>
      <scheme val="minor"/>
    </font>
    <font>
      <b/>
      <sz val="12"/>
      <color theme="0"/>
      <name val="Calibri"/>
      <family val="2"/>
      <scheme val="minor"/>
    </font>
    <font>
      <sz val="12"/>
      <color theme="0"/>
      <name val="Calibri"/>
      <family val="2"/>
      <scheme val="minor"/>
    </font>
    <font>
      <sz val="10"/>
      <color rgb="FF000000"/>
      <name val="Times New Roman"/>
      <family val="1"/>
    </font>
    <font>
      <sz val="10"/>
      <name val="Calibri"/>
      <family val="2"/>
      <scheme val="minor"/>
    </font>
    <font>
      <b/>
      <sz val="12"/>
      <color rgb="FF0070C0"/>
      <name val="Garamond"/>
      <family val="1"/>
    </font>
    <font>
      <sz val="12"/>
      <color rgb="FF0070C0"/>
      <name val="Garamond"/>
      <family val="1"/>
    </font>
    <font>
      <sz val="10"/>
      <color rgb="FF000000"/>
      <name val="Garamond"/>
      <family val="1"/>
    </font>
    <font>
      <b/>
      <sz val="11"/>
      <color theme="1"/>
      <name val="Arial"/>
      <family val="2"/>
    </font>
    <font>
      <b/>
      <sz val="26"/>
      <color theme="1"/>
      <name val="Arial"/>
      <family val="2"/>
    </font>
    <font>
      <b/>
      <sz val="18"/>
      <color theme="1"/>
      <name val="Calibri"/>
      <family val="2"/>
      <scheme val="minor"/>
    </font>
    <font>
      <sz val="18"/>
      <name val="Arial"/>
      <family val="2"/>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rgb="FF0070C0"/>
        <bgColor indexed="64"/>
      </patternFill>
    </fill>
    <fill>
      <patternFill patternType="solid">
        <fgColor theme="8" tint="-0.249977111117893"/>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bgColor indexed="64"/>
      </patternFill>
    </fill>
    <fill>
      <patternFill patternType="solid">
        <fgColor theme="9"/>
        <bgColor indexed="64"/>
      </patternFill>
    </fill>
    <fill>
      <patternFill patternType="solid">
        <fgColor theme="4" tint="0.39997558519241921"/>
        <bgColor indexed="64"/>
      </patternFill>
    </fill>
  </fills>
  <borders count="49">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8"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300">
    <xf numFmtId="0" fontId="0" fillId="0" borderId="0" xfId="0"/>
    <xf numFmtId="0" fontId="19" fillId="0" borderId="1" xfId="0" applyFont="1" applyFill="1" applyBorder="1" applyAlignment="1">
      <alignment horizontal="justify" vertical="center" wrapText="1"/>
    </xf>
    <xf numFmtId="0" fontId="19" fillId="0" borderId="2" xfId="0" applyFont="1" applyFill="1" applyBorder="1" applyAlignment="1">
      <alignment horizontal="center" vertical="center" wrapText="1"/>
    </xf>
    <xf numFmtId="0" fontId="0" fillId="0" borderId="0" xfId="0" applyAlignment="1">
      <alignment wrapText="1"/>
    </xf>
    <xf numFmtId="0" fontId="19" fillId="0" borderId="3"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19" fillId="0" borderId="4"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0" fillId="0" borderId="0" xfId="0" applyFont="1" applyAlignment="1">
      <alignment horizontal="justify"/>
    </xf>
    <xf numFmtId="0" fontId="21" fillId="6" borderId="7" xfId="0" applyFont="1" applyFill="1" applyBorder="1" applyAlignment="1">
      <alignment horizontal="justify" vertical="center" wrapText="1"/>
    </xf>
    <xf numFmtId="0" fontId="21" fillId="7" borderId="7" xfId="0" applyFont="1" applyFill="1" applyBorder="1" applyAlignment="1">
      <alignment horizontal="justify" vertical="center" wrapText="1"/>
    </xf>
    <xf numFmtId="0" fontId="5" fillId="8" borderId="2" xfId="0" applyFont="1" applyFill="1" applyBorder="1" applyAlignment="1">
      <alignment horizontal="center" vertical="center" wrapText="1"/>
    </xf>
    <xf numFmtId="0" fontId="5" fillId="8" borderId="2" xfId="0" applyFont="1" applyFill="1" applyBorder="1" applyAlignment="1">
      <alignment horizontal="justify" vertical="center" wrapText="1"/>
    </xf>
    <xf numFmtId="0" fontId="21" fillId="8" borderId="7" xfId="0" applyFont="1" applyFill="1" applyBorder="1" applyAlignment="1">
      <alignment horizontal="justify" vertical="center" wrapText="1"/>
    </xf>
    <xf numFmtId="0" fontId="21" fillId="8" borderId="8" xfId="0" applyFont="1" applyFill="1" applyBorder="1" applyAlignment="1">
      <alignment horizontal="justify" vertical="center" wrapText="1"/>
    </xf>
    <xf numFmtId="0" fontId="5" fillId="9" borderId="9" xfId="0" applyFont="1" applyFill="1" applyBorder="1" applyAlignment="1">
      <alignment horizontal="justify" vertical="center" wrapText="1"/>
    </xf>
    <xf numFmtId="0" fontId="5" fillId="9" borderId="7" xfId="0" applyFont="1" applyFill="1" applyBorder="1" applyAlignment="1">
      <alignment horizontal="justify" vertical="center" wrapText="1"/>
    </xf>
    <xf numFmtId="0" fontId="5" fillId="10" borderId="2" xfId="0" applyFont="1" applyFill="1" applyBorder="1" applyAlignment="1">
      <alignment horizontal="justify" vertical="center" wrapText="1"/>
    </xf>
    <xf numFmtId="0" fontId="5" fillId="10" borderId="7" xfId="0" applyFont="1" applyFill="1" applyBorder="1" applyAlignment="1">
      <alignment horizontal="justify" vertical="center" wrapText="1"/>
    </xf>
    <xf numFmtId="0" fontId="5" fillId="11" borderId="7" xfId="0" applyFont="1" applyFill="1" applyBorder="1" applyAlignment="1">
      <alignment horizontal="justify" vertical="center" wrapText="1"/>
    </xf>
    <xf numFmtId="0" fontId="21" fillId="11" borderId="10" xfId="0" applyFont="1" applyFill="1" applyBorder="1" applyAlignment="1">
      <alignment horizontal="justify" vertical="center" wrapText="1"/>
    </xf>
    <xf numFmtId="0" fontId="21" fillId="11" borderId="7" xfId="0" applyFont="1" applyFill="1" applyBorder="1" applyAlignment="1">
      <alignment horizontal="justify" vertical="center" wrapText="1"/>
    </xf>
    <xf numFmtId="0" fontId="5" fillId="11" borderId="2" xfId="0" applyFont="1" applyFill="1" applyBorder="1" applyAlignment="1">
      <alignment vertical="center" wrapText="1"/>
    </xf>
    <xf numFmtId="0" fontId="21" fillId="12" borderId="9" xfId="0" applyFont="1" applyFill="1" applyBorder="1" applyAlignment="1">
      <alignment horizontal="justify" vertical="center" wrapText="1"/>
    </xf>
    <xf numFmtId="0" fontId="21" fillId="12" borderId="7" xfId="0" applyFont="1" applyFill="1" applyBorder="1" applyAlignment="1">
      <alignment horizontal="justify" vertical="center" wrapText="1"/>
    </xf>
    <xf numFmtId="0" fontId="5" fillId="12" borderId="7" xfId="0" applyFont="1" applyFill="1" applyBorder="1" applyAlignment="1">
      <alignment horizontal="justify" vertical="center" wrapText="1"/>
    </xf>
    <xf numFmtId="0" fontId="22" fillId="12" borderId="7" xfId="0" applyFont="1" applyFill="1" applyBorder="1" applyAlignment="1">
      <alignment horizontal="justify" vertical="center" wrapText="1"/>
    </xf>
    <xf numFmtId="0" fontId="21" fillId="12" borderId="11" xfId="0" applyFont="1" applyFill="1" applyBorder="1" applyAlignment="1">
      <alignment horizontal="left" vertical="center" wrapText="1"/>
    </xf>
    <xf numFmtId="0" fontId="21" fillId="12" borderId="8" xfId="0" applyFont="1" applyFill="1" applyBorder="1" applyAlignment="1">
      <alignment horizontal="justify" vertical="center" wrapText="1"/>
    </xf>
    <xf numFmtId="0" fontId="5" fillId="12" borderId="9" xfId="0" applyFont="1" applyFill="1" applyBorder="1" applyAlignment="1">
      <alignment horizontal="justify" vertical="center" wrapText="1"/>
    </xf>
    <xf numFmtId="0" fontId="5" fillId="12" borderId="8" xfId="0" applyFont="1" applyFill="1" applyBorder="1" applyAlignment="1">
      <alignment horizontal="justify" vertical="center" wrapText="1"/>
    </xf>
    <xf numFmtId="0" fontId="23" fillId="7" borderId="12" xfId="0" applyFont="1" applyFill="1" applyBorder="1" applyAlignment="1" applyProtection="1">
      <alignment horizontal="center" vertical="center" wrapText="1"/>
      <protection locked="0"/>
    </xf>
    <xf numFmtId="0" fontId="23" fillId="7" borderId="13" xfId="0" applyFont="1" applyFill="1" applyBorder="1" applyAlignment="1" applyProtection="1">
      <alignment vertical="center" wrapText="1"/>
    </xf>
    <xf numFmtId="9" fontId="2" fillId="7" borderId="13" xfId="4" applyFont="1" applyFill="1" applyBorder="1" applyAlignment="1" applyProtection="1">
      <alignment horizontal="center" vertical="center" wrapText="1"/>
    </xf>
    <xf numFmtId="0" fontId="20" fillId="7" borderId="13" xfId="0" applyFont="1" applyFill="1" applyBorder="1" applyAlignment="1" applyProtection="1">
      <alignment vertical="center" wrapText="1"/>
    </xf>
    <xf numFmtId="9" fontId="8" fillId="7" borderId="13" xfId="4" applyFont="1" applyFill="1" applyBorder="1" applyAlignment="1" applyProtection="1">
      <alignment horizontal="center" vertical="center" wrapText="1"/>
    </xf>
    <xf numFmtId="9" fontId="2" fillId="7" borderId="14" xfId="4" applyFont="1" applyFill="1" applyBorder="1" applyAlignment="1" applyProtection="1">
      <alignment vertical="center" wrapText="1"/>
    </xf>
    <xf numFmtId="9" fontId="24" fillId="7" borderId="15" xfId="4" applyFont="1" applyFill="1" applyBorder="1" applyAlignment="1" applyProtection="1">
      <alignment horizontal="center" vertical="center" wrapText="1"/>
    </xf>
    <xf numFmtId="0" fontId="25" fillId="0" borderId="3" xfId="0" applyFont="1" applyFill="1" applyBorder="1" applyAlignment="1" applyProtection="1">
      <alignment horizontal="left" vertical="center" wrapText="1"/>
      <protection locked="0"/>
    </xf>
    <xf numFmtId="0" fontId="25" fillId="0" borderId="2" xfId="0" applyFont="1" applyFill="1" applyBorder="1" applyAlignment="1" applyProtection="1">
      <alignment vertical="center" wrapText="1"/>
      <protection locked="0"/>
    </xf>
    <xf numFmtId="0" fontId="25" fillId="0" borderId="17" xfId="0" applyFont="1" applyFill="1" applyBorder="1" applyAlignment="1" applyProtection="1">
      <alignment horizontal="left" vertical="center" wrapText="1"/>
      <protection locked="0"/>
    </xf>
    <xf numFmtId="0" fontId="25" fillId="0" borderId="3" xfId="0" applyFont="1" applyFill="1" applyBorder="1" applyAlignment="1" applyProtection="1">
      <alignment horizontal="center" vertical="center" wrapText="1"/>
      <protection locked="0"/>
    </xf>
    <xf numFmtId="9" fontId="25" fillId="0" borderId="3" xfId="0" applyNumberFormat="1" applyFont="1" applyFill="1" applyBorder="1" applyAlignment="1" applyProtection="1">
      <alignment horizontal="center" vertical="center" wrapText="1"/>
      <protection locked="0"/>
    </xf>
    <xf numFmtId="0" fontId="25" fillId="0" borderId="3" xfId="0" applyFont="1" applyFill="1" applyBorder="1" applyAlignment="1" applyProtection="1">
      <alignment horizontal="justify" vertical="center" wrapText="1"/>
      <protection locked="0"/>
    </xf>
    <xf numFmtId="9" fontId="25" fillId="0" borderId="3" xfId="4" applyFont="1" applyFill="1" applyBorder="1" applyAlignment="1" applyProtection="1">
      <alignment horizontal="center" vertical="center" wrapText="1"/>
      <protection locked="0"/>
    </xf>
    <xf numFmtId="9" fontId="12" fillId="0" borderId="3" xfId="4"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10" fontId="25" fillId="0" borderId="3" xfId="0" applyNumberFormat="1" applyFont="1" applyFill="1" applyBorder="1" applyAlignment="1" applyProtection="1">
      <alignment horizontal="center" vertical="center" wrapText="1"/>
      <protection locked="0"/>
    </xf>
    <xf numFmtId="9" fontId="25" fillId="0" borderId="3" xfId="4" applyNumberFormat="1" applyFont="1" applyFill="1" applyBorder="1" applyAlignment="1" applyProtection="1">
      <alignment horizontal="center" vertical="center" wrapText="1"/>
      <protection locked="0"/>
    </xf>
    <xf numFmtId="9" fontId="25" fillId="0" borderId="2" xfId="0" applyNumberFormat="1"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justify" vertical="center" wrapText="1"/>
      <protection locked="0"/>
    </xf>
    <xf numFmtId="9" fontId="25" fillId="0" borderId="17" xfId="4" applyFont="1" applyFill="1" applyBorder="1" applyAlignment="1" applyProtection="1">
      <alignment horizontal="center" vertical="center" wrapText="1"/>
      <protection locked="0"/>
    </xf>
    <xf numFmtId="9" fontId="25" fillId="0" borderId="17" xfId="0" applyNumberFormat="1" applyFont="1" applyFill="1" applyBorder="1" applyAlignment="1" applyProtection="1">
      <alignment horizontal="center" vertical="center" wrapText="1"/>
      <protection locked="0"/>
    </xf>
    <xf numFmtId="0" fontId="25" fillId="0" borderId="19" xfId="0" applyFont="1" applyFill="1" applyBorder="1" applyAlignment="1" applyProtection="1">
      <alignment horizontal="center" vertical="center" wrapText="1"/>
      <protection locked="0"/>
    </xf>
    <xf numFmtId="0" fontId="23" fillId="7" borderId="12" xfId="0" applyFont="1" applyFill="1" applyBorder="1" applyAlignment="1" applyProtection="1">
      <alignment vertical="center" wrapText="1"/>
    </xf>
    <xf numFmtId="9" fontId="26" fillId="7" borderId="20" xfId="4" applyFont="1" applyFill="1" applyBorder="1" applyAlignment="1" applyProtection="1">
      <alignment horizontal="center" vertical="center" wrapText="1"/>
    </xf>
    <xf numFmtId="9" fontId="25" fillId="0" borderId="2" xfId="0" applyNumberFormat="1" applyFont="1" applyFill="1" applyBorder="1" applyAlignment="1" applyProtection="1">
      <alignment horizontal="justify" vertical="center" wrapText="1"/>
      <protection locked="0"/>
    </xf>
    <xf numFmtId="1" fontId="27" fillId="0" borderId="2" xfId="0" applyNumberFormat="1" applyFont="1" applyFill="1" applyBorder="1" applyAlignment="1" applyProtection="1">
      <alignment horizontal="center" vertical="center" wrapText="1"/>
      <protection locked="0"/>
    </xf>
    <xf numFmtId="1" fontId="25" fillId="0" borderId="2" xfId="0" applyNumberFormat="1" applyFont="1" applyFill="1" applyBorder="1" applyAlignment="1" applyProtection="1">
      <alignment horizontal="center" vertical="center" wrapText="1"/>
      <protection locked="0"/>
    </xf>
    <xf numFmtId="0" fontId="25" fillId="0" borderId="2" xfId="0" applyNumberFormat="1" applyFont="1" applyFill="1" applyBorder="1" applyAlignment="1" applyProtection="1">
      <alignment horizontal="center" vertical="center" wrapText="1"/>
      <protection locked="0"/>
    </xf>
    <xf numFmtId="0" fontId="25" fillId="7" borderId="2" xfId="0" applyFont="1" applyFill="1" applyBorder="1" applyAlignment="1" applyProtection="1">
      <alignment vertical="center" wrapText="1"/>
      <protection locked="0"/>
    </xf>
    <xf numFmtId="9" fontId="25" fillId="7" borderId="2" xfId="0" applyNumberFormat="1"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7" borderId="17" xfId="0" applyFont="1" applyFill="1" applyBorder="1" applyAlignment="1" applyProtection="1">
      <alignment horizontal="center" vertical="center" wrapText="1"/>
      <protection locked="0"/>
    </xf>
    <xf numFmtId="0" fontId="25" fillId="7" borderId="17" xfId="0" applyFont="1" applyFill="1" applyBorder="1" applyAlignment="1" applyProtection="1">
      <alignment horizontal="justify" vertical="center" wrapText="1"/>
      <protection locked="0"/>
    </xf>
    <xf numFmtId="9" fontId="25" fillId="7" borderId="17" xfId="0" applyNumberFormat="1" applyFont="1" applyFill="1" applyBorder="1" applyAlignment="1" applyProtection="1">
      <alignment horizontal="center" vertical="center" wrapText="1"/>
      <protection locked="0"/>
    </xf>
    <xf numFmtId="0" fontId="25" fillId="7" borderId="19" xfId="0" applyFont="1" applyFill="1" applyBorder="1" applyAlignment="1" applyProtection="1">
      <alignment horizontal="center" vertical="center" wrapText="1"/>
      <protection locked="0"/>
    </xf>
    <xf numFmtId="9" fontId="12" fillId="0" borderId="2" xfId="0" applyNumberFormat="1" applyFont="1" applyFill="1" applyBorder="1" applyAlignment="1" applyProtection="1">
      <alignment horizontal="center" vertical="center" wrapText="1"/>
      <protection locked="0"/>
    </xf>
    <xf numFmtId="9" fontId="12" fillId="0" borderId="2" xfId="0" applyNumberFormat="1" applyFont="1" applyFill="1" applyBorder="1" applyAlignment="1" applyProtection="1">
      <alignment horizontal="left" vertical="center" wrapText="1"/>
      <protection locked="0"/>
    </xf>
    <xf numFmtId="0" fontId="10" fillId="5" borderId="21" xfId="0" applyFont="1" applyFill="1" applyBorder="1" applyAlignment="1" applyProtection="1">
      <alignment horizontal="center" vertical="center" wrapText="1"/>
    </xf>
    <xf numFmtId="14" fontId="10" fillId="5" borderId="2" xfId="0" applyNumberFormat="1" applyFont="1" applyFill="1" applyBorder="1" applyAlignment="1" applyProtection="1">
      <alignment horizontal="center" vertical="center" wrapText="1"/>
    </xf>
    <xf numFmtId="0" fontId="0" fillId="0" borderId="0" xfId="0" applyProtection="1"/>
    <xf numFmtId="0" fontId="6" fillId="7" borderId="2" xfId="0" applyFont="1" applyFill="1" applyBorder="1" applyAlignment="1" applyProtection="1">
      <alignment vertical="center" wrapText="1"/>
    </xf>
    <xf numFmtId="0" fontId="7" fillId="7" borderId="22" xfId="0" applyFont="1" applyFill="1" applyBorder="1" applyAlignment="1" applyProtection="1">
      <alignment horizontal="center" vertical="center" wrapText="1"/>
    </xf>
    <xf numFmtId="0" fontId="28" fillId="7" borderId="0" xfId="0" applyFont="1" applyFill="1" applyProtection="1"/>
    <xf numFmtId="0" fontId="9" fillId="13" borderId="21" xfId="0" applyFont="1" applyFill="1" applyBorder="1" applyAlignment="1" applyProtection="1">
      <alignment horizontal="center" vertical="center" wrapText="1"/>
    </xf>
    <xf numFmtId="0" fontId="3" fillId="7" borderId="0" xfId="0" applyFont="1" applyFill="1" applyBorder="1" applyAlignment="1" applyProtection="1">
      <alignment horizontal="center"/>
    </xf>
    <xf numFmtId="0" fontId="2" fillId="7" borderId="0" xfId="0" applyFont="1" applyFill="1" applyBorder="1" applyAlignment="1" applyProtection="1">
      <alignment horizontal="left" vertical="center" wrapText="1"/>
    </xf>
    <xf numFmtId="0" fontId="4" fillId="7" borderId="0" xfId="0" applyFont="1" applyFill="1" applyBorder="1" applyAlignment="1" applyProtection="1">
      <alignment vertical="center" wrapText="1"/>
    </xf>
    <xf numFmtId="0" fontId="29" fillId="7" borderId="0" xfId="0" applyFont="1" applyFill="1" applyBorder="1" applyAlignment="1" applyProtection="1">
      <alignment vertical="center"/>
    </xf>
    <xf numFmtId="0" fontId="28" fillId="7" borderId="0" xfId="0" applyFont="1" applyFill="1" applyAlignment="1" applyProtection="1">
      <alignment horizontal="center"/>
    </xf>
    <xf numFmtId="0" fontId="28" fillId="7" borderId="0" xfId="0" applyFont="1" applyFill="1" applyAlignment="1" applyProtection="1">
      <alignment horizontal="justify" vertical="center" wrapText="1"/>
    </xf>
    <xf numFmtId="0" fontId="1" fillId="14" borderId="23" xfId="0" applyFont="1" applyFill="1" applyBorder="1" applyAlignment="1" applyProtection="1">
      <alignment vertical="center" wrapText="1"/>
    </xf>
    <xf numFmtId="0" fontId="1" fillId="14" borderId="24" xfId="0" applyFont="1" applyFill="1" applyBorder="1" applyAlignment="1" applyProtection="1">
      <alignment vertical="center" wrapText="1"/>
    </xf>
    <xf numFmtId="0" fontId="1" fillId="15" borderId="25" xfId="0" applyFont="1" applyFill="1" applyBorder="1" applyAlignment="1" applyProtection="1">
      <alignment horizontal="center" vertical="center" wrapText="1"/>
    </xf>
    <xf numFmtId="0" fontId="1" fillId="15" borderId="5" xfId="0" applyFont="1" applyFill="1" applyBorder="1" applyAlignment="1" applyProtection="1">
      <alignment horizontal="center" vertical="center" wrapText="1"/>
    </xf>
    <xf numFmtId="0" fontId="1" fillId="16" borderId="26" xfId="0" applyFont="1" applyFill="1" applyBorder="1" applyAlignment="1" applyProtection="1">
      <alignment horizontal="center" vertical="center" wrapText="1"/>
    </xf>
    <xf numFmtId="0" fontId="1" fillId="16" borderId="27" xfId="0" applyFont="1" applyFill="1" applyBorder="1" applyAlignment="1" applyProtection="1">
      <alignment horizontal="center" vertical="center" wrapText="1"/>
    </xf>
    <xf numFmtId="0" fontId="1" fillId="16" borderId="7" xfId="0" applyFont="1" applyFill="1" applyBorder="1" applyAlignment="1" applyProtection="1">
      <alignment horizontal="center" vertical="center" wrapText="1"/>
    </xf>
    <xf numFmtId="0" fontId="1" fillId="16" borderId="2" xfId="0" applyFont="1" applyFill="1" applyBorder="1" applyAlignment="1" applyProtection="1">
      <alignment horizontal="center" vertical="center" wrapText="1"/>
    </xf>
    <xf numFmtId="0" fontId="1" fillId="15" borderId="28" xfId="0" applyFont="1" applyFill="1" applyBorder="1" applyAlignment="1" applyProtection="1">
      <alignment horizontal="center" vertical="center" wrapText="1"/>
    </xf>
    <xf numFmtId="0" fontId="1" fillId="15" borderId="28" xfId="0" applyFont="1" applyFill="1" applyBorder="1" applyAlignment="1" applyProtection="1">
      <alignment vertical="center" wrapText="1"/>
    </xf>
    <xf numFmtId="0" fontId="1" fillId="16" borderId="29" xfId="0" applyFont="1" applyFill="1" applyBorder="1" applyAlignment="1" applyProtection="1">
      <alignment horizontal="center" vertical="center" wrapText="1"/>
    </xf>
    <xf numFmtId="0" fontId="1" fillId="16" borderId="30" xfId="0" applyFont="1" applyFill="1" applyBorder="1" applyAlignment="1" applyProtection="1">
      <alignment horizontal="center" vertical="center" wrapText="1"/>
    </xf>
    <xf numFmtId="0" fontId="1" fillId="16" borderId="11" xfId="0" applyFont="1" applyFill="1" applyBorder="1" applyAlignment="1" applyProtection="1">
      <alignment horizontal="center" vertical="center" wrapText="1"/>
    </xf>
    <xf numFmtId="0" fontId="1" fillId="16" borderId="6" xfId="0" applyFont="1" applyFill="1" applyBorder="1" applyAlignment="1" applyProtection="1">
      <alignment horizontal="center" vertical="center" wrapText="1"/>
    </xf>
    <xf numFmtId="0" fontId="29" fillId="16" borderId="6" xfId="0" applyFont="1" applyFill="1" applyBorder="1" applyProtection="1"/>
    <xf numFmtId="0" fontId="1" fillId="17" borderId="6" xfId="0" applyFont="1" applyFill="1" applyBorder="1" applyAlignment="1" applyProtection="1">
      <alignment horizontal="center" vertical="center" wrapText="1"/>
    </xf>
    <xf numFmtId="0" fontId="1" fillId="18" borderId="6"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1" fillId="20" borderId="6" xfId="0" applyFont="1" applyFill="1" applyBorder="1" applyAlignment="1" applyProtection="1">
      <alignment horizontal="center" vertical="center" wrapText="1"/>
    </xf>
    <xf numFmtId="0" fontId="1" fillId="20" borderId="3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left" vertical="center" wrapText="1"/>
    </xf>
    <xf numFmtId="9" fontId="12" fillId="0" borderId="2" xfId="0" applyNumberFormat="1"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9" fontId="25" fillId="0" borderId="2" xfId="4" applyFont="1" applyFill="1" applyBorder="1" applyAlignment="1" applyProtection="1">
      <alignment horizontal="center" vertical="center"/>
    </xf>
    <xf numFmtId="9" fontId="25" fillId="0" borderId="2" xfId="0" applyNumberFormat="1"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9" fontId="27" fillId="0" borderId="2" xfId="0" applyNumberFormat="1" applyFont="1" applyFill="1" applyBorder="1" applyAlignment="1" applyProtection="1">
      <alignment horizontal="center" vertical="center"/>
    </xf>
    <xf numFmtId="0" fontId="12" fillId="0" borderId="3" xfId="4" applyNumberFormat="1" applyFont="1" applyFill="1" applyBorder="1" applyAlignment="1" applyProtection="1">
      <alignment horizontal="center" vertical="center" wrapText="1"/>
    </xf>
    <xf numFmtId="9" fontId="12" fillId="0" borderId="3" xfId="4" applyFont="1" applyFill="1" applyBorder="1" applyAlignment="1" applyProtection="1">
      <alignment horizontal="center" vertical="center" wrapText="1"/>
    </xf>
    <xf numFmtId="9" fontId="25" fillId="0" borderId="3" xfId="4" applyFont="1" applyFill="1" applyBorder="1" applyAlignment="1" applyProtection="1">
      <alignment horizontal="center" vertical="center" wrapText="1"/>
    </xf>
    <xf numFmtId="0" fontId="25" fillId="0" borderId="0" xfId="0" applyFont="1" applyFill="1" applyProtection="1"/>
    <xf numFmtId="9" fontId="12" fillId="0" borderId="2" xfId="0" applyNumberFormat="1" applyFont="1" applyFill="1" applyBorder="1" applyAlignment="1" applyProtection="1">
      <alignment horizontal="center" vertical="center"/>
    </xf>
    <xf numFmtId="0" fontId="25" fillId="0" borderId="2" xfId="0" applyFont="1" applyFill="1" applyBorder="1" applyAlignment="1" applyProtection="1">
      <alignment vertical="center" wrapText="1"/>
    </xf>
    <xf numFmtId="9" fontId="11" fillId="0" borderId="2" xfId="0" applyNumberFormat="1" applyFont="1" applyFill="1" applyBorder="1" applyAlignment="1" applyProtection="1">
      <alignment horizontal="center" vertical="center"/>
    </xf>
    <xf numFmtId="0" fontId="25" fillId="0" borderId="2" xfId="0" applyFont="1" applyFill="1" applyBorder="1" applyAlignment="1" applyProtection="1">
      <alignment horizontal="center" vertical="center" wrapText="1"/>
    </xf>
    <xf numFmtId="0" fontId="11" fillId="7" borderId="2" xfId="0" applyFont="1" applyFill="1" applyBorder="1" applyAlignment="1" applyProtection="1">
      <alignment horizontal="center" vertical="center" wrapText="1"/>
    </xf>
    <xf numFmtId="0" fontId="25" fillId="7" borderId="2" xfId="0" applyFont="1" applyFill="1" applyBorder="1" applyAlignment="1" applyProtection="1">
      <alignment vertical="center" wrapText="1"/>
    </xf>
    <xf numFmtId="9" fontId="12" fillId="7" borderId="2" xfId="0" applyNumberFormat="1" applyFont="1" applyFill="1" applyBorder="1" applyAlignment="1" applyProtection="1">
      <alignment horizontal="center" vertical="center" wrapText="1"/>
    </xf>
    <xf numFmtId="0" fontId="25" fillId="7" borderId="2" xfId="0" applyFont="1" applyFill="1" applyBorder="1" applyAlignment="1" applyProtection="1">
      <alignment horizontal="center" vertical="center"/>
    </xf>
    <xf numFmtId="0" fontId="30" fillId="7" borderId="2" xfId="0" applyFont="1" applyFill="1" applyBorder="1" applyAlignment="1" applyProtection="1">
      <alignment vertical="center" wrapText="1"/>
    </xf>
    <xf numFmtId="3" fontId="25" fillId="7" borderId="2" xfId="0" applyNumberFormat="1" applyFont="1" applyFill="1" applyBorder="1" applyAlignment="1" applyProtection="1">
      <alignment horizontal="center" vertical="center"/>
    </xf>
    <xf numFmtId="0" fontId="30" fillId="7" borderId="2" xfId="0" applyFont="1" applyFill="1" applyBorder="1" applyAlignment="1" applyProtection="1">
      <alignment horizontal="center" vertical="center" wrapText="1"/>
    </xf>
    <xf numFmtId="9" fontId="25" fillId="7" borderId="32" xfId="4" applyFont="1" applyFill="1" applyBorder="1" applyAlignment="1" applyProtection="1">
      <alignment horizontal="center" vertical="center" wrapText="1"/>
    </xf>
    <xf numFmtId="0" fontId="25" fillId="7" borderId="0" xfId="0" applyFont="1" applyFill="1" applyProtection="1"/>
    <xf numFmtId="0" fontId="12" fillId="0" borderId="2" xfId="0" applyFont="1" applyFill="1" applyBorder="1" applyAlignment="1" applyProtection="1">
      <alignment horizontal="justify" vertical="center" wrapText="1"/>
    </xf>
    <xf numFmtId="0" fontId="30" fillId="0" borderId="2" xfId="0" applyFont="1" applyFill="1" applyBorder="1" applyAlignment="1" applyProtection="1">
      <alignment horizontal="center" vertical="center" wrapText="1"/>
    </xf>
    <xf numFmtId="1" fontId="25" fillId="0" borderId="32" xfId="4" applyNumberFormat="1" applyFont="1" applyFill="1" applyBorder="1" applyAlignment="1" applyProtection="1">
      <alignment horizontal="center" vertical="center" wrapText="1"/>
    </xf>
    <xf numFmtId="9" fontId="25" fillId="0" borderId="2" xfId="0" applyNumberFormat="1" applyFont="1" applyFill="1" applyBorder="1" applyAlignment="1" applyProtection="1">
      <alignment horizontal="center" vertical="center" wrapText="1"/>
    </xf>
    <xf numFmtId="0" fontId="25" fillId="0" borderId="2" xfId="0" applyFont="1" applyFill="1" applyBorder="1" applyAlignment="1" applyProtection="1">
      <alignment horizontal="justify" vertical="center" wrapText="1"/>
    </xf>
    <xf numFmtId="9" fontId="25" fillId="0" borderId="32" xfId="4" applyFont="1" applyFill="1" applyBorder="1" applyAlignment="1" applyProtection="1">
      <alignment horizontal="center" vertical="center" wrapText="1"/>
    </xf>
    <xf numFmtId="0" fontId="1" fillId="21" borderId="33" xfId="0" applyFont="1" applyFill="1" applyBorder="1" applyAlignment="1" applyProtection="1">
      <alignment vertical="center" wrapText="1"/>
    </xf>
    <xf numFmtId="0" fontId="0" fillId="0" borderId="12" xfId="0" applyBorder="1" applyProtection="1"/>
    <xf numFmtId="0" fontId="23" fillId="7" borderId="0" xfId="0" applyFont="1" applyFill="1" applyBorder="1" applyAlignment="1" applyProtection="1">
      <alignment vertical="center" wrapText="1"/>
    </xf>
    <xf numFmtId="0" fontId="23" fillId="7" borderId="0" xfId="0" applyFont="1" applyFill="1" applyBorder="1" applyAlignment="1" applyProtection="1">
      <alignment horizontal="justify" vertical="center" wrapText="1"/>
    </xf>
    <xf numFmtId="0" fontId="23" fillId="7" borderId="0" xfId="0" applyFont="1" applyFill="1" applyProtection="1"/>
    <xf numFmtId="9" fontId="2" fillId="7" borderId="0" xfId="4" applyFont="1" applyFill="1" applyBorder="1" applyAlignment="1" applyProtection="1">
      <alignment horizontal="center" vertical="center" wrapText="1"/>
    </xf>
    <xf numFmtId="0" fontId="28" fillId="7" borderId="0" xfId="0" applyFont="1" applyFill="1" applyBorder="1" applyProtection="1"/>
    <xf numFmtId="0" fontId="29" fillId="7" borderId="0" xfId="0" applyFont="1" applyFill="1" applyBorder="1" applyAlignment="1" applyProtection="1">
      <alignment vertical="top" wrapText="1"/>
    </xf>
    <xf numFmtId="0" fontId="29" fillId="7" borderId="0" xfId="0" applyFont="1" applyFill="1" applyBorder="1" applyAlignment="1" applyProtection="1">
      <alignment horizontal="center" vertical="center" wrapText="1"/>
    </xf>
    <xf numFmtId="0" fontId="31" fillId="7" borderId="34" xfId="0" applyFont="1" applyFill="1" applyBorder="1" applyAlignment="1" applyProtection="1">
      <alignment horizontal="center" vertical="center" wrapText="1"/>
    </xf>
    <xf numFmtId="0" fontId="23" fillId="7" borderId="7" xfId="0" applyFont="1" applyFill="1" applyBorder="1" applyAlignment="1" applyProtection="1">
      <alignment horizontal="justify" vertical="center" wrapText="1"/>
    </xf>
    <xf numFmtId="0" fontId="28" fillId="7" borderId="0" xfId="0" applyFont="1" applyFill="1" applyAlignment="1" applyProtection="1">
      <alignment vertical="top" wrapText="1"/>
    </xf>
    <xf numFmtId="0" fontId="0" fillId="0" borderId="0" xfId="0" applyAlignment="1" applyProtection="1">
      <alignment horizontal="justify" vertical="center" wrapText="1"/>
    </xf>
    <xf numFmtId="0" fontId="0" fillId="0" borderId="0" xfId="0" applyBorder="1" applyProtection="1"/>
    <xf numFmtId="0" fontId="32" fillId="0" borderId="0" xfId="0" applyFont="1" applyBorder="1" applyAlignment="1" applyProtection="1">
      <alignment vertical="center" wrapText="1"/>
    </xf>
    <xf numFmtId="0" fontId="33" fillId="22" borderId="22" xfId="0" applyFont="1" applyFill="1" applyBorder="1" applyAlignment="1" applyProtection="1">
      <alignment horizontal="center" vertical="center" wrapText="1"/>
    </xf>
    <xf numFmtId="0" fontId="34" fillId="22" borderId="26" xfId="0" applyFont="1" applyFill="1" applyBorder="1" applyAlignment="1" applyProtection="1">
      <alignment vertical="center" wrapText="1"/>
    </xf>
    <xf numFmtId="0" fontId="32" fillId="0" borderId="0" xfId="0" applyFont="1" applyBorder="1" applyProtection="1"/>
    <xf numFmtId="0" fontId="33" fillId="22" borderId="22" xfId="0" applyFont="1" applyFill="1" applyBorder="1" applyAlignment="1" applyProtection="1">
      <alignment horizontal="center" vertical="center"/>
    </xf>
    <xf numFmtId="0" fontId="33" fillId="22" borderId="2" xfId="0" applyFont="1" applyFill="1" applyBorder="1" applyAlignment="1" applyProtection="1">
      <alignment horizontal="center" vertical="center"/>
    </xf>
    <xf numFmtId="0" fontId="29" fillId="8" borderId="22" xfId="0" applyFont="1" applyFill="1" applyBorder="1" applyAlignment="1" applyProtection="1"/>
    <xf numFmtId="0" fontId="29" fillId="0" borderId="2" xfId="0" applyFont="1" applyBorder="1" applyAlignment="1" applyProtection="1">
      <alignment horizontal="left"/>
    </xf>
    <xf numFmtId="0" fontId="28" fillId="8" borderId="2" xfId="0" applyFont="1" applyFill="1" applyBorder="1" applyAlignment="1" applyProtection="1"/>
    <xf numFmtId="0" fontId="28" fillId="0" borderId="2" xfId="0" applyFont="1" applyBorder="1" applyAlignment="1" applyProtection="1">
      <alignment horizontal="left"/>
    </xf>
    <xf numFmtId="0" fontId="28" fillId="8" borderId="22" xfId="0" applyFont="1" applyFill="1" applyBorder="1" applyAlignment="1" applyProtection="1"/>
    <xf numFmtId="0" fontId="35" fillId="0" borderId="0" xfId="0" applyFont="1" applyAlignment="1" applyProtection="1">
      <alignment horizontal="left"/>
    </xf>
    <xf numFmtId="0" fontId="36" fillId="0" borderId="2" xfId="0" applyFont="1" applyBorder="1" applyAlignment="1" applyProtection="1">
      <alignment horizontal="left"/>
    </xf>
    <xf numFmtId="0" fontId="29" fillId="8" borderId="2" xfId="0" applyFont="1" applyFill="1" applyBorder="1" applyAlignment="1" applyProtection="1"/>
    <xf numFmtId="9" fontId="12" fillId="0" borderId="3" xfId="4" applyNumberFormat="1" applyFont="1" applyFill="1" applyBorder="1" applyAlignment="1" applyProtection="1">
      <alignment horizontal="center" vertical="center" wrapText="1"/>
    </xf>
    <xf numFmtId="10" fontId="12" fillId="0" borderId="3" xfId="4" applyNumberFormat="1" applyFont="1" applyFill="1" applyBorder="1" applyAlignment="1" applyProtection="1">
      <alignment horizontal="center" vertical="center" wrapText="1"/>
    </xf>
    <xf numFmtId="10" fontId="13" fillId="7" borderId="13" xfId="4" applyNumberFormat="1" applyFont="1" applyFill="1" applyBorder="1" applyAlignment="1" applyProtection="1">
      <alignment horizontal="center" vertical="center" wrapText="1"/>
    </xf>
    <xf numFmtId="0" fontId="37" fillId="0" borderId="2" xfId="0" applyFont="1" applyFill="1" applyBorder="1" applyAlignment="1" applyProtection="1">
      <alignment horizontal="center" vertical="center" wrapText="1"/>
    </xf>
    <xf numFmtId="0" fontId="38" fillId="0" borderId="2" xfId="0" applyFont="1" applyFill="1" applyBorder="1" applyAlignment="1" applyProtection="1">
      <alignment vertical="center" wrapText="1"/>
      <protection locked="0"/>
    </xf>
    <xf numFmtId="0" fontId="38" fillId="0" borderId="2" xfId="0" applyFont="1" applyFill="1" applyBorder="1" applyAlignment="1" applyProtection="1">
      <alignment horizontal="justify" vertical="center" wrapText="1"/>
    </xf>
    <xf numFmtId="165" fontId="38" fillId="0" borderId="2" xfId="4" applyNumberFormat="1"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xf>
    <xf numFmtId="0" fontId="38" fillId="0" borderId="2" xfId="0" applyFont="1" applyFill="1" applyBorder="1" applyAlignment="1" applyProtection="1">
      <alignment horizontal="left" vertical="center" wrapText="1"/>
    </xf>
    <xf numFmtId="0" fontId="38" fillId="0" borderId="2" xfId="0" applyFont="1" applyFill="1" applyBorder="1" applyAlignment="1" applyProtection="1">
      <alignment horizontal="center" vertical="center" wrapText="1"/>
      <protection locked="0"/>
    </xf>
    <xf numFmtId="0" fontId="38" fillId="0" borderId="2" xfId="0" applyFont="1" applyFill="1" applyBorder="1" applyAlignment="1" applyProtection="1">
      <alignment horizontal="center" vertical="center"/>
    </xf>
    <xf numFmtId="0" fontId="38" fillId="0" borderId="17" xfId="0" applyFont="1" applyFill="1" applyBorder="1" applyAlignment="1" applyProtection="1">
      <alignment horizontal="center" vertical="center" wrapText="1"/>
      <protection locked="0"/>
    </xf>
    <xf numFmtId="0" fontId="38" fillId="0" borderId="3" xfId="4" applyNumberFormat="1" applyFont="1" applyFill="1" applyBorder="1" applyAlignment="1" applyProtection="1">
      <alignment horizontal="center" vertical="center" wrapText="1"/>
    </xf>
    <xf numFmtId="0" fontId="38" fillId="0" borderId="17" xfId="0" applyFont="1" applyFill="1" applyBorder="1" applyAlignment="1" applyProtection="1">
      <alignment horizontal="justify" vertical="center" wrapText="1"/>
      <protection locked="0"/>
    </xf>
    <xf numFmtId="9" fontId="38" fillId="0" borderId="17" xfId="4" applyFont="1" applyFill="1" applyBorder="1" applyAlignment="1" applyProtection="1">
      <alignment horizontal="center" vertical="center" wrapText="1"/>
      <protection locked="0"/>
    </xf>
    <xf numFmtId="9" fontId="38" fillId="0" borderId="3" xfId="4" applyFont="1" applyFill="1" applyBorder="1" applyAlignment="1" applyProtection="1">
      <alignment horizontal="center" vertical="center" wrapText="1"/>
    </xf>
    <xf numFmtId="9" fontId="38" fillId="0" borderId="17" xfId="0" applyNumberFormat="1"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9" fontId="38" fillId="0" borderId="32" xfId="4" applyFont="1" applyFill="1" applyBorder="1" applyAlignment="1" applyProtection="1">
      <alignment horizontal="center" vertical="center" wrapText="1"/>
    </xf>
    <xf numFmtId="9" fontId="38" fillId="0" borderId="3" xfId="4" applyFont="1" applyFill="1" applyBorder="1" applyAlignment="1" applyProtection="1">
      <alignment horizontal="center" vertical="center" wrapText="1"/>
      <protection locked="0"/>
    </xf>
    <xf numFmtId="0" fontId="38" fillId="0" borderId="0" xfId="0" applyFont="1" applyFill="1" applyProtection="1"/>
    <xf numFmtId="9" fontId="38" fillId="0" borderId="2" xfId="4" applyFont="1" applyFill="1" applyBorder="1" applyAlignment="1" applyProtection="1">
      <alignment horizontal="center" vertical="center" wrapText="1"/>
    </xf>
    <xf numFmtId="9" fontId="37" fillId="0" borderId="2" xfId="4" applyFont="1" applyFill="1" applyBorder="1" applyAlignment="1" applyProtection="1">
      <alignment horizontal="center" vertical="center" wrapText="1"/>
    </xf>
    <xf numFmtId="9" fontId="38" fillId="0" borderId="3" xfId="4" applyNumberFormat="1" applyFont="1" applyFill="1" applyBorder="1" applyAlignment="1" applyProtection="1">
      <alignment horizontal="center" vertical="center" wrapText="1"/>
    </xf>
    <xf numFmtId="9" fontId="37" fillId="0" borderId="2" xfId="4" applyFont="1" applyFill="1" applyBorder="1" applyAlignment="1" applyProtection="1">
      <alignment horizontal="center" vertical="center"/>
    </xf>
    <xf numFmtId="0" fontId="38" fillId="0" borderId="2" xfId="0" applyFont="1" applyFill="1" applyBorder="1" applyAlignment="1" applyProtection="1">
      <alignment horizontal="justify" vertical="center" wrapText="1"/>
      <protection locked="0"/>
    </xf>
    <xf numFmtId="0" fontId="38" fillId="0" borderId="2" xfId="0" applyFont="1" applyFill="1" applyBorder="1" applyAlignment="1" applyProtection="1">
      <alignment horizontal="left" vertical="center" wrapText="1"/>
      <protection locked="0"/>
    </xf>
    <xf numFmtId="9" fontId="38" fillId="0" borderId="2" xfId="0" applyNumberFormat="1" applyFont="1" applyFill="1" applyBorder="1" applyAlignment="1" applyProtection="1">
      <alignment horizontal="center" vertical="center" wrapText="1"/>
      <protection locked="0"/>
    </xf>
    <xf numFmtId="9" fontId="37" fillId="0" borderId="2" xfId="0" applyNumberFormat="1" applyFont="1" applyFill="1" applyBorder="1" applyAlignment="1" applyProtection="1">
      <alignment horizontal="center" vertical="center" wrapText="1"/>
      <protection locked="0"/>
    </xf>
    <xf numFmtId="10" fontId="25" fillId="0" borderId="3" xfId="4" applyNumberFormat="1" applyFont="1" applyFill="1" applyBorder="1" applyAlignment="1" applyProtection="1">
      <alignment horizontal="center" vertical="center" wrapText="1"/>
      <protection locked="0"/>
    </xf>
    <xf numFmtId="0" fontId="25" fillId="7" borderId="28" xfId="0" applyFont="1" applyFill="1" applyBorder="1" applyAlignment="1" applyProtection="1">
      <alignment horizontal="center" vertical="center" wrapText="1"/>
      <protection locked="0"/>
    </xf>
    <xf numFmtId="0" fontId="39" fillId="0" borderId="2" xfId="0" applyFont="1" applyBorder="1" applyAlignment="1">
      <alignment horizontal="center" vertical="center"/>
    </xf>
    <xf numFmtId="10" fontId="16" fillId="7" borderId="13" xfId="4" applyNumberFormat="1" applyFont="1" applyFill="1" applyBorder="1" applyAlignment="1" applyProtection="1">
      <alignment horizontal="center" vertical="center" wrapText="1"/>
    </xf>
    <xf numFmtId="0" fontId="7" fillId="7" borderId="2" xfId="0" applyFont="1" applyFill="1" applyBorder="1" applyAlignment="1" applyProtection="1">
      <alignment horizontal="center" vertical="center" wrapText="1"/>
    </xf>
    <xf numFmtId="0" fontId="2" fillId="7" borderId="2" xfId="0" applyFont="1" applyFill="1" applyBorder="1" applyAlignment="1" applyProtection="1">
      <alignment horizontal="left" vertical="center" wrapText="1"/>
    </xf>
    <xf numFmtId="9" fontId="38" fillId="0" borderId="17" xfId="0" applyNumberFormat="1" applyFont="1" applyFill="1" applyBorder="1" applyAlignment="1" applyProtection="1">
      <alignment horizontal="left" vertical="center" wrapText="1"/>
      <protection locked="0"/>
    </xf>
    <xf numFmtId="10" fontId="2" fillId="7" borderId="13" xfId="4" applyNumberFormat="1" applyFont="1" applyFill="1" applyBorder="1" applyAlignment="1" applyProtection="1">
      <alignment horizontal="center" vertical="center" wrapText="1"/>
    </xf>
    <xf numFmtId="0" fontId="29" fillId="7" borderId="0" xfId="0" applyFont="1" applyFill="1" applyBorder="1" applyAlignment="1" applyProtection="1">
      <alignment horizontal="center" vertical="center"/>
    </xf>
    <xf numFmtId="0" fontId="1" fillId="7" borderId="0"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9" fillId="13" borderId="2"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0" fontId="1" fillId="14" borderId="24"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top" wrapText="1"/>
    </xf>
    <xf numFmtId="0" fontId="1" fillId="20" borderId="2"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6" borderId="9"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12" fillId="0" borderId="17" xfId="0" applyFont="1" applyBorder="1" applyAlignment="1" applyProtection="1">
      <alignment horizontal="left" vertical="center" wrapText="1"/>
      <protection locked="0"/>
    </xf>
    <xf numFmtId="0" fontId="25" fillId="0" borderId="17" xfId="0" applyNumberFormat="1" applyFont="1" applyFill="1" applyBorder="1" applyAlignment="1" applyProtection="1">
      <alignment horizontal="center" vertical="center" wrapText="1"/>
      <protection locked="0"/>
    </xf>
    <xf numFmtId="2" fontId="25" fillId="0" borderId="17" xfId="4" applyNumberFormat="1" applyFont="1" applyFill="1" applyBorder="1" applyAlignment="1" applyProtection="1">
      <alignment horizontal="center" vertical="center" wrapText="1"/>
      <protection locked="0"/>
    </xf>
    <xf numFmtId="0" fontId="20" fillId="0" borderId="18" xfId="0" applyFont="1" applyBorder="1" applyAlignment="1" applyProtection="1">
      <alignment horizontal="left" vertical="center" wrapText="1"/>
      <protection locked="0"/>
    </xf>
    <xf numFmtId="2" fontId="38" fillId="0" borderId="17" xfId="0" applyNumberFormat="1" applyFont="1" applyFill="1" applyBorder="1" applyAlignment="1" applyProtection="1">
      <alignment horizontal="center" vertical="center" wrapText="1"/>
      <protection locked="0"/>
    </xf>
    <xf numFmtId="0" fontId="38" fillId="0" borderId="32" xfId="4" applyNumberFormat="1" applyFont="1" applyFill="1" applyBorder="1" applyAlignment="1" applyProtection="1">
      <alignment horizontal="center" vertical="center" wrapText="1"/>
    </xf>
    <xf numFmtId="0" fontId="38" fillId="0" borderId="17" xfId="4" applyNumberFormat="1" applyFont="1" applyFill="1" applyBorder="1" applyAlignment="1" applyProtection="1">
      <alignment horizontal="center" vertical="center" wrapText="1"/>
      <protection locked="0"/>
    </xf>
    <xf numFmtId="9" fontId="43" fillId="7" borderId="13" xfId="4" applyFont="1" applyFill="1" applyBorder="1" applyAlignment="1" applyProtection="1">
      <alignment horizontal="center" vertical="center" wrapText="1"/>
    </xf>
    <xf numFmtId="0" fontId="29" fillId="7" borderId="0" xfId="0" applyFont="1" applyFill="1" applyBorder="1" applyAlignment="1" applyProtection="1">
      <alignment horizontal="right" vertical="center" wrapText="1"/>
    </xf>
    <xf numFmtId="0" fontId="40" fillId="18" borderId="13" xfId="0" applyFont="1" applyFill="1" applyBorder="1" applyAlignment="1" applyProtection="1">
      <alignment horizontal="center" vertical="center" wrapText="1"/>
    </xf>
    <xf numFmtId="0" fontId="1" fillId="17" borderId="3" xfId="0" applyFont="1" applyFill="1" applyBorder="1" applyAlignment="1" applyProtection="1">
      <alignment horizontal="center" vertical="center" wrapText="1"/>
    </xf>
    <xf numFmtId="0" fontId="29" fillId="7" borderId="0" xfId="0" applyFont="1" applyFill="1" applyBorder="1" applyAlignment="1" applyProtection="1">
      <alignment horizontal="justify" vertical="center" wrapText="1"/>
    </xf>
    <xf numFmtId="0" fontId="1" fillId="17" borderId="2"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26" fillId="18" borderId="35" xfId="0" applyFont="1" applyFill="1" applyBorder="1" applyAlignment="1" applyProtection="1">
      <alignment horizontal="center" vertical="center" wrapText="1"/>
    </xf>
    <xf numFmtId="0" fontId="26" fillId="18" borderId="36" xfId="0" applyFont="1" applyFill="1" applyBorder="1" applyAlignment="1" applyProtection="1">
      <alignment horizontal="center" vertical="center" wrapText="1"/>
    </xf>
    <xf numFmtId="0" fontId="26" fillId="18" borderId="37" xfId="0" applyFont="1" applyFill="1" applyBorder="1" applyAlignment="1" applyProtection="1">
      <alignment horizontal="center" vertical="center" wrapText="1"/>
    </xf>
    <xf numFmtId="0" fontId="40" fillId="9" borderId="13"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4" fillId="16" borderId="7" xfId="0" applyFont="1" applyFill="1" applyBorder="1" applyAlignment="1" applyProtection="1">
      <alignment horizontal="center" vertical="center" wrapText="1"/>
    </xf>
    <xf numFmtId="0" fontId="4" fillId="16" borderId="2" xfId="0" applyFont="1" applyFill="1" applyBorder="1" applyAlignment="1" applyProtection="1">
      <alignment horizontal="center" vertical="center" wrapText="1"/>
    </xf>
    <xf numFmtId="0" fontId="4" fillId="16" borderId="11" xfId="0" applyFont="1" applyFill="1" applyBorder="1" applyAlignment="1" applyProtection="1">
      <alignment horizontal="center" vertical="center" wrapText="1"/>
    </xf>
    <xf numFmtId="0" fontId="4" fillId="16" borderId="6" xfId="0" applyFont="1" applyFill="1" applyBorder="1" applyAlignment="1" applyProtection="1">
      <alignment horizontal="center" vertical="center" wrapText="1"/>
    </xf>
    <xf numFmtId="0" fontId="1" fillId="18" borderId="3"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4" fillId="17" borderId="2" xfId="0" applyFont="1" applyFill="1" applyBorder="1" applyAlignment="1" applyProtection="1">
      <alignment horizontal="center" vertical="center" wrapText="1"/>
    </xf>
    <xf numFmtId="0" fontId="4" fillId="19" borderId="6" xfId="0" applyFont="1" applyFill="1" applyBorder="1" applyAlignment="1" applyProtection="1">
      <alignment horizontal="center" vertical="center" wrapText="1"/>
    </xf>
    <xf numFmtId="0" fontId="1" fillId="16" borderId="38" xfId="0" applyFont="1" applyFill="1" applyBorder="1" applyAlignment="1" applyProtection="1">
      <alignment horizontal="center" vertical="center" wrapText="1"/>
    </xf>
    <xf numFmtId="0" fontId="1" fillId="16" borderId="39" xfId="0" applyFont="1" applyFill="1" applyBorder="1" applyAlignment="1" applyProtection="1">
      <alignment horizontal="center" vertical="center" wrapText="1"/>
    </xf>
    <xf numFmtId="0" fontId="1" fillId="16" borderId="9" xfId="0" applyFont="1" applyFill="1" applyBorder="1" applyAlignment="1" applyProtection="1">
      <alignment horizontal="center" vertical="center" wrapText="1"/>
    </xf>
    <xf numFmtId="0" fontId="4" fillId="15" borderId="40" xfId="0" applyFont="1" applyFill="1" applyBorder="1" applyAlignment="1" applyProtection="1">
      <alignment horizontal="center" vertical="center" wrapText="1"/>
    </xf>
    <xf numFmtId="0" fontId="4" fillId="15" borderId="39" xfId="0" applyFont="1" applyFill="1" applyBorder="1" applyAlignment="1" applyProtection="1">
      <alignment horizontal="center" vertical="center" wrapText="1"/>
    </xf>
    <xf numFmtId="0" fontId="4" fillId="15" borderId="41" xfId="0" applyFont="1" applyFill="1" applyBorder="1" applyAlignment="1" applyProtection="1">
      <alignment horizontal="center" vertical="center" wrapText="1"/>
    </xf>
    <xf numFmtId="0" fontId="4" fillId="15" borderId="0" xfId="0" applyFont="1" applyFill="1" applyBorder="1" applyAlignment="1" applyProtection="1">
      <alignment horizontal="center" vertical="center" wrapText="1"/>
    </xf>
    <xf numFmtId="0" fontId="4" fillId="15" borderId="42" xfId="0" applyFont="1" applyFill="1" applyBorder="1" applyAlignment="1" applyProtection="1">
      <alignment horizontal="center" vertical="center" wrapText="1"/>
    </xf>
    <xf numFmtId="0" fontId="4" fillId="15" borderId="34" xfId="0" applyFont="1" applyFill="1" applyBorder="1" applyAlignment="1" applyProtection="1">
      <alignment horizontal="center" vertical="center" wrapText="1"/>
    </xf>
    <xf numFmtId="0" fontId="40" fillId="23" borderId="13" xfId="0" applyFont="1" applyFill="1" applyBorder="1" applyAlignment="1" applyProtection="1">
      <alignment horizontal="center" vertical="center" wrapText="1"/>
    </xf>
    <xf numFmtId="0" fontId="31" fillId="7" borderId="22" xfId="0" applyFont="1" applyFill="1" applyBorder="1" applyAlignment="1" applyProtection="1">
      <alignment horizontal="center" vertical="top" wrapText="1"/>
    </xf>
    <xf numFmtId="0" fontId="31" fillId="7" borderId="26" xfId="0" applyFont="1" applyFill="1" applyBorder="1" applyAlignment="1" applyProtection="1">
      <alignment horizontal="center" vertical="top" wrapText="1"/>
    </xf>
    <xf numFmtId="0" fontId="31" fillId="7" borderId="7" xfId="0" applyFont="1" applyFill="1" applyBorder="1" applyAlignment="1" applyProtection="1">
      <alignment horizontal="center" vertical="top" wrapText="1"/>
    </xf>
    <xf numFmtId="0" fontId="31" fillId="7" borderId="22" xfId="0" applyFont="1" applyFill="1" applyBorder="1" applyAlignment="1" applyProtection="1">
      <alignment horizontal="center" vertical="center" wrapText="1"/>
    </xf>
    <xf numFmtId="0" fontId="31" fillId="7" borderId="26" xfId="0" applyFont="1" applyFill="1" applyBorder="1" applyAlignment="1" applyProtection="1">
      <alignment horizontal="center" vertical="center" wrapText="1"/>
    </xf>
    <xf numFmtId="0" fontId="31" fillId="7" borderId="7" xfId="0" applyFont="1" applyFill="1" applyBorder="1" applyAlignment="1" applyProtection="1">
      <alignment horizontal="center" vertical="center" wrapText="1"/>
    </xf>
    <xf numFmtId="0" fontId="1" fillId="20" borderId="3"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1" fillId="20" borderId="16" xfId="0" applyFont="1" applyFill="1" applyBorder="1" applyAlignment="1" applyProtection="1">
      <alignment horizontal="center" vertical="center" wrapText="1"/>
    </xf>
    <xf numFmtId="0" fontId="1" fillId="20" borderId="46" xfId="0" applyFont="1" applyFill="1" applyBorder="1" applyAlignment="1" applyProtection="1">
      <alignment horizontal="center" vertical="center" wrapText="1"/>
    </xf>
    <xf numFmtId="0" fontId="23" fillId="7" borderId="22"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0" fontId="23" fillId="7" borderId="7" xfId="0" applyFont="1" applyFill="1" applyBorder="1" applyAlignment="1" applyProtection="1">
      <alignment horizontal="center" vertical="center" wrapText="1"/>
    </xf>
    <xf numFmtId="0" fontId="1" fillId="14" borderId="24" xfId="0" applyFont="1" applyFill="1" applyBorder="1" applyAlignment="1" applyProtection="1">
      <alignment horizontal="center" vertical="center" wrapText="1"/>
    </xf>
    <xf numFmtId="0" fontId="41" fillId="21" borderId="43" xfId="0" applyFont="1" applyFill="1" applyBorder="1" applyAlignment="1" applyProtection="1">
      <alignment horizontal="center" vertical="center" wrapText="1"/>
    </xf>
    <xf numFmtId="0" fontId="0" fillId="0" borderId="44" xfId="0" applyBorder="1" applyAlignment="1" applyProtection="1"/>
    <xf numFmtId="0" fontId="31" fillId="7" borderId="45" xfId="0" applyFont="1" applyFill="1" applyBorder="1" applyAlignment="1" applyProtection="1">
      <alignment horizontal="center" vertical="center" wrapText="1"/>
    </xf>
    <xf numFmtId="0" fontId="31" fillId="7" borderId="38" xfId="0" applyFont="1" applyFill="1" applyBorder="1" applyAlignment="1" applyProtection="1">
      <alignment horizontal="center" vertical="center" wrapText="1"/>
    </xf>
    <xf numFmtId="0" fontId="31" fillId="7" borderId="9" xfId="0" applyFont="1" applyFill="1" applyBorder="1" applyAlignment="1" applyProtection="1">
      <alignment horizontal="center" vertical="center" wrapText="1"/>
    </xf>
    <xf numFmtId="0" fontId="23" fillId="7" borderId="22" xfId="0" applyFont="1" applyFill="1" applyBorder="1" applyAlignment="1" applyProtection="1">
      <alignment horizontal="center" vertical="top" wrapText="1"/>
    </xf>
    <xf numFmtId="0" fontId="23" fillId="7" borderId="26" xfId="0" applyFont="1" applyFill="1" applyBorder="1" applyAlignment="1" applyProtection="1">
      <alignment horizontal="center" vertical="top" wrapText="1"/>
    </xf>
    <xf numFmtId="0" fontId="4" fillId="17" borderId="6"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wrapText="1"/>
    </xf>
    <xf numFmtId="0" fontId="4" fillId="20" borderId="6"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4" fillId="20" borderId="2"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22" fontId="42" fillId="24" borderId="22" xfId="0" applyNumberFormat="1" applyFont="1" applyFill="1" applyBorder="1" applyAlignment="1" applyProtection="1">
      <alignment horizontal="center" vertical="center"/>
    </xf>
    <xf numFmtId="22" fontId="42" fillId="24" borderId="26" xfId="0" applyNumberFormat="1" applyFont="1" applyFill="1" applyBorder="1" applyAlignment="1" applyProtection="1">
      <alignment horizontal="center" vertical="center"/>
    </xf>
    <xf numFmtId="22" fontId="42" fillId="24" borderId="7" xfId="0" applyNumberFormat="1" applyFont="1" applyFill="1" applyBorder="1" applyAlignment="1" applyProtection="1">
      <alignment horizontal="center" vertical="center"/>
    </xf>
    <xf numFmtId="0" fontId="42" fillId="8" borderId="48" xfId="0" applyFont="1" applyFill="1" applyBorder="1" applyAlignment="1" applyProtection="1">
      <alignment horizontal="center" vertical="center"/>
    </xf>
    <xf numFmtId="0" fontId="42" fillId="8" borderId="29" xfId="0" applyFont="1" applyFill="1" applyBorder="1" applyAlignment="1" applyProtection="1">
      <alignment horizontal="center" vertical="center"/>
    </xf>
    <xf numFmtId="0" fontId="42" fillId="8" borderId="11" xfId="0" applyFont="1" applyFill="1" applyBorder="1" applyAlignment="1" applyProtection="1">
      <alignment horizontal="center" vertical="center"/>
    </xf>
    <xf numFmtId="0" fontId="28" fillId="7" borderId="0" xfId="0" applyFont="1" applyFill="1" applyBorder="1" applyAlignment="1" applyProtection="1">
      <alignment horizontal="center"/>
    </xf>
    <xf numFmtId="0" fontId="29" fillId="7" borderId="0" xfId="0" applyFont="1" applyFill="1" applyBorder="1" applyAlignment="1" applyProtection="1">
      <alignment horizontal="center" vertical="center"/>
    </xf>
    <xf numFmtId="0" fontId="10" fillId="5" borderId="2" xfId="0" applyFont="1" applyFill="1" applyBorder="1" applyAlignment="1" applyProtection="1">
      <alignment horizontal="center" vertical="center" wrapText="1"/>
    </xf>
    <xf numFmtId="0" fontId="9" fillId="13" borderId="47" xfId="0" applyFont="1" applyFill="1" applyBorder="1" applyAlignment="1" applyProtection="1">
      <alignment horizontal="center" vertical="center" wrapText="1"/>
    </xf>
    <xf numFmtId="0" fontId="9" fillId="13" borderId="3" xfId="0" applyFont="1" applyFill="1" applyBorder="1" applyAlignment="1" applyProtection="1">
      <alignment horizontal="center" vertical="center" wrapText="1"/>
    </xf>
    <xf numFmtId="0" fontId="9" fillId="13" borderId="16" xfId="0" applyFont="1" applyFill="1" applyBorder="1" applyAlignment="1" applyProtection="1">
      <alignment horizontal="center" vertical="center" wrapText="1"/>
    </xf>
    <xf numFmtId="0" fontId="9" fillId="13" borderId="2" xfId="0" applyFont="1" applyFill="1" applyBorder="1" applyAlignment="1" applyProtection="1">
      <alignment horizontal="center" vertical="center" wrapText="1"/>
    </xf>
    <xf numFmtId="0" fontId="9" fillId="13" borderId="46" xfId="0" applyFont="1" applyFill="1" applyBorder="1" applyAlignment="1" applyProtection="1">
      <alignment horizontal="center" vertical="center" wrapText="1"/>
    </xf>
    <xf numFmtId="0" fontId="10" fillId="5" borderId="46" xfId="0" applyFont="1" applyFill="1" applyBorder="1" applyAlignment="1" applyProtection="1">
      <alignment horizontal="center" vertical="center" wrapText="1"/>
    </xf>
    <xf numFmtId="0" fontId="10" fillId="0" borderId="2"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96">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1264228</xdr:colOff>
      <xdr:row>77</xdr:row>
      <xdr:rowOff>121228</xdr:rowOff>
    </xdr:from>
    <xdr:to>
      <xdr:col>1</xdr:col>
      <xdr:colOff>2753592</xdr:colOff>
      <xdr:row>81</xdr:row>
      <xdr:rowOff>17319</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3186546" y="63782864"/>
          <a:ext cx="1489364" cy="658091"/>
        </a:xfrm>
        <a:prstGeom prst="rect">
          <a:avLst/>
        </a:prstGeom>
        <a:solidFill>
          <a:schemeClr val="accent3"/>
        </a:solidFill>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77</xdr:row>
      <xdr:rowOff>173182</xdr:rowOff>
    </xdr:from>
    <xdr:to>
      <xdr:col>2</xdr:col>
      <xdr:colOff>675409</xdr:colOff>
      <xdr:row>80</xdr:row>
      <xdr:rowOff>103909</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056909" y="6383481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PUBLICA TERRITORIAL LOCAL</a:t>
          </a:r>
          <a:endParaRPr lang="es-ES" sz="1800" b="1">
            <a:latin typeface="Arial Narrow" pitchFamily="34" charset="0"/>
          </a:endParaRPr>
        </a:p>
      </xdr:txBody>
    </xdr:sp>
    <xdr:clientData/>
  </xdr:twoCellAnchor>
  <xdr:twoCellAnchor>
    <xdr:from>
      <xdr:col>1</xdr:col>
      <xdr:colOff>1246909</xdr:colOff>
      <xdr:row>83</xdr:row>
      <xdr:rowOff>155864</xdr:rowOff>
    </xdr:from>
    <xdr:to>
      <xdr:col>1</xdr:col>
      <xdr:colOff>2736273</xdr:colOff>
      <xdr:row>87</xdr:row>
      <xdr:rowOff>51955</xdr:rowOff>
    </xdr:to>
    <xdr:sp macro="" textlink="">
      <xdr:nvSpPr>
        <xdr:cNvPr id="4" name="3 Rectángulo">
          <a:extLst>
            <a:ext uri="{FF2B5EF4-FFF2-40B4-BE49-F238E27FC236}">
              <a16:creationId xmlns:a16="http://schemas.microsoft.com/office/drawing/2014/main" id="{00000000-0008-0000-0000-000004000000}"/>
            </a:ext>
          </a:extLst>
        </xdr:cNvPr>
        <xdr:cNvSpPr/>
      </xdr:nvSpPr>
      <xdr:spPr>
        <a:xfrm>
          <a:off x="3169227" y="64960500"/>
          <a:ext cx="1489364" cy="658091"/>
        </a:xfrm>
        <a:prstGeom prst="rect">
          <a:avLst/>
        </a:prstGeom>
        <a:solidFill>
          <a:schemeClr val="accent6"/>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3134597</xdr:colOff>
      <xdr:row>84</xdr:row>
      <xdr:rowOff>51952</xdr:rowOff>
    </xdr:from>
    <xdr:to>
      <xdr:col>2</xdr:col>
      <xdr:colOff>675415</xdr:colOff>
      <xdr:row>86</xdr:row>
      <xdr:rowOff>173179</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5056915" y="6504708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FOMENTO Y PROTECCIÓN DE DDHH</a:t>
          </a:r>
        </a:p>
      </xdr:txBody>
    </xdr:sp>
    <xdr:clientData/>
  </xdr:twoCellAnchor>
  <xdr:twoCellAnchor>
    <xdr:from>
      <xdr:col>1</xdr:col>
      <xdr:colOff>1246896</xdr:colOff>
      <xdr:row>89</xdr:row>
      <xdr:rowOff>121232</xdr:rowOff>
    </xdr:from>
    <xdr:to>
      <xdr:col>1</xdr:col>
      <xdr:colOff>2736260</xdr:colOff>
      <xdr:row>93</xdr:row>
      <xdr:rowOff>17323</xdr:rowOff>
    </xdr:to>
    <xdr:sp macro="" textlink="">
      <xdr:nvSpPr>
        <xdr:cNvPr id="6" name="5 Rectángulo">
          <a:extLst>
            <a:ext uri="{FF2B5EF4-FFF2-40B4-BE49-F238E27FC236}">
              <a16:creationId xmlns:a16="http://schemas.microsoft.com/office/drawing/2014/main" id="{00000000-0008-0000-0000-000006000000}"/>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90</xdr:row>
      <xdr:rowOff>17318</xdr:rowOff>
    </xdr:from>
    <xdr:to>
      <xdr:col>2</xdr:col>
      <xdr:colOff>675409</xdr:colOff>
      <xdr:row>92</xdr:row>
      <xdr:rowOff>138545</xdr:rowOff>
    </xdr:to>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5056909" y="66155454"/>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COMUNICACIONES ESTRATEGICAS</a:t>
          </a:r>
        </a:p>
      </xdr:txBody>
    </xdr:sp>
    <xdr:clientData/>
  </xdr:twoCellAnchor>
  <xdr:twoCellAnchor>
    <xdr:from>
      <xdr:col>1</xdr:col>
      <xdr:colOff>1229591</xdr:colOff>
      <xdr:row>95</xdr:row>
      <xdr:rowOff>34637</xdr:rowOff>
    </xdr:from>
    <xdr:to>
      <xdr:col>1</xdr:col>
      <xdr:colOff>2718955</xdr:colOff>
      <xdr:row>98</xdr:row>
      <xdr:rowOff>121228</xdr:rowOff>
    </xdr:to>
    <xdr:sp macro="" textlink="">
      <xdr:nvSpPr>
        <xdr:cNvPr id="8" name="7 Rectángulo">
          <a:extLst>
            <a:ext uri="{FF2B5EF4-FFF2-40B4-BE49-F238E27FC236}">
              <a16:creationId xmlns:a16="http://schemas.microsoft.com/office/drawing/2014/main" id="{00000000-0008-0000-0000-000008000000}"/>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95</xdr:row>
      <xdr:rowOff>121223</xdr:rowOff>
    </xdr:from>
    <xdr:to>
      <xdr:col>2</xdr:col>
      <xdr:colOff>658104</xdr:colOff>
      <xdr:row>98</xdr:row>
      <xdr:rowOff>51950</xdr:rowOff>
    </xdr:to>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100</xdr:row>
      <xdr:rowOff>121227</xdr:rowOff>
    </xdr:from>
    <xdr:to>
      <xdr:col>1</xdr:col>
      <xdr:colOff>2753592</xdr:colOff>
      <xdr:row>104</xdr:row>
      <xdr:rowOff>17318</xdr:rowOff>
    </xdr:to>
    <xdr:sp macro="" textlink="">
      <xdr:nvSpPr>
        <xdr:cNvPr id="10" name="9 Rectángulo">
          <a:extLst>
            <a:ext uri="{FF2B5EF4-FFF2-40B4-BE49-F238E27FC236}">
              <a16:creationId xmlns:a16="http://schemas.microsoft.com/office/drawing/2014/main" id="{00000000-0008-0000-0000-00000A000000}"/>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101</xdr:row>
      <xdr:rowOff>17313</xdr:rowOff>
    </xdr:from>
    <xdr:to>
      <xdr:col>2</xdr:col>
      <xdr:colOff>692741</xdr:colOff>
      <xdr:row>103</xdr:row>
      <xdr:rowOff>138540</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105</xdr:row>
      <xdr:rowOff>138545</xdr:rowOff>
    </xdr:from>
    <xdr:to>
      <xdr:col>1</xdr:col>
      <xdr:colOff>2753592</xdr:colOff>
      <xdr:row>109</xdr:row>
      <xdr:rowOff>34636</xdr:rowOff>
    </xdr:to>
    <xdr:sp macro="" textlink="">
      <xdr:nvSpPr>
        <xdr:cNvPr id="12" name="11 Rectángulo">
          <a:extLst>
            <a:ext uri="{FF2B5EF4-FFF2-40B4-BE49-F238E27FC236}">
              <a16:creationId xmlns:a16="http://schemas.microsoft.com/office/drawing/2014/main" id="{00000000-0008-0000-0000-00000C000000}"/>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106</xdr:row>
      <xdr:rowOff>34631</xdr:rowOff>
    </xdr:from>
    <xdr:to>
      <xdr:col>2</xdr:col>
      <xdr:colOff>692741</xdr:colOff>
      <xdr:row>108</xdr:row>
      <xdr:rowOff>155858</xdr:rowOff>
    </xdr:to>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112</xdr:row>
      <xdr:rowOff>0</xdr:rowOff>
    </xdr:from>
    <xdr:to>
      <xdr:col>1</xdr:col>
      <xdr:colOff>2788228</xdr:colOff>
      <xdr:row>115</xdr:row>
      <xdr:rowOff>86591</xdr:rowOff>
    </xdr:to>
    <xdr:sp macro="" textlink="">
      <xdr:nvSpPr>
        <xdr:cNvPr id="14" name="13 Rectángulo">
          <a:extLst>
            <a:ext uri="{FF2B5EF4-FFF2-40B4-BE49-F238E27FC236}">
              <a16:creationId xmlns:a16="http://schemas.microsoft.com/office/drawing/2014/main" id="{00000000-0008-0000-0000-00000E000000}"/>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112</xdr:row>
      <xdr:rowOff>86586</xdr:rowOff>
    </xdr:from>
    <xdr:to>
      <xdr:col>2</xdr:col>
      <xdr:colOff>727377</xdr:colOff>
      <xdr:row>115</xdr:row>
      <xdr:rowOff>17313</xdr:rowOff>
    </xdr:to>
    <xdr:sp macro="" textlink="">
      <xdr:nvSpPr>
        <xdr:cNvPr id="15" name="14 CuadroTexto">
          <a:extLst>
            <a:ext uri="{FF2B5EF4-FFF2-40B4-BE49-F238E27FC236}">
              <a16:creationId xmlns:a16="http://schemas.microsoft.com/office/drawing/2014/main" id="{00000000-0008-0000-0000-00000F000000}"/>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117</xdr:row>
      <xdr:rowOff>103909</xdr:rowOff>
    </xdr:from>
    <xdr:to>
      <xdr:col>1</xdr:col>
      <xdr:colOff>2753591</xdr:colOff>
      <xdr:row>121</xdr:row>
      <xdr:rowOff>0</xdr:rowOff>
    </xdr:to>
    <xdr:sp macro="" textlink="">
      <xdr:nvSpPr>
        <xdr:cNvPr id="16" name="15 Rectángulo">
          <a:extLst>
            <a:ext uri="{FF2B5EF4-FFF2-40B4-BE49-F238E27FC236}">
              <a16:creationId xmlns:a16="http://schemas.microsoft.com/office/drawing/2014/main" id="{00000000-0008-0000-0000-000010000000}"/>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117</xdr:row>
      <xdr:rowOff>190495</xdr:rowOff>
    </xdr:from>
    <xdr:to>
      <xdr:col>2</xdr:col>
      <xdr:colOff>692740</xdr:colOff>
      <xdr:row>120</xdr:row>
      <xdr:rowOff>121222</xdr:rowOff>
    </xdr:to>
    <xdr:sp macro="" textlink="">
      <xdr:nvSpPr>
        <xdr:cNvPr id="17" name="16 CuadroTexto">
          <a:extLst>
            <a:ext uri="{FF2B5EF4-FFF2-40B4-BE49-F238E27FC236}">
              <a16:creationId xmlns:a16="http://schemas.microsoft.com/office/drawing/2014/main" id="{00000000-0008-0000-0000-000011000000}"/>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84" name="AutoShape 38" descr="Resultado de imagen para boton agregar icono">
          <a:extLst>
            <a:ext uri="{FF2B5EF4-FFF2-40B4-BE49-F238E27FC236}">
              <a16:creationId xmlns:a16="http://schemas.microsoft.com/office/drawing/2014/main" id="{9381D4EA-40CE-4B56-A55D-6C69E7B0CD82}"/>
            </a:ext>
          </a:extLst>
        </xdr:cNvPr>
        <xdr:cNvSpPr>
          <a:spLocks noChangeAspect="1" noChangeArrowheads="1"/>
        </xdr:cNvSpPr>
      </xdr:nvSpPr>
      <xdr:spPr bwMode="auto">
        <a:xfrm>
          <a:off x="143732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85" name="AutoShape 39" descr="Resultado de imagen para boton agregar icono">
          <a:extLst>
            <a:ext uri="{FF2B5EF4-FFF2-40B4-BE49-F238E27FC236}">
              <a16:creationId xmlns:a16="http://schemas.microsoft.com/office/drawing/2014/main" id="{4D4E8F56-2D40-4581-9069-80EEE122BD87}"/>
            </a:ext>
          </a:extLst>
        </xdr:cNvPr>
        <xdr:cNvSpPr>
          <a:spLocks noChangeAspect="1" noChangeArrowheads="1"/>
        </xdr:cNvSpPr>
      </xdr:nvSpPr>
      <xdr:spPr bwMode="auto">
        <a:xfrm>
          <a:off x="143732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86" name="AutoShape 40" descr="Resultado de imagen para boton agregar icono">
          <a:extLst>
            <a:ext uri="{FF2B5EF4-FFF2-40B4-BE49-F238E27FC236}">
              <a16:creationId xmlns:a16="http://schemas.microsoft.com/office/drawing/2014/main" id="{C8953537-0BBE-407F-9340-F39291F3B9BF}"/>
            </a:ext>
          </a:extLst>
        </xdr:cNvPr>
        <xdr:cNvSpPr>
          <a:spLocks noChangeAspect="1" noChangeArrowheads="1"/>
        </xdr:cNvSpPr>
      </xdr:nvSpPr>
      <xdr:spPr bwMode="auto">
        <a:xfrm>
          <a:off x="143732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87" name="AutoShape 42" descr="Z">
          <a:extLst>
            <a:ext uri="{FF2B5EF4-FFF2-40B4-BE49-F238E27FC236}">
              <a16:creationId xmlns:a16="http://schemas.microsoft.com/office/drawing/2014/main" id="{87C1AB04-D25E-45CD-886B-02D92161ABDC}"/>
            </a:ext>
          </a:extLst>
        </xdr:cNvPr>
        <xdr:cNvSpPr>
          <a:spLocks noChangeAspect="1" noChangeArrowheads="1"/>
        </xdr:cNvSpPr>
      </xdr:nvSpPr>
      <xdr:spPr bwMode="auto">
        <a:xfrm>
          <a:off x="143732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00000000-0008-0000-0000-000016000000}"/>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123"/>
  <sheetViews>
    <sheetView showGridLines="0" tabSelected="1" zoomScale="55" zoomScaleNormal="55" workbookViewId="0">
      <selection activeCell="AP39" sqref="AP39:AR39"/>
    </sheetView>
  </sheetViews>
  <sheetFormatPr baseColWidth="10" defaultColWidth="0" defaultRowHeight="15" zeroHeight="1" x14ac:dyDescent="0.25"/>
  <cols>
    <col min="1" max="1" width="40.85546875" style="75" customWidth="1"/>
    <col min="2" max="2" width="69" style="75" customWidth="1"/>
    <col min="3" max="3" width="36.42578125" style="75" customWidth="1"/>
    <col min="4" max="4" width="69.28515625" style="150" customWidth="1"/>
    <col min="5" max="5" width="18.28515625" style="75" customWidth="1"/>
    <col min="6" max="6" width="24.28515625" style="75" customWidth="1"/>
    <col min="7" max="7" width="50.7109375" style="75" customWidth="1"/>
    <col min="8" max="8" width="87.42578125" style="75" customWidth="1"/>
    <col min="9" max="9" width="33.85546875" style="75" customWidth="1"/>
    <col min="10" max="10" width="28" style="75" customWidth="1"/>
    <col min="11" max="11" width="35" style="75" customWidth="1"/>
    <col min="12" max="12" width="8.140625" style="75" customWidth="1"/>
    <col min="13" max="13" width="8.7109375" style="75" customWidth="1"/>
    <col min="14" max="14" width="9.42578125" style="75" customWidth="1"/>
    <col min="15" max="15" width="8.140625" style="75" customWidth="1"/>
    <col min="16" max="16" width="20.85546875" style="75" customWidth="1"/>
    <col min="17" max="17" width="14.42578125" style="75" customWidth="1"/>
    <col min="18" max="18" width="18.140625" style="75" customWidth="1"/>
    <col min="19" max="19" width="14.7109375" style="75" customWidth="1"/>
    <col min="20" max="20" width="45.7109375" style="75" customWidth="1"/>
    <col min="21" max="21" width="11.42578125" style="75" customWidth="1"/>
    <col min="22" max="22" width="18.85546875" style="75" customWidth="1"/>
    <col min="23" max="23" width="14.140625" style="75" customWidth="1"/>
    <col min="24" max="24" width="18.42578125" style="75" customWidth="1"/>
    <col min="25" max="25" width="52.85546875" style="75" customWidth="1"/>
    <col min="26" max="26" width="17.7109375" style="75" customWidth="1"/>
    <col min="27" max="27" width="19.7109375" style="75" customWidth="1"/>
    <col min="28" max="29" width="16.42578125" style="75" customWidth="1"/>
    <col min="30" max="30" width="57" style="75" customWidth="1"/>
    <col min="31" max="31" width="32.140625" style="75" customWidth="1"/>
    <col min="32" max="34" width="11.42578125" style="75" customWidth="1"/>
    <col min="35" max="35" width="35.85546875" style="75" customWidth="1"/>
    <col min="36" max="38" width="11.42578125" style="75" customWidth="1"/>
    <col min="39" max="39" width="14.85546875" style="75" customWidth="1"/>
    <col min="40" max="40" width="13.7109375" style="75" customWidth="1"/>
    <col min="41" max="41" width="7.28515625" style="75" customWidth="1"/>
    <col min="42" max="42" width="24.140625" style="75" customWidth="1"/>
    <col min="43" max="43" width="19.140625" style="75" customWidth="1"/>
    <col min="44" max="44" width="18.42578125" style="75" customWidth="1"/>
    <col min="45" max="45" width="21.85546875" style="75" customWidth="1"/>
    <col min="46" max="46" width="19.85546875" style="75" customWidth="1"/>
    <col min="47" max="16384" width="0" style="75" hidden="1"/>
  </cols>
  <sheetData>
    <row r="1" spans="1:46" ht="40.5" customHeight="1" x14ac:dyDescent="0.25">
      <c r="A1" s="284" t="s">
        <v>0</v>
      </c>
      <c r="B1" s="285"/>
      <c r="C1" s="285"/>
      <c r="D1" s="285"/>
      <c r="E1" s="285"/>
      <c r="F1" s="285"/>
      <c r="G1" s="285"/>
      <c r="H1" s="286"/>
      <c r="I1" s="80"/>
      <c r="J1" s="80"/>
      <c r="K1" s="80"/>
      <c r="L1" s="80"/>
      <c r="M1" s="80"/>
      <c r="N1" s="80"/>
      <c r="O1" s="80"/>
      <c r="P1" s="80"/>
      <c r="Q1" s="80"/>
      <c r="R1" s="80"/>
      <c r="S1" s="80"/>
      <c r="T1" s="80"/>
      <c r="U1" s="80"/>
      <c r="V1" s="80"/>
    </row>
    <row r="2" spans="1:46" ht="40.5" customHeight="1" thickBot="1" x14ac:dyDescent="0.3">
      <c r="A2" s="287" t="s">
        <v>1</v>
      </c>
      <c r="B2" s="288"/>
      <c r="C2" s="288"/>
      <c r="D2" s="288"/>
      <c r="E2" s="288"/>
      <c r="F2" s="288"/>
      <c r="G2" s="288"/>
      <c r="H2" s="289"/>
      <c r="I2" s="80"/>
      <c r="J2" s="80"/>
      <c r="K2" s="80"/>
      <c r="L2" s="80"/>
      <c r="M2" s="80"/>
      <c r="N2" s="80"/>
      <c r="O2" s="80"/>
      <c r="P2" s="80"/>
      <c r="Q2" s="80"/>
      <c r="R2" s="80"/>
      <c r="S2" s="80"/>
      <c r="T2" s="80"/>
      <c r="U2" s="80"/>
      <c r="V2" s="80"/>
    </row>
    <row r="3" spans="1:46" ht="36.75" customHeight="1" x14ac:dyDescent="0.25">
      <c r="A3" s="76" t="s">
        <v>2</v>
      </c>
      <c r="B3" s="77">
        <v>2019</v>
      </c>
      <c r="C3" s="293" t="s">
        <v>3</v>
      </c>
      <c r="D3" s="294"/>
      <c r="E3" s="294"/>
      <c r="F3" s="294"/>
      <c r="G3" s="294"/>
      <c r="H3" s="295"/>
      <c r="I3" s="80"/>
      <c r="J3" s="80"/>
      <c r="K3" s="80"/>
      <c r="L3" s="80"/>
      <c r="M3" s="80"/>
      <c r="N3" s="80"/>
      <c r="O3" s="80"/>
      <c r="P3" s="80"/>
      <c r="Q3" s="80"/>
      <c r="R3" s="80"/>
      <c r="S3" s="80"/>
      <c r="T3" s="80"/>
      <c r="U3" s="80"/>
      <c r="V3" s="80"/>
      <c r="W3" s="78"/>
      <c r="X3" s="78"/>
      <c r="Y3" s="78"/>
      <c r="Z3" s="78"/>
      <c r="AA3" s="78"/>
      <c r="AB3" s="78"/>
      <c r="AC3" s="78"/>
      <c r="AD3" s="78"/>
      <c r="AE3" s="78"/>
      <c r="AF3" s="78"/>
      <c r="AG3" s="78"/>
      <c r="AH3" s="78"/>
      <c r="AI3" s="78"/>
      <c r="AJ3" s="78"/>
      <c r="AK3" s="78"/>
      <c r="AL3" s="78"/>
      <c r="AM3" s="78"/>
      <c r="AN3" s="78"/>
      <c r="AO3" s="78"/>
      <c r="AP3" s="78"/>
      <c r="AQ3" s="78"/>
      <c r="AR3" s="78"/>
      <c r="AS3" s="78"/>
      <c r="AT3" s="78"/>
    </row>
    <row r="4" spans="1:46" ht="36.75" customHeight="1" x14ac:dyDescent="0.25">
      <c r="A4" s="76" t="s">
        <v>4</v>
      </c>
      <c r="B4" s="77" t="s">
        <v>5</v>
      </c>
      <c r="C4" s="79" t="s">
        <v>6</v>
      </c>
      <c r="D4" s="206" t="s">
        <v>7</v>
      </c>
      <c r="E4" s="296" t="s">
        <v>8</v>
      </c>
      <c r="F4" s="296"/>
      <c r="G4" s="296"/>
      <c r="H4" s="297"/>
      <c r="I4" s="80"/>
      <c r="J4" s="80"/>
      <c r="K4" s="80"/>
      <c r="L4" s="80"/>
      <c r="M4" s="80"/>
      <c r="N4" s="80"/>
      <c r="O4" s="80"/>
      <c r="P4" s="80"/>
      <c r="Q4" s="80"/>
      <c r="R4" s="80"/>
      <c r="S4" s="80"/>
      <c r="T4" s="80"/>
      <c r="U4" s="80"/>
      <c r="V4" s="80"/>
      <c r="W4" s="78"/>
      <c r="X4" s="78"/>
      <c r="Y4" s="78"/>
      <c r="Z4" s="78"/>
      <c r="AA4" s="78"/>
      <c r="AB4" s="78"/>
      <c r="AC4" s="78"/>
      <c r="AD4" s="78"/>
      <c r="AE4" s="78"/>
      <c r="AF4" s="78"/>
      <c r="AG4" s="78"/>
      <c r="AH4" s="78"/>
      <c r="AI4" s="78"/>
      <c r="AJ4" s="78"/>
      <c r="AK4" s="78"/>
      <c r="AL4" s="78"/>
      <c r="AM4" s="78"/>
      <c r="AN4" s="78"/>
      <c r="AO4" s="78"/>
      <c r="AP4" s="78"/>
      <c r="AQ4" s="78"/>
      <c r="AR4" s="78"/>
      <c r="AS4" s="78"/>
      <c r="AT4" s="78"/>
    </row>
    <row r="5" spans="1:46" ht="69" customHeight="1" x14ac:dyDescent="0.25">
      <c r="A5" s="76" t="s">
        <v>9</v>
      </c>
      <c r="B5" s="77" t="s">
        <v>10</v>
      </c>
      <c r="C5" s="73">
        <v>1</v>
      </c>
      <c r="D5" s="74">
        <v>43468</v>
      </c>
      <c r="E5" s="292" t="s">
        <v>11</v>
      </c>
      <c r="F5" s="292"/>
      <c r="G5" s="292"/>
      <c r="H5" s="298"/>
      <c r="I5" s="80"/>
      <c r="J5" s="80"/>
      <c r="K5" s="80"/>
      <c r="L5" s="80"/>
      <c r="M5" s="80"/>
      <c r="N5" s="80"/>
      <c r="O5" s="80"/>
      <c r="P5" s="80"/>
      <c r="Q5" s="80"/>
      <c r="R5" s="80"/>
      <c r="S5" s="80"/>
      <c r="T5" s="80"/>
      <c r="U5" s="80"/>
      <c r="V5" s="80"/>
      <c r="W5" s="78"/>
      <c r="X5" s="78"/>
      <c r="Y5" s="78"/>
      <c r="Z5" s="78"/>
      <c r="AA5" s="78"/>
      <c r="AB5" s="78"/>
      <c r="AC5" s="78"/>
      <c r="AD5" s="78"/>
      <c r="AE5" s="78"/>
      <c r="AF5" s="78"/>
      <c r="AG5" s="78"/>
      <c r="AH5" s="78"/>
      <c r="AI5" s="78"/>
      <c r="AJ5" s="78"/>
      <c r="AK5" s="78"/>
      <c r="AL5" s="78"/>
      <c r="AM5" s="78"/>
      <c r="AN5" s="78"/>
      <c r="AO5" s="78"/>
      <c r="AP5" s="78"/>
      <c r="AQ5" s="78"/>
      <c r="AR5" s="78"/>
      <c r="AS5" s="78"/>
      <c r="AT5" s="78"/>
    </row>
    <row r="6" spans="1:46" ht="70.5" customHeight="1" x14ac:dyDescent="0.25">
      <c r="A6" s="76"/>
      <c r="B6" s="77"/>
      <c r="C6" s="73">
        <v>2</v>
      </c>
      <c r="D6" s="74">
        <v>43550</v>
      </c>
      <c r="E6" s="292" t="s">
        <v>12</v>
      </c>
      <c r="F6" s="292"/>
      <c r="G6" s="292"/>
      <c r="H6" s="298"/>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1"/>
      <c r="AQ6" s="80"/>
      <c r="AR6" s="80"/>
      <c r="AS6" s="80"/>
      <c r="AT6" s="80"/>
    </row>
    <row r="7" spans="1:46" ht="93.75" customHeight="1" x14ac:dyDescent="0.25">
      <c r="A7" s="76"/>
      <c r="B7" s="199"/>
      <c r="C7" s="205">
        <v>3</v>
      </c>
      <c r="D7" s="74">
        <v>43578</v>
      </c>
      <c r="E7" s="292" t="s">
        <v>13</v>
      </c>
      <c r="F7" s="292"/>
      <c r="G7" s="292"/>
      <c r="H7" s="292"/>
      <c r="I7" s="80"/>
      <c r="J7" s="80"/>
      <c r="K7" s="80"/>
      <c r="L7" s="80"/>
      <c r="M7" s="80"/>
      <c r="N7" s="80"/>
      <c r="O7" s="80"/>
      <c r="P7" s="80"/>
      <c r="Q7" s="80"/>
      <c r="R7" s="80"/>
      <c r="S7" s="80"/>
      <c r="T7" s="80"/>
      <c r="U7" s="80"/>
      <c r="V7" s="80"/>
      <c r="W7" s="82"/>
      <c r="X7" s="82"/>
      <c r="Y7" s="82"/>
      <c r="Z7" s="82"/>
      <c r="AA7" s="82"/>
      <c r="AB7" s="82"/>
      <c r="AC7" s="82"/>
      <c r="AD7" s="82"/>
      <c r="AE7" s="82"/>
      <c r="AF7" s="283"/>
      <c r="AG7" s="283"/>
      <c r="AH7" s="283"/>
      <c r="AI7" s="283"/>
      <c r="AJ7" s="283"/>
      <c r="AK7" s="283"/>
      <c r="AL7" s="283"/>
      <c r="AM7" s="283"/>
      <c r="AN7" s="283"/>
      <c r="AO7" s="283"/>
      <c r="AP7" s="283"/>
      <c r="AQ7" s="283"/>
      <c r="AR7" s="283"/>
      <c r="AS7" s="283"/>
      <c r="AT7" s="283"/>
    </row>
    <row r="8" spans="1:46" ht="93.75" customHeight="1" x14ac:dyDescent="0.25">
      <c r="A8" s="76"/>
      <c r="B8" s="199"/>
      <c r="C8" s="205">
        <v>4</v>
      </c>
      <c r="D8" s="74">
        <v>43675</v>
      </c>
      <c r="E8" s="292" t="s">
        <v>14</v>
      </c>
      <c r="F8" s="292"/>
      <c r="G8" s="292"/>
      <c r="H8" s="292"/>
      <c r="I8" s="80"/>
      <c r="J8" s="80"/>
      <c r="K8" s="80"/>
      <c r="L8" s="80"/>
      <c r="M8" s="80"/>
      <c r="N8" s="80"/>
      <c r="O8" s="80"/>
      <c r="P8" s="80"/>
      <c r="Q8" s="80"/>
      <c r="R8" s="80"/>
      <c r="S8" s="80"/>
      <c r="T8" s="80"/>
      <c r="U8" s="80"/>
      <c r="V8" s="80"/>
      <c r="W8" s="82"/>
      <c r="X8" s="82"/>
      <c r="Y8" s="82"/>
      <c r="Z8" s="82"/>
      <c r="AA8" s="82"/>
      <c r="AB8" s="82"/>
      <c r="AC8" s="82"/>
      <c r="AD8" s="82"/>
      <c r="AE8" s="82"/>
      <c r="AF8" s="207"/>
      <c r="AG8" s="207"/>
      <c r="AH8" s="207"/>
      <c r="AI8" s="207"/>
      <c r="AJ8" s="207"/>
      <c r="AK8" s="207"/>
      <c r="AL8" s="207"/>
      <c r="AM8" s="207"/>
      <c r="AN8" s="207"/>
      <c r="AO8" s="207"/>
      <c r="AP8" s="207"/>
      <c r="AQ8" s="207"/>
      <c r="AR8" s="207"/>
      <c r="AS8" s="207"/>
      <c r="AT8" s="207"/>
    </row>
    <row r="9" spans="1:46" ht="80.25" customHeight="1" x14ac:dyDescent="0.25">
      <c r="A9" s="200"/>
      <c r="B9" s="200"/>
      <c r="C9" s="205">
        <v>5</v>
      </c>
      <c r="D9" s="74">
        <v>43717</v>
      </c>
      <c r="E9" s="292" t="s">
        <v>15</v>
      </c>
      <c r="F9" s="292"/>
      <c r="G9" s="292"/>
      <c r="H9" s="292"/>
      <c r="I9" s="81"/>
      <c r="J9" s="81"/>
      <c r="K9" s="81"/>
      <c r="L9" s="81"/>
      <c r="M9" s="81"/>
      <c r="N9" s="81"/>
      <c r="O9" s="81"/>
      <c r="P9" s="81"/>
      <c r="Q9" s="78"/>
      <c r="R9" s="78"/>
      <c r="S9" s="78"/>
      <c r="T9" s="78"/>
      <c r="U9" s="78"/>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row>
    <row r="10" spans="1:46" ht="80.25" customHeight="1" x14ac:dyDescent="0.25">
      <c r="A10" s="81"/>
      <c r="B10" s="81"/>
      <c r="C10" s="205">
        <v>6</v>
      </c>
      <c r="D10" s="74">
        <v>43782</v>
      </c>
      <c r="E10" s="292" t="s">
        <v>16</v>
      </c>
      <c r="F10" s="292"/>
      <c r="G10" s="292"/>
      <c r="H10" s="292"/>
      <c r="I10" s="81"/>
      <c r="J10" s="81"/>
      <c r="K10" s="81"/>
      <c r="L10" s="81"/>
      <c r="M10" s="81"/>
      <c r="N10" s="81"/>
      <c r="O10" s="81"/>
      <c r="P10" s="81"/>
      <c r="Q10" s="78"/>
      <c r="R10" s="78"/>
      <c r="S10" s="78"/>
      <c r="T10" s="78"/>
      <c r="U10" s="78"/>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row>
    <row r="11" spans="1:46" ht="80.25" customHeight="1" x14ac:dyDescent="0.25">
      <c r="A11" s="81"/>
      <c r="B11" s="81"/>
      <c r="C11" s="217">
        <v>7</v>
      </c>
      <c r="D11" s="74">
        <v>43853</v>
      </c>
      <c r="E11" s="299" t="s">
        <v>17</v>
      </c>
      <c r="F11" s="299"/>
      <c r="G11" s="299"/>
      <c r="H11" s="299"/>
      <c r="I11" s="81"/>
      <c r="J11" s="81"/>
      <c r="K11" s="81"/>
      <c r="L11" s="81"/>
      <c r="M11" s="81"/>
      <c r="N11" s="81"/>
      <c r="O11" s="81"/>
      <c r="P11" s="81"/>
      <c r="Q11" s="78"/>
      <c r="R11" s="78"/>
      <c r="S11" s="78"/>
      <c r="T11" s="78"/>
      <c r="U11" s="78"/>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row>
    <row r="12" spans="1:46" ht="80.25" customHeight="1" x14ac:dyDescent="0.25">
      <c r="A12" s="81"/>
      <c r="B12" s="81"/>
      <c r="C12" s="217">
        <v>8</v>
      </c>
      <c r="D12" s="74">
        <v>43865</v>
      </c>
      <c r="E12" s="299" t="s">
        <v>337</v>
      </c>
      <c r="F12" s="299"/>
      <c r="G12" s="299"/>
      <c r="H12" s="299"/>
      <c r="I12" s="81"/>
      <c r="J12" s="81"/>
      <c r="K12" s="81"/>
      <c r="L12" s="81"/>
      <c r="M12" s="81"/>
      <c r="N12" s="81"/>
      <c r="O12" s="81"/>
      <c r="P12" s="81"/>
      <c r="Q12" s="78"/>
      <c r="R12" s="78"/>
      <c r="S12" s="78"/>
      <c r="T12" s="78"/>
      <c r="U12" s="78"/>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row>
    <row r="13" spans="1:46" x14ac:dyDescent="0.25">
      <c r="A13" s="81"/>
      <c r="B13" s="81"/>
      <c r="C13" s="81"/>
      <c r="D13" s="291"/>
      <c r="E13" s="291"/>
      <c r="F13" s="291"/>
      <c r="G13" s="291"/>
      <c r="H13" s="291"/>
      <c r="I13" s="291"/>
      <c r="J13" s="291"/>
      <c r="K13" s="291"/>
      <c r="L13" s="291"/>
      <c r="M13" s="291"/>
      <c r="N13" s="291"/>
      <c r="O13" s="291"/>
      <c r="P13" s="291"/>
      <c r="Q13" s="291"/>
      <c r="R13" s="291"/>
      <c r="S13" s="291"/>
      <c r="T13" s="203"/>
      <c r="U13" s="83"/>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row>
    <row r="14" spans="1:46" x14ac:dyDescent="0.25">
      <c r="A14" s="84"/>
      <c r="B14" s="78"/>
      <c r="C14" s="78"/>
      <c r="D14" s="290"/>
      <c r="E14" s="290"/>
      <c r="F14" s="290"/>
      <c r="G14" s="290"/>
      <c r="H14" s="290"/>
      <c r="I14" s="290"/>
      <c r="J14" s="290"/>
      <c r="K14" s="290"/>
      <c r="L14" s="281"/>
      <c r="M14" s="281"/>
      <c r="N14" s="281"/>
      <c r="O14" s="281"/>
      <c r="P14" s="207"/>
      <c r="Q14" s="207"/>
      <c r="R14" s="207"/>
      <c r="S14" s="207"/>
      <c r="T14" s="207"/>
      <c r="U14" s="207"/>
      <c r="V14" s="281"/>
      <c r="W14" s="281"/>
      <c r="X14" s="204"/>
      <c r="Y14" s="204"/>
      <c r="Z14" s="204"/>
      <c r="AA14" s="281"/>
      <c r="AB14" s="281"/>
      <c r="AC14" s="204"/>
      <c r="AD14" s="204"/>
      <c r="AE14" s="204"/>
      <c r="AF14" s="281"/>
      <c r="AG14" s="281"/>
      <c r="AH14" s="204"/>
      <c r="AI14" s="204"/>
      <c r="AJ14" s="204"/>
      <c r="AK14" s="281"/>
      <c r="AL14" s="281"/>
      <c r="AM14" s="204"/>
      <c r="AN14" s="204"/>
      <c r="AO14" s="204"/>
      <c r="AP14" s="281"/>
      <c r="AQ14" s="281"/>
      <c r="AR14" s="281"/>
      <c r="AS14" s="204"/>
      <c r="AT14" s="204"/>
    </row>
    <row r="15" spans="1:46" ht="15.75" thickBot="1" x14ac:dyDescent="0.3">
      <c r="A15" s="78"/>
      <c r="B15" s="78"/>
      <c r="C15" s="78"/>
      <c r="D15" s="85"/>
      <c r="E15" s="78"/>
      <c r="F15" s="78"/>
      <c r="G15" s="78"/>
      <c r="H15" s="78"/>
      <c r="I15" s="78"/>
      <c r="J15" s="78"/>
      <c r="K15" s="78"/>
      <c r="L15" s="78"/>
      <c r="M15" s="78"/>
      <c r="N15" s="78"/>
      <c r="O15" s="78"/>
      <c r="P15" s="78"/>
      <c r="Q15" s="78"/>
      <c r="R15" s="78"/>
      <c r="S15" s="78"/>
      <c r="T15" s="78"/>
      <c r="U15" s="78"/>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row>
    <row r="16" spans="1:46" ht="15" customHeight="1" x14ac:dyDescent="0.25">
      <c r="A16" s="250" t="s">
        <v>18</v>
      </c>
      <c r="B16" s="251"/>
      <c r="C16" s="86"/>
      <c r="D16" s="239"/>
      <c r="E16" s="240"/>
      <c r="F16" s="240"/>
      <c r="G16" s="240"/>
      <c r="H16" s="240"/>
      <c r="I16" s="240"/>
      <c r="J16" s="240"/>
      <c r="K16" s="240"/>
      <c r="L16" s="240"/>
      <c r="M16" s="240"/>
      <c r="N16" s="240"/>
      <c r="O16" s="240"/>
      <c r="P16" s="240"/>
      <c r="Q16" s="240"/>
      <c r="R16" s="240"/>
      <c r="S16" s="240"/>
      <c r="T16" s="240"/>
      <c r="U16" s="240"/>
      <c r="V16" s="245" t="s">
        <v>19</v>
      </c>
      <c r="W16" s="245"/>
      <c r="X16" s="245"/>
      <c r="Y16" s="245"/>
      <c r="Z16" s="245"/>
      <c r="AA16" s="246" t="s">
        <v>19</v>
      </c>
      <c r="AB16" s="246"/>
      <c r="AC16" s="246"/>
      <c r="AD16" s="246"/>
      <c r="AE16" s="246"/>
      <c r="AF16" s="245" t="s">
        <v>19</v>
      </c>
      <c r="AG16" s="245"/>
      <c r="AH16" s="245"/>
      <c r="AI16" s="245"/>
      <c r="AJ16" s="245"/>
      <c r="AK16" s="279" t="s">
        <v>19</v>
      </c>
      <c r="AL16" s="279"/>
      <c r="AM16" s="279"/>
      <c r="AN16" s="279"/>
      <c r="AO16" s="279"/>
      <c r="AP16" s="282" t="s">
        <v>19</v>
      </c>
      <c r="AQ16" s="282"/>
      <c r="AR16" s="282"/>
      <c r="AS16" s="282"/>
      <c r="AT16" s="282"/>
    </row>
    <row r="17" spans="1:46" ht="15.75" customHeight="1" thickBot="1" x14ac:dyDescent="0.3">
      <c r="A17" s="252"/>
      <c r="B17" s="253"/>
      <c r="C17" s="87"/>
      <c r="D17" s="241"/>
      <c r="E17" s="242"/>
      <c r="F17" s="242"/>
      <c r="G17" s="242"/>
      <c r="H17" s="242"/>
      <c r="I17" s="242"/>
      <c r="J17" s="242"/>
      <c r="K17" s="242"/>
      <c r="L17" s="242"/>
      <c r="M17" s="242"/>
      <c r="N17" s="242"/>
      <c r="O17" s="242"/>
      <c r="P17" s="242"/>
      <c r="Q17" s="242"/>
      <c r="R17" s="242"/>
      <c r="S17" s="242"/>
      <c r="T17" s="242"/>
      <c r="U17" s="242"/>
      <c r="V17" s="278" t="s">
        <v>20</v>
      </c>
      <c r="W17" s="278"/>
      <c r="X17" s="278"/>
      <c r="Y17" s="278"/>
      <c r="Z17" s="278"/>
      <c r="AA17" s="246" t="s">
        <v>21</v>
      </c>
      <c r="AB17" s="246"/>
      <c r="AC17" s="246"/>
      <c r="AD17" s="246"/>
      <c r="AE17" s="246"/>
      <c r="AF17" s="278" t="s">
        <v>22</v>
      </c>
      <c r="AG17" s="278"/>
      <c r="AH17" s="278"/>
      <c r="AI17" s="278"/>
      <c r="AJ17" s="278"/>
      <c r="AK17" s="279" t="s">
        <v>23</v>
      </c>
      <c r="AL17" s="279"/>
      <c r="AM17" s="279"/>
      <c r="AN17" s="279"/>
      <c r="AO17" s="279"/>
      <c r="AP17" s="280" t="s">
        <v>24</v>
      </c>
      <c r="AQ17" s="280"/>
      <c r="AR17" s="280"/>
      <c r="AS17" s="280"/>
      <c r="AT17" s="280"/>
    </row>
    <row r="18" spans="1:46" ht="15" customHeight="1" thickBot="1" x14ac:dyDescent="0.3">
      <c r="A18" s="254"/>
      <c r="B18" s="255"/>
      <c r="C18" s="209"/>
      <c r="D18" s="247" t="s">
        <v>25</v>
      </c>
      <c r="E18" s="248"/>
      <c r="F18" s="247"/>
      <c r="G18" s="247"/>
      <c r="H18" s="247"/>
      <c r="I18" s="247"/>
      <c r="J18" s="247"/>
      <c r="K18" s="247"/>
      <c r="L18" s="247"/>
      <c r="M18" s="247"/>
      <c r="N18" s="247"/>
      <c r="O18" s="247"/>
      <c r="P18" s="247"/>
      <c r="Q18" s="247"/>
      <c r="R18" s="247"/>
      <c r="S18" s="249"/>
      <c r="T18" s="215"/>
      <c r="U18" s="215"/>
      <c r="V18" s="228"/>
      <c r="W18" s="228"/>
      <c r="X18" s="243" t="s">
        <v>26</v>
      </c>
      <c r="Y18" s="228" t="s">
        <v>27</v>
      </c>
      <c r="Z18" s="228" t="s">
        <v>28</v>
      </c>
      <c r="AA18" s="237"/>
      <c r="AB18" s="237"/>
      <c r="AC18" s="237" t="s">
        <v>26</v>
      </c>
      <c r="AD18" s="237" t="s">
        <v>27</v>
      </c>
      <c r="AE18" s="237" t="s">
        <v>28</v>
      </c>
      <c r="AF18" s="228"/>
      <c r="AG18" s="228"/>
      <c r="AH18" s="228" t="s">
        <v>26</v>
      </c>
      <c r="AI18" s="228" t="s">
        <v>27</v>
      </c>
      <c r="AJ18" s="228" t="s">
        <v>28</v>
      </c>
      <c r="AK18" s="231"/>
      <c r="AL18" s="231"/>
      <c r="AM18" s="231" t="s">
        <v>26</v>
      </c>
      <c r="AN18" s="231" t="s">
        <v>27</v>
      </c>
      <c r="AO18" s="231" t="s">
        <v>28</v>
      </c>
      <c r="AP18" s="263" t="s">
        <v>29</v>
      </c>
      <c r="AQ18" s="263"/>
      <c r="AR18" s="263"/>
      <c r="AS18" s="263" t="s">
        <v>26</v>
      </c>
      <c r="AT18" s="265" t="s">
        <v>30</v>
      </c>
    </row>
    <row r="19" spans="1:46" ht="43.5" customHeight="1" thickBot="1" x14ac:dyDescent="0.3">
      <c r="A19" s="88" t="s">
        <v>31</v>
      </c>
      <c r="B19" s="89" t="s">
        <v>32</v>
      </c>
      <c r="C19" s="270" t="s">
        <v>33</v>
      </c>
      <c r="D19" s="90" t="s">
        <v>34</v>
      </c>
      <c r="E19" s="91" t="s">
        <v>35</v>
      </c>
      <c r="F19" s="92" t="s">
        <v>36</v>
      </c>
      <c r="G19" s="93" t="s">
        <v>37</v>
      </c>
      <c r="H19" s="93" t="s">
        <v>38</v>
      </c>
      <c r="I19" s="93" t="s">
        <v>39</v>
      </c>
      <c r="J19" s="93" t="s">
        <v>40</v>
      </c>
      <c r="K19" s="93" t="s">
        <v>41</v>
      </c>
      <c r="L19" s="93" t="s">
        <v>42</v>
      </c>
      <c r="M19" s="93" t="s">
        <v>43</v>
      </c>
      <c r="N19" s="93" t="s">
        <v>44</v>
      </c>
      <c r="O19" s="93" t="s">
        <v>45</v>
      </c>
      <c r="P19" s="93" t="s">
        <v>46</v>
      </c>
      <c r="Q19" s="93" t="s">
        <v>47</v>
      </c>
      <c r="R19" s="93" t="s">
        <v>48</v>
      </c>
      <c r="S19" s="93" t="s">
        <v>49</v>
      </c>
      <c r="T19" s="93" t="s">
        <v>50</v>
      </c>
      <c r="U19" s="93" t="s">
        <v>51</v>
      </c>
      <c r="V19" s="214" t="s">
        <v>52</v>
      </c>
      <c r="W19" s="214" t="s">
        <v>53</v>
      </c>
      <c r="X19" s="244"/>
      <c r="Y19" s="230"/>
      <c r="Z19" s="230"/>
      <c r="AA19" s="213" t="s">
        <v>52</v>
      </c>
      <c r="AB19" s="213" t="s">
        <v>53</v>
      </c>
      <c r="AC19" s="238"/>
      <c r="AD19" s="238"/>
      <c r="AE19" s="238"/>
      <c r="AF19" s="214" t="s">
        <v>52</v>
      </c>
      <c r="AG19" s="214" t="s">
        <v>53</v>
      </c>
      <c r="AH19" s="230"/>
      <c r="AI19" s="230"/>
      <c r="AJ19" s="230"/>
      <c r="AK19" s="212" t="s">
        <v>52</v>
      </c>
      <c r="AL19" s="212" t="s">
        <v>53</v>
      </c>
      <c r="AM19" s="232"/>
      <c r="AN19" s="232"/>
      <c r="AO19" s="232"/>
      <c r="AP19" s="211" t="s">
        <v>37</v>
      </c>
      <c r="AQ19" s="211" t="s">
        <v>52</v>
      </c>
      <c r="AR19" s="211" t="s">
        <v>53</v>
      </c>
      <c r="AS19" s="264"/>
      <c r="AT19" s="266"/>
    </row>
    <row r="20" spans="1:46" ht="15.75" thickBot="1" x14ac:dyDescent="0.3">
      <c r="A20" s="94"/>
      <c r="B20" s="95"/>
      <c r="C20" s="270"/>
      <c r="D20" s="96" t="s">
        <v>54</v>
      </c>
      <c r="E20" s="97"/>
      <c r="F20" s="98" t="s">
        <v>54</v>
      </c>
      <c r="G20" s="99" t="s">
        <v>54</v>
      </c>
      <c r="H20" s="99" t="s">
        <v>54</v>
      </c>
      <c r="I20" s="99" t="s">
        <v>54</v>
      </c>
      <c r="J20" s="99" t="s">
        <v>54</v>
      </c>
      <c r="K20" s="99" t="s">
        <v>54</v>
      </c>
      <c r="L20" s="100" t="s">
        <v>54</v>
      </c>
      <c r="M20" s="100" t="s">
        <v>54</v>
      </c>
      <c r="N20" s="100" t="s">
        <v>54</v>
      </c>
      <c r="O20" s="100" t="s">
        <v>54</v>
      </c>
      <c r="P20" s="99" t="s">
        <v>54</v>
      </c>
      <c r="Q20" s="99" t="s">
        <v>54</v>
      </c>
      <c r="R20" s="99" t="s">
        <v>54</v>
      </c>
      <c r="S20" s="99" t="s">
        <v>54</v>
      </c>
      <c r="T20" s="99"/>
      <c r="U20" s="99"/>
      <c r="V20" s="101" t="s">
        <v>54</v>
      </c>
      <c r="W20" s="101"/>
      <c r="X20" s="102" t="s">
        <v>54</v>
      </c>
      <c r="Y20" s="101" t="s">
        <v>54</v>
      </c>
      <c r="Z20" s="101" t="s">
        <v>54</v>
      </c>
      <c r="AA20" s="103" t="s">
        <v>54</v>
      </c>
      <c r="AB20" s="103" t="s">
        <v>54</v>
      </c>
      <c r="AC20" s="103" t="s">
        <v>54</v>
      </c>
      <c r="AD20" s="103" t="s">
        <v>54</v>
      </c>
      <c r="AE20" s="103" t="s">
        <v>54</v>
      </c>
      <c r="AF20" s="101" t="s">
        <v>54</v>
      </c>
      <c r="AG20" s="101" t="s">
        <v>54</v>
      </c>
      <c r="AH20" s="101"/>
      <c r="AI20" s="101" t="s">
        <v>54</v>
      </c>
      <c r="AJ20" s="101" t="s">
        <v>54</v>
      </c>
      <c r="AK20" s="104" t="s">
        <v>54</v>
      </c>
      <c r="AL20" s="104" t="s">
        <v>54</v>
      </c>
      <c r="AM20" s="104" t="s">
        <v>54</v>
      </c>
      <c r="AN20" s="104" t="s">
        <v>54</v>
      </c>
      <c r="AO20" s="104" t="s">
        <v>54</v>
      </c>
      <c r="AP20" s="105" t="s">
        <v>54</v>
      </c>
      <c r="AQ20" s="105"/>
      <c r="AR20" s="105" t="s">
        <v>54</v>
      </c>
      <c r="AS20" s="105" t="s">
        <v>54</v>
      </c>
      <c r="AT20" s="106" t="s">
        <v>54</v>
      </c>
    </row>
    <row r="21" spans="1:46" s="118" customFormat="1" ht="144.75" customHeight="1" thickBot="1" x14ac:dyDescent="0.3">
      <c r="A21" s="107">
        <v>1</v>
      </c>
      <c r="B21" s="42" t="s">
        <v>55</v>
      </c>
      <c r="C21" s="42" t="s">
        <v>56</v>
      </c>
      <c r="D21" s="108" t="s">
        <v>57</v>
      </c>
      <c r="E21" s="109">
        <v>0.08</v>
      </c>
      <c r="F21" s="110" t="s">
        <v>58</v>
      </c>
      <c r="G21" s="108" t="s">
        <v>59</v>
      </c>
      <c r="H21" s="108" t="s">
        <v>60</v>
      </c>
      <c r="I21" s="71" t="s">
        <v>61</v>
      </c>
      <c r="J21" s="110" t="s">
        <v>62</v>
      </c>
      <c r="K21" s="110" t="s">
        <v>63</v>
      </c>
      <c r="L21" s="111">
        <v>0</v>
      </c>
      <c r="M21" s="112">
        <v>0.1</v>
      </c>
      <c r="N21" s="113">
        <v>0</v>
      </c>
      <c r="O21" s="113">
        <v>0</v>
      </c>
      <c r="P21" s="114">
        <f>SUM(L21:O21)</f>
        <v>0.1</v>
      </c>
      <c r="Q21" s="113" t="s">
        <v>64</v>
      </c>
      <c r="R21" s="108" t="s">
        <v>65</v>
      </c>
      <c r="S21" s="108" t="s">
        <v>66</v>
      </c>
      <c r="T21" s="49" t="s">
        <v>67</v>
      </c>
      <c r="U21" s="49"/>
      <c r="V21" s="111">
        <v>0</v>
      </c>
      <c r="W21" s="45">
        <v>0</v>
      </c>
      <c r="X21" s="115" t="s">
        <v>68</v>
      </c>
      <c r="Y21" s="115" t="s">
        <v>68</v>
      </c>
      <c r="Z21" s="115" t="s">
        <v>68</v>
      </c>
      <c r="AA21" s="112">
        <v>0.1</v>
      </c>
      <c r="AB21" s="47">
        <v>0.39</v>
      </c>
      <c r="AC21" s="116">
        <v>1</v>
      </c>
      <c r="AD21" s="44" t="s">
        <v>69</v>
      </c>
      <c r="AE21" s="44" t="s">
        <v>70</v>
      </c>
      <c r="AF21" s="48" t="s">
        <v>68</v>
      </c>
      <c r="AG21" s="48" t="s">
        <v>68</v>
      </c>
      <c r="AH21" s="116" t="s">
        <v>68</v>
      </c>
      <c r="AI21" s="48" t="s">
        <v>68</v>
      </c>
      <c r="AJ21" s="48" t="s">
        <v>68</v>
      </c>
      <c r="AK21" s="116" t="s">
        <v>68</v>
      </c>
      <c r="AL21" s="116" t="s">
        <v>68</v>
      </c>
      <c r="AM21" s="116" t="s">
        <v>68</v>
      </c>
      <c r="AN21" s="116" t="s">
        <v>68</v>
      </c>
      <c r="AO21" s="116" t="s">
        <v>68</v>
      </c>
      <c r="AP21" s="108" t="s">
        <v>59</v>
      </c>
      <c r="AQ21" s="117">
        <v>0.1</v>
      </c>
      <c r="AR21" s="51">
        <f>AB21</f>
        <v>0.39</v>
      </c>
      <c r="AS21" s="48">
        <v>1</v>
      </c>
      <c r="AT21" s="44" t="s">
        <v>69</v>
      </c>
    </row>
    <row r="22" spans="1:46" s="118" customFormat="1" ht="243" customHeight="1" thickBot="1" x14ac:dyDescent="0.3">
      <c r="A22" s="107">
        <v>1</v>
      </c>
      <c r="B22" s="42" t="s">
        <v>55</v>
      </c>
      <c r="C22" s="42" t="s">
        <v>56</v>
      </c>
      <c r="D22" s="108" t="s">
        <v>71</v>
      </c>
      <c r="E22" s="109">
        <v>0.1</v>
      </c>
      <c r="F22" s="110" t="s">
        <v>58</v>
      </c>
      <c r="G22" s="108" t="s">
        <v>72</v>
      </c>
      <c r="H22" s="108" t="s">
        <v>73</v>
      </c>
      <c r="I22" s="109">
        <v>0.222</v>
      </c>
      <c r="J22" s="110" t="s">
        <v>74</v>
      </c>
      <c r="K22" s="110" t="s">
        <v>75</v>
      </c>
      <c r="L22" s="111">
        <v>0</v>
      </c>
      <c r="M22" s="119">
        <v>0.4</v>
      </c>
      <c r="N22" s="119">
        <v>0.55000000000000004</v>
      </c>
      <c r="O22" s="112">
        <v>0.65</v>
      </c>
      <c r="P22" s="114">
        <f>+O22</f>
        <v>0.65</v>
      </c>
      <c r="Q22" s="113" t="s">
        <v>76</v>
      </c>
      <c r="R22" s="108" t="s">
        <v>77</v>
      </c>
      <c r="S22" s="108" t="s">
        <v>66</v>
      </c>
      <c r="T22" s="49" t="s">
        <v>78</v>
      </c>
      <c r="U22" s="49"/>
      <c r="V22" s="111">
        <v>0</v>
      </c>
      <c r="W22" s="50">
        <v>0.28399999999999997</v>
      </c>
      <c r="X22" s="115" t="s">
        <v>68</v>
      </c>
      <c r="Y22" s="46" t="s">
        <v>79</v>
      </c>
      <c r="Z22" s="46" t="s">
        <v>80</v>
      </c>
      <c r="AA22" s="119">
        <v>0.4</v>
      </c>
      <c r="AB22" s="195">
        <v>0.35899999999999999</v>
      </c>
      <c r="AC22" s="116">
        <f>AB22/AA22</f>
        <v>0.89749999999999996</v>
      </c>
      <c r="AD22" s="44" t="s">
        <v>81</v>
      </c>
      <c r="AE22" s="44" t="s">
        <v>80</v>
      </c>
      <c r="AF22" s="119">
        <v>0.55000000000000004</v>
      </c>
      <c r="AG22" s="45">
        <v>0.36</v>
      </c>
      <c r="AH22" s="116">
        <f t="shared" ref="AH22:AH34" si="0">AG22/AF22</f>
        <v>0.65454545454545443</v>
      </c>
      <c r="AI22" s="44" t="s">
        <v>82</v>
      </c>
      <c r="AJ22" s="44" t="s">
        <v>83</v>
      </c>
      <c r="AK22" s="112">
        <v>0.65</v>
      </c>
      <c r="AL22" s="45">
        <v>0.44900000000000001</v>
      </c>
      <c r="AM22" s="116">
        <f>AL22/AK22</f>
        <v>0.6907692307692308</v>
      </c>
      <c r="AN22" s="41" t="s">
        <v>334</v>
      </c>
      <c r="AO22" s="44" t="s">
        <v>335</v>
      </c>
      <c r="AP22" s="108" t="s">
        <v>72</v>
      </c>
      <c r="AQ22" s="117">
        <v>0.65</v>
      </c>
      <c r="AR22" s="45">
        <v>0.44900000000000001</v>
      </c>
      <c r="AS22" s="116">
        <f>AR22/AQ22</f>
        <v>0.6907692307692308</v>
      </c>
      <c r="AT22" s="41" t="s">
        <v>334</v>
      </c>
    </row>
    <row r="23" spans="1:46" s="118" customFormat="1" ht="146.25" customHeight="1" thickBot="1" x14ac:dyDescent="0.3">
      <c r="A23" s="107">
        <v>6</v>
      </c>
      <c r="B23" s="42" t="s">
        <v>84</v>
      </c>
      <c r="C23" s="42" t="s">
        <v>85</v>
      </c>
      <c r="D23" s="108" t="s">
        <v>86</v>
      </c>
      <c r="E23" s="109">
        <v>0.06</v>
      </c>
      <c r="F23" s="49" t="s">
        <v>58</v>
      </c>
      <c r="G23" s="120" t="s">
        <v>87</v>
      </c>
      <c r="H23" s="120" t="s">
        <v>88</v>
      </c>
      <c r="I23" s="72" t="s">
        <v>89</v>
      </c>
      <c r="J23" s="49" t="s">
        <v>74</v>
      </c>
      <c r="K23" s="49" t="s">
        <v>90</v>
      </c>
      <c r="L23" s="111">
        <v>0</v>
      </c>
      <c r="M23" s="112">
        <v>0.5</v>
      </c>
      <c r="N23" s="112">
        <v>0</v>
      </c>
      <c r="O23" s="112">
        <v>0.95</v>
      </c>
      <c r="P23" s="121">
        <v>0.95</v>
      </c>
      <c r="Q23" s="113" t="s">
        <v>91</v>
      </c>
      <c r="R23" s="120" t="s">
        <v>92</v>
      </c>
      <c r="S23" s="108" t="s">
        <v>66</v>
      </c>
      <c r="T23" s="122" t="s">
        <v>92</v>
      </c>
      <c r="U23" s="49"/>
      <c r="V23" s="111">
        <v>0</v>
      </c>
      <c r="W23" s="50">
        <v>0</v>
      </c>
      <c r="X23" s="115" t="s">
        <v>68</v>
      </c>
      <c r="Y23" s="115" t="s">
        <v>68</v>
      </c>
      <c r="Z23" s="115" t="s">
        <v>68</v>
      </c>
      <c r="AA23" s="112">
        <v>0.5</v>
      </c>
      <c r="AB23" s="195">
        <v>0.31030000000000002</v>
      </c>
      <c r="AC23" s="116">
        <f t="shared" ref="AC23:AC36" si="1">AB23/AA23</f>
        <v>0.62060000000000004</v>
      </c>
      <c r="AD23" s="44" t="s">
        <v>93</v>
      </c>
      <c r="AE23" s="197" t="s">
        <v>94</v>
      </c>
      <c r="AF23" s="116" t="s">
        <v>68</v>
      </c>
      <c r="AG23" s="116" t="s">
        <v>68</v>
      </c>
      <c r="AH23" s="116" t="s">
        <v>68</v>
      </c>
      <c r="AI23" s="116" t="s">
        <v>68</v>
      </c>
      <c r="AJ23" s="44" t="s">
        <v>92</v>
      </c>
      <c r="AK23" s="112">
        <v>0.95</v>
      </c>
      <c r="AL23" s="45">
        <v>0.96</v>
      </c>
      <c r="AM23" s="116">
        <v>1</v>
      </c>
      <c r="AN23" s="41" t="s">
        <v>95</v>
      </c>
      <c r="AO23" s="44" t="s">
        <v>92</v>
      </c>
      <c r="AP23" s="120" t="s">
        <v>87</v>
      </c>
      <c r="AQ23" s="117">
        <v>0.95</v>
      </c>
      <c r="AR23" s="45">
        <v>0.96</v>
      </c>
      <c r="AS23" s="116">
        <v>1</v>
      </c>
      <c r="AT23" s="41" t="s">
        <v>95</v>
      </c>
    </row>
    <row r="24" spans="1:46" s="118" customFormat="1" ht="118.5" customHeight="1" x14ac:dyDescent="0.25">
      <c r="A24" s="107">
        <v>6</v>
      </c>
      <c r="B24" s="42" t="s">
        <v>84</v>
      </c>
      <c r="C24" s="42" t="s">
        <v>85</v>
      </c>
      <c r="D24" s="108" t="s">
        <v>96</v>
      </c>
      <c r="E24" s="109">
        <v>0.06</v>
      </c>
      <c r="F24" s="49" t="s">
        <v>97</v>
      </c>
      <c r="G24" s="120" t="s">
        <v>98</v>
      </c>
      <c r="H24" s="120" t="s">
        <v>99</v>
      </c>
      <c r="I24" s="72" t="s">
        <v>100</v>
      </c>
      <c r="J24" s="49" t="s">
        <v>74</v>
      </c>
      <c r="K24" s="49" t="s">
        <v>101</v>
      </c>
      <c r="L24" s="111">
        <v>0</v>
      </c>
      <c r="M24" s="112">
        <v>0.05</v>
      </c>
      <c r="N24" s="112">
        <v>0.2</v>
      </c>
      <c r="O24" s="112">
        <v>0.4</v>
      </c>
      <c r="P24" s="114">
        <v>0.4</v>
      </c>
      <c r="Q24" s="113" t="s">
        <v>91</v>
      </c>
      <c r="R24" s="120" t="s">
        <v>92</v>
      </c>
      <c r="S24" s="108" t="s">
        <v>66</v>
      </c>
      <c r="T24" s="122" t="s">
        <v>92</v>
      </c>
      <c r="U24" s="49"/>
      <c r="V24" s="111">
        <v>0</v>
      </c>
      <c r="W24" s="44">
        <v>0</v>
      </c>
      <c r="X24" s="115" t="s">
        <v>68</v>
      </c>
      <c r="Y24" s="115" t="s">
        <v>68</v>
      </c>
      <c r="Z24" s="115" t="s">
        <v>68</v>
      </c>
      <c r="AA24" s="112">
        <v>0.05</v>
      </c>
      <c r="AB24" s="195">
        <v>0.1143</v>
      </c>
      <c r="AC24" s="116">
        <v>1</v>
      </c>
      <c r="AD24" s="44" t="s">
        <v>102</v>
      </c>
      <c r="AE24" s="197" t="s">
        <v>94</v>
      </c>
      <c r="AF24" s="112">
        <v>0.2</v>
      </c>
      <c r="AG24" s="50">
        <v>0.2092</v>
      </c>
      <c r="AH24" s="116">
        <v>1</v>
      </c>
      <c r="AI24" s="44" t="s">
        <v>103</v>
      </c>
      <c r="AJ24" s="44" t="s">
        <v>92</v>
      </c>
      <c r="AK24" s="112">
        <v>0.4</v>
      </c>
      <c r="AL24" s="45">
        <v>0.1812</v>
      </c>
      <c r="AM24" s="116">
        <f t="shared" ref="AM24:AM34" si="2">AL24/AK24</f>
        <v>0.45299999999999996</v>
      </c>
      <c r="AN24" s="41" t="s">
        <v>104</v>
      </c>
      <c r="AO24" s="44" t="s">
        <v>92</v>
      </c>
      <c r="AP24" s="120" t="s">
        <v>98</v>
      </c>
      <c r="AQ24" s="117">
        <v>0.4</v>
      </c>
      <c r="AR24" s="45">
        <v>0.1812</v>
      </c>
      <c r="AS24" s="116">
        <f t="shared" ref="AS24" si="3">AR24/AQ24</f>
        <v>0.45299999999999996</v>
      </c>
      <c r="AT24" s="41" t="s">
        <v>104</v>
      </c>
    </row>
    <row r="25" spans="1:46" s="118" customFormat="1" ht="106.5" customHeight="1" x14ac:dyDescent="0.25">
      <c r="A25" s="107">
        <v>6</v>
      </c>
      <c r="B25" s="42" t="s">
        <v>84</v>
      </c>
      <c r="C25" s="42" t="s">
        <v>85</v>
      </c>
      <c r="D25" s="108" t="s">
        <v>105</v>
      </c>
      <c r="E25" s="109">
        <v>0.06</v>
      </c>
      <c r="F25" s="49" t="s">
        <v>97</v>
      </c>
      <c r="G25" s="120" t="s">
        <v>106</v>
      </c>
      <c r="H25" s="120" t="s">
        <v>107</v>
      </c>
      <c r="I25" s="72" t="s">
        <v>108</v>
      </c>
      <c r="J25" s="49" t="s">
        <v>74</v>
      </c>
      <c r="K25" s="49" t="s">
        <v>101</v>
      </c>
      <c r="L25" s="112">
        <v>0.05</v>
      </c>
      <c r="M25" s="112">
        <v>0.2</v>
      </c>
      <c r="N25" s="112">
        <v>0.4</v>
      </c>
      <c r="O25" s="112">
        <v>0.5</v>
      </c>
      <c r="P25" s="114">
        <v>0.5</v>
      </c>
      <c r="Q25" s="113" t="s">
        <v>91</v>
      </c>
      <c r="R25" s="120" t="s">
        <v>92</v>
      </c>
      <c r="S25" s="108" t="s">
        <v>66</v>
      </c>
      <c r="T25" s="122" t="s">
        <v>92</v>
      </c>
      <c r="U25" s="49"/>
      <c r="V25" s="112">
        <v>0.05</v>
      </c>
      <c r="W25" s="45">
        <v>4.48E-2</v>
      </c>
      <c r="X25" s="166">
        <f>W25/V25</f>
        <v>0.89599999999999991</v>
      </c>
      <c r="Y25" s="46" t="s">
        <v>109</v>
      </c>
      <c r="Z25" s="46" t="s">
        <v>92</v>
      </c>
      <c r="AA25" s="112">
        <v>0.2</v>
      </c>
      <c r="AB25" s="195">
        <v>0.26929999999999998</v>
      </c>
      <c r="AC25" s="116">
        <v>1</v>
      </c>
      <c r="AD25" s="44" t="s">
        <v>110</v>
      </c>
      <c r="AE25" s="197" t="s">
        <v>94</v>
      </c>
      <c r="AF25" s="112">
        <v>0.4</v>
      </c>
      <c r="AG25" s="50">
        <v>0.497</v>
      </c>
      <c r="AH25" s="116">
        <v>1</v>
      </c>
      <c r="AI25" s="44" t="s">
        <v>111</v>
      </c>
      <c r="AJ25" s="44" t="s">
        <v>92</v>
      </c>
      <c r="AK25" s="112">
        <v>0.5</v>
      </c>
      <c r="AL25" s="45">
        <v>0.74150000000000005</v>
      </c>
      <c r="AM25" s="116">
        <v>1</v>
      </c>
      <c r="AN25" s="41" t="s">
        <v>112</v>
      </c>
      <c r="AO25" s="44" t="s">
        <v>92</v>
      </c>
      <c r="AP25" s="120" t="s">
        <v>106</v>
      </c>
      <c r="AQ25" s="117">
        <v>0.5</v>
      </c>
      <c r="AR25" s="45">
        <v>0.74150000000000005</v>
      </c>
      <c r="AS25" s="116">
        <v>1</v>
      </c>
      <c r="AT25" s="41" t="s">
        <v>112</v>
      </c>
    </row>
    <row r="26" spans="1:46" s="118" customFormat="1" ht="109.5" customHeight="1" x14ac:dyDescent="0.25">
      <c r="A26" s="107">
        <v>6</v>
      </c>
      <c r="B26" s="42" t="s">
        <v>84</v>
      </c>
      <c r="C26" s="42" t="s">
        <v>85</v>
      </c>
      <c r="D26" s="108" t="s">
        <v>113</v>
      </c>
      <c r="E26" s="109">
        <v>0.06</v>
      </c>
      <c r="F26" s="49" t="s">
        <v>97</v>
      </c>
      <c r="G26" s="120" t="s">
        <v>114</v>
      </c>
      <c r="H26" s="120" t="s">
        <v>115</v>
      </c>
      <c r="I26" s="72" t="s">
        <v>116</v>
      </c>
      <c r="J26" s="49" t="s">
        <v>74</v>
      </c>
      <c r="K26" s="49" t="s">
        <v>101</v>
      </c>
      <c r="L26" s="112">
        <v>0.1</v>
      </c>
      <c r="M26" s="112">
        <v>0.2</v>
      </c>
      <c r="N26" s="112">
        <v>0.4</v>
      </c>
      <c r="O26" s="112">
        <v>0.5</v>
      </c>
      <c r="P26" s="114">
        <f>+O26</f>
        <v>0.5</v>
      </c>
      <c r="Q26" s="113" t="s">
        <v>91</v>
      </c>
      <c r="R26" s="120" t="s">
        <v>92</v>
      </c>
      <c r="S26" s="108" t="s">
        <v>66</v>
      </c>
      <c r="T26" s="122" t="s">
        <v>92</v>
      </c>
      <c r="U26" s="49"/>
      <c r="V26" s="112">
        <v>0.1</v>
      </c>
      <c r="W26" s="50">
        <v>8.14E-2</v>
      </c>
      <c r="X26" s="167">
        <f>W26/V26</f>
        <v>0.81399999999999995</v>
      </c>
      <c r="Y26" s="46" t="s">
        <v>117</v>
      </c>
      <c r="Z26" s="46" t="s">
        <v>92</v>
      </c>
      <c r="AA26" s="112">
        <v>0.2</v>
      </c>
      <c r="AB26" s="195">
        <v>0.31979999999999997</v>
      </c>
      <c r="AC26" s="116">
        <v>1</v>
      </c>
      <c r="AD26" s="44" t="s">
        <v>118</v>
      </c>
      <c r="AE26" s="197" t="s">
        <v>94</v>
      </c>
      <c r="AF26" s="112">
        <v>0.4</v>
      </c>
      <c r="AG26" s="50">
        <v>0.61760000000000004</v>
      </c>
      <c r="AH26" s="116">
        <v>1</v>
      </c>
      <c r="AI26" s="44" t="s">
        <v>119</v>
      </c>
      <c r="AJ26" s="44" t="s">
        <v>92</v>
      </c>
      <c r="AK26" s="112">
        <v>0.5</v>
      </c>
      <c r="AL26" s="45">
        <v>0.81</v>
      </c>
      <c r="AM26" s="116">
        <v>1</v>
      </c>
      <c r="AN26" s="41" t="s">
        <v>120</v>
      </c>
      <c r="AO26" s="44" t="s">
        <v>92</v>
      </c>
      <c r="AP26" s="120" t="s">
        <v>114</v>
      </c>
      <c r="AQ26" s="117">
        <v>0.5</v>
      </c>
      <c r="AR26" s="45">
        <v>0.81</v>
      </c>
      <c r="AS26" s="116">
        <v>1</v>
      </c>
      <c r="AT26" s="41" t="s">
        <v>120</v>
      </c>
    </row>
    <row r="27" spans="1:46" s="131" customFormat="1" ht="93" customHeight="1" x14ac:dyDescent="0.25">
      <c r="A27" s="123">
        <v>1</v>
      </c>
      <c r="B27" s="64" t="s">
        <v>121</v>
      </c>
      <c r="C27" s="64" t="s">
        <v>122</v>
      </c>
      <c r="D27" s="124" t="s">
        <v>123</v>
      </c>
      <c r="E27" s="125">
        <v>0.06</v>
      </c>
      <c r="F27" s="126" t="s">
        <v>97</v>
      </c>
      <c r="G27" s="127" t="s">
        <v>124</v>
      </c>
      <c r="H27" s="127" t="s">
        <v>125</v>
      </c>
      <c r="I27" s="128">
        <v>8430</v>
      </c>
      <c r="J27" s="129" t="s">
        <v>62</v>
      </c>
      <c r="K27" s="129" t="s">
        <v>126</v>
      </c>
      <c r="L27" s="65"/>
      <c r="M27" s="65">
        <v>0.3</v>
      </c>
      <c r="N27" s="65"/>
      <c r="O27" s="65">
        <v>0.3</v>
      </c>
      <c r="P27" s="65">
        <v>0.6</v>
      </c>
      <c r="Q27" s="66" t="s">
        <v>64</v>
      </c>
      <c r="R27" s="65" t="s">
        <v>127</v>
      </c>
      <c r="S27" s="66" t="s">
        <v>128</v>
      </c>
      <c r="T27" s="66" t="s">
        <v>127</v>
      </c>
      <c r="U27" s="66"/>
      <c r="V27" s="65"/>
      <c r="W27" s="67"/>
      <c r="X27" s="115" t="s">
        <v>68</v>
      </c>
      <c r="Y27" s="68"/>
      <c r="Z27" s="68"/>
      <c r="AA27" s="65">
        <v>0.3</v>
      </c>
      <c r="AB27" s="55">
        <v>0.57999999999999996</v>
      </c>
      <c r="AC27" s="116">
        <v>1</v>
      </c>
      <c r="AD27" s="53" t="s">
        <v>129</v>
      </c>
      <c r="AE27" s="196" t="s">
        <v>130</v>
      </c>
      <c r="AF27" s="65"/>
      <c r="AG27" s="67"/>
      <c r="AH27" s="116" t="s">
        <v>68</v>
      </c>
      <c r="AI27" s="67"/>
      <c r="AJ27" s="67"/>
      <c r="AK27" s="65">
        <v>0.3</v>
      </c>
      <c r="AL27" s="69">
        <v>0.34</v>
      </c>
      <c r="AM27" s="116">
        <v>1</v>
      </c>
      <c r="AN27" s="218" t="s">
        <v>131</v>
      </c>
      <c r="AO27" s="70" t="s">
        <v>132</v>
      </c>
      <c r="AP27" s="127" t="s">
        <v>124</v>
      </c>
      <c r="AQ27" s="130">
        <v>0.6</v>
      </c>
      <c r="AR27" s="69">
        <v>0.34</v>
      </c>
      <c r="AS27" s="116">
        <f>AR27/AQ27</f>
        <v>0.56666666666666676</v>
      </c>
      <c r="AT27" s="218" t="s">
        <v>131</v>
      </c>
    </row>
    <row r="28" spans="1:46" s="131" customFormat="1" ht="75" customHeight="1" x14ac:dyDescent="0.25">
      <c r="A28" s="123">
        <v>1</v>
      </c>
      <c r="B28" s="64" t="s">
        <v>121</v>
      </c>
      <c r="C28" s="64" t="s">
        <v>122</v>
      </c>
      <c r="D28" s="124" t="s">
        <v>133</v>
      </c>
      <c r="E28" s="125">
        <v>7.0000000000000007E-2</v>
      </c>
      <c r="F28" s="126" t="s">
        <v>97</v>
      </c>
      <c r="G28" s="127" t="s">
        <v>124</v>
      </c>
      <c r="H28" s="127" t="s">
        <v>134</v>
      </c>
      <c r="I28" s="128">
        <v>2024</v>
      </c>
      <c r="J28" s="129" t="s">
        <v>62</v>
      </c>
      <c r="K28" s="129" t="s">
        <v>126</v>
      </c>
      <c r="L28" s="65"/>
      <c r="M28" s="65">
        <v>0.3</v>
      </c>
      <c r="N28" s="65"/>
      <c r="O28" s="65">
        <v>0.3</v>
      </c>
      <c r="P28" s="65">
        <v>0.6</v>
      </c>
      <c r="Q28" s="66" t="s">
        <v>64</v>
      </c>
      <c r="R28" s="65" t="s">
        <v>127</v>
      </c>
      <c r="S28" s="66" t="s">
        <v>128</v>
      </c>
      <c r="T28" s="66" t="s">
        <v>135</v>
      </c>
      <c r="U28" s="66"/>
      <c r="V28" s="65"/>
      <c r="W28" s="67"/>
      <c r="X28" s="115" t="s">
        <v>68</v>
      </c>
      <c r="Y28" s="68"/>
      <c r="Z28" s="68"/>
      <c r="AA28" s="65">
        <v>0.3</v>
      </c>
      <c r="AB28" s="55">
        <v>0.33</v>
      </c>
      <c r="AC28" s="116">
        <v>1</v>
      </c>
      <c r="AD28" s="53" t="s">
        <v>136</v>
      </c>
      <c r="AE28" s="67" t="s">
        <v>130</v>
      </c>
      <c r="AF28" s="65"/>
      <c r="AG28" s="67"/>
      <c r="AH28" s="116" t="s">
        <v>68</v>
      </c>
      <c r="AI28" s="67"/>
      <c r="AJ28" s="67"/>
      <c r="AK28" s="65">
        <v>0.3</v>
      </c>
      <c r="AL28" s="69">
        <v>0.75</v>
      </c>
      <c r="AM28" s="116">
        <v>1</v>
      </c>
      <c r="AN28" s="218" t="s">
        <v>137</v>
      </c>
      <c r="AO28" s="70" t="s">
        <v>132</v>
      </c>
      <c r="AP28" s="127" t="s">
        <v>124</v>
      </c>
      <c r="AQ28" s="130">
        <v>0.6</v>
      </c>
      <c r="AR28" s="69">
        <v>0.75</v>
      </c>
      <c r="AS28" s="116">
        <v>1</v>
      </c>
      <c r="AT28" s="218" t="s">
        <v>137</v>
      </c>
    </row>
    <row r="29" spans="1:46" s="118" customFormat="1" ht="273" customHeight="1" x14ac:dyDescent="0.25">
      <c r="A29" s="107">
        <v>1</v>
      </c>
      <c r="B29" s="42" t="s">
        <v>121</v>
      </c>
      <c r="C29" s="42" t="s">
        <v>122</v>
      </c>
      <c r="D29" s="132" t="s">
        <v>138</v>
      </c>
      <c r="E29" s="109">
        <v>0.06</v>
      </c>
      <c r="F29" s="133" t="s">
        <v>97</v>
      </c>
      <c r="G29" s="120" t="s">
        <v>139</v>
      </c>
      <c r="H29" s="120" t="s">
        <v>140</v>
      </c>
      <c r="I29" s="113">
        <v>40</v>
      </c>
      <c r="J29" s="133" t="s">
        <v>62</v>
      </c>
      <c r="K29" s="133" t="s">
        <v>141</v>
      </c>
      <c r="L29" s="63">
        <v>8</v>
      </c>
      <c r="M29" s="63">
        <v>11</v>
      </c>
      <c r="N29" s="63">
        <v>11</v>
      </c>
      <c r="O29" s="63">
        <v>12</v>
      </c>
      <c r="P29" s="61">
        <v>42</v>
      </c>
      <c r="Q29" s="49" t="s">
        <v>64</v>
      </c>
      <c r="R29" s="122" t="s">
        <v>142</v>
      </c>
      <c r="S29" s="49" t="s">
        <v>128</v>
      </c>
      <c r="T29" s="133" t="s">
        <v>143</v>
      </c>
      <c r="U29" s="49"/>
      <c r="V29" s="63">
        <v>8</v>
      </c>
      <c r="W29" s="53">
        <v>8</v>
      </c>
      <c r="X29" s="116">
        <f>W29/V29</f>
        <v>1</v>
      </c>
      <c r="Y29" s="54" t="s">
        <v>144</v>
      </c>
      <c r="Z29" s="54" t="s">
        <v>145</v>
      </c>
      <c r="AA29" s="63">
        <v>11</v>
      </c>
      <c r="AB29" s="63">
        <v>11</v>
      </c>
      <c r="AC29" s="116">
        <f t="shared" si="1"/>
        <v>1</v>
      </c>
      <c r="AD29" s="53" t="s">
        <v>146</v>
      </c>
      <c r="AE29" s="53" t="s">
        <v>147</v>
      </c>
      <c r="AF29" s="63">
        <v>11</v>
      </c>
      <c r="AG29" s="53">
        <v>11</v>
      </c>
      <c r="AH29" s="116">
        <f t="shared" si="0"/>
        <v>1</v>
      </c>
      <c r="AI29" s="53" t="s">
        <v>148</v>
      </c>
      <c r="AJ29" s="53"/>
      <c r="AK29" s="63">
        <v>12</v>
      </c>
      <c r="AL29" s="219">
        <v>12</v>
      </c>
      <c r="AM29" s="116">
        <f t="shared" si="2"/>
        <v>1</v>
      </c>
      <c r="AN29" s="43" t="s">
        <v>149</v>
      </c>
      <c r="AO29" s="57"/>
      <c r="AP29" s="120" t="s">
        <v>139</v>
      </c>
      <c r="AQ29" s="134">
        <v>42</v>
      </c>
      <c r="AR29" s="220">
        <f>SUM(AL29,AG29,AB29,W29)</f>
        <v>42</v>
      </c>
      <c r="AS29" s="48">
        <f t="shared" ref="AS29:AS34" si="4">AR29/AQ29</f>
        <v>1</v>
      </c>
      <c r="AT29" s="221" t="s">
        <v>150</v>
      </c>
    </row>
    <row r="30" spans="1:46" s="118" customFormat="1" ht="207.75" customHeight="1" x14ac:dyDescent="0.25">
      <c r="A30" s="107">
        <v>1</v>
      </c>
      <c r="B30" s="42" t="s">
        <v>121</v>
      </c>
      <c r="C30" s="42" t="s">
        <v>122</v>
      </c>
      <c r="D30" s="132" t="s">
        <v>151</v>
      </c>
      <c r="E30" s="135">
        <v>0.06</v>
      </c>
      <c r="F30" s="133" t="s">
        <v>97</v>
      </c>
      <c r="G30" s="120" t="s">
        <v>152</v>
      </c>
      <c r="H30" s="120" t="s">
        <v>153</v>
      </c>
      <c r="I30" s="113">
        <v>24</v>
      </c>
      <c r="J30" s="122" t="s">
        <v>62</v>
      </c>
      <c r="K30" s="133" t="s">
        <v>154</v>
      </c>
      <c r="L30" s="62">
        <v>6</v>
      </c>
      <c r="M30" s="62">
        <v>6</v>
      </c>
      <c r="N30" s="62">
        <v>6</v>
      </c>
      <c r="O30" s="62">
        <v>6</v>
      </c>
      <c r="P30" s="61">
        <v>24</v>
      </c>
      <c r="Q30" s="49" t="s">
        <v>64</v>
      </c>
      <c r="R30" s="122" t="s">
        <v>142</v>
      </c>
      <c r="S30" s="49" t="s">
        <v>128</v>
      </c>
      <c r="T30" s="133" t="s">
        <v>155</v>
      </c>
      <c r="U30" s="49"/>
      <c r="V30" s="62">
        <v>6</v>
      </c>
      <c r="W30" s="53">
        <v>6</v>
      </c>
      <c r="X30" s="116">
        <f>W30/V30</f>
        <v>1</v>
      </c>
      <c r="Y30" s="54" t="s">
        <v>156</v>
      </c>
      <c r="Z30" s="54" t="s">
        <v>157</v>
      </c>
      <c r="AA30" s="62">
        <v>6</v>
      </c>
      <c r="AB30" s="63">
        <v>6</v>
      </c>
      <c r="AC30" s="116">
        <f t="shared" si="1"/>
        <v>1</v>
      </c>
      <c r="AD30" s="53" t="s">
        <v>158</v>
      </c>
      <c r="AE30" s="53" t="s">
        <v>159</v>
      </c>
      <c r="AF30" s="62">
        <v>6</v>
      </c>
      <c r="AG30" s="53">
        <v>8</v>
      </c>
      <c r="AH30" s="116">
        <v>1</v>
      </c>
      <c r="AI30" s="53" t="s">
        <v>160</v>
      </c>
      <c r="AJ30" s="53"/>
      <c r="AK30" s="62">
        <v>6</v>
      </c>
      <c r="AL30" s="219">
        <v>6</v>
      </c>
      <c r="AM30" s="116">
        <f t="shared" si="2"/>
        <v>1</v>
      </c>
      <c r="AN30" s="43" t="s">
        <v>161</v>
      </c>
      <c r="AO30" s="57"/>
      <c r="AP30" s="120" t="s">
        <v>152</v>
      </c>
      <c r="AQ30" s="134">
        <v>24</v>
      </c>
      <c r="AR30" s="220">
        <f>SUM(AL30,AG30,AB30,W30)</f>
        <v>26</v>
      </c>
      <c r="AS30" s="48">
        <v>1</v>
      </c>
      <c r="AT30" s="221" t="s">
        <v>162</v>
      </c>
    </row>
    <row r="31" spans="1:46" s="118" customFormat="1" ht="223.5" customHeight="1" x14ac:dyDescent="0.25">
      <c r="A31" s="107">
        <v>1</v>
      </c>
      <c r="B31" s="42" t="s">
        <v>121</v>
      </c>
      <c r="C31" s="42" t="s">
        <v>122</v>
      </c>
      <c r="D31" s="132" t="s">
        <v>163</v>
      </c>
      <c r="E31" s="135">
        <v>0.06</v>
      </c>
      <c r="F31" s="133" t="s">
        <v>97</v>
      </c>
      <c r="G31" s="124" t="s">
        <v>164</v>
      </c>
      <c r="H31" s="120" t="s">
        <v>165</v>
      </c>
      <c r="I31" s="49">
        <v>24</v>
      </c>
      <c r="J31" s="49" t="s">
        <v>62</v>
      </c>
      <c r="K31" s="49" t="s">
        <v>166</v>
      </c>
      <c r="L31" s="62">
        <v>6</v>
      </c>
      <c r="M31" s="62">
        <v>6</v>
      </c>
      <c r="N31" s="62">
        <v>6</v>
      </c>
      <c r="O31" s="62">
        <v>6</v>
      </c>
      <c r="P31" s="61">
        <v>24</v>
      </c>
      <c r="Q31" s="49" t="s">
        <v>64</v>
      </c>
      <c r="R31" s="122" t="s">
        <v>142</v>
      </c>
      <c r="S31" s="49" t="s">
        <v>128</v>
      </c>
      <c r="T31" s="133" t="s">
        <v>167</v>
      </c>
      <c r="U31" s="49"/>
      <c r="V31" s="62">
        <v>6</v>
      </c>
      <c r="W31" s="53">
        <v>6</v>
      </c>
      <c r="X31" s="116">
        <f>W31/V31</f>
        <v>1</v>
      </c>
      <c r="Y31" s="54" t="s">
        <v>168</v>
      </c>
      <c r="Z31" s="54" t="s">
        <v>169</v>
      </c>
      <c r="AA31" s="62">
        <v>6</v>
      </c>
      <c r="AB31" s="63">
        <v>6</v>
      </c>
      <c r="AC31" s="116">
        <f t="shared" si="1"/>
        <v>1</v>
      </c>
      <c r="AD31" s="53" t="s">
        <v>170</v>
      </c>
      <c r="AE31" s="53" t="s">
        <v>167</v>
      </c>
      <c r="AF31" s="62">
        <v>6</v>
      </c>
      <c r="AG31" s="53">
        <v>6</v>
      </c>
      <c r="AH31" s="116">
        <f t="shared" si="0"/>
        <v>1</v>
      </c>
      <c r="AI31" s="53" t="s">
        <v>171</v>
      </c>
      <c r="AJ31" s="53"/>
      <c r="AK31" s="62">
        <v>6</v>
      </c>
      <c r="AL31" s="219">
        <v>6</v>
      </c>
      <c r="AM31" s="116">
        <f t="shared" si="2"/>
        <v>1</v>
      </c>
      <c r="AN31" s="43" t="s">
        <v>172</v>
      </c>
      <c r="AO31" s="57"/>
      <c r="AP31" s="124" t="s">
        <v>164</v>
      </c>
      <c r="AQ31" s="134">
        <v>24</v>
      </c>
      <c r="AR31" s="220">
        <f>SUM(AL31,AG31,AB31,W31)</f>
        <v>24</v>
      </c>
      <c r="AS31" s="48">
        <f t="shared" si="4"/>
        <v>1</v>
      </c>
      <c r="AT31" s="221" t="s">
        <v>173</v>
      </c>
    </row>
    <row r="32" spans="1:46" s="118" customFormat="1" ht="401.25" customHeight="1" x14ac:dyDescent="0.25">
      <c r="A32" s="107">
        <v>7</v>
      </c>
      <c r="B32" s="42" t="s">
        <v>174</v>
      </c>
      <c r="C32" s="42" t="s">
        <v>175</v>
      </c>
      <c r="D32" s="132" t="s">
        <v>176</v>
      </c>
      <c r="E32" s="135">
        <v>7.0000000000000007E-2</v>
      </c>
      <c r="F32" s="122" t="s">
        <v>97</v>
      </c>
      <c r="G32" s="136" t="s">
        <v>177</v>
      </c>
      <c r="H32" s="136" t="s">
        <v>178</v>
      </c>
      <c r="I32" s="52">
        <v>0.81</v>
      </c>
      <c r="J32" s="49" t="s">
        <v>74</v>
      </c>
      <c r="K32" s="122" t="s">
        <v>179</v>
      </c>
      <c r="L32" s="60">
        <v>1</v>
      </c>
      <c r="M32" s="60">
        <v>1</v>
      </c>
      <c r="N32" s="60">
        <v>1</v>
      </c>
      <c r="O32" s="52">
        <v>1</v>
      </c>
      <c r="P32" s="114">
        <f>+O32</f>
        <v>1</v>
      </c>
      <c r="Q32" s="49" t="s">
        <v>64</v>
      </c>
      <c r="R32" s="122" t="s">
        <v>180</v>
      </c>
      <c r="S32" s="49" t="s">
        <v>128</v>
      </c>
      <c r="T32" s="122" t="s">
        <v>181</v>
      </c>
      <c r="U32" s="49"/>
      <c r="V32" s="52">
        <v>1</v>
      </c>
      <c r="W32" s="56">
        <v>0.59</v>
      </c>
      <c r="X32" s="166">
        <f>W32/V32</f>
        <v>0.59</v>
      </c>
      <c r="Y32" s="54" t="s">
        <v>182</v>
      </c>
      <c r="Z32" s="54" t="s">
        <v>183</v>
      </c>
      <c r="AA32" s="52">
        <v>1</v>
      </c>
      <c r="AB32" s="55">
        <v>0.78</v>
      </c>
      <c r="AC32" s="116">
        <f t="shared" si="1"/>
        <v>0.78</v>
      </c>
      <c r="AD32" s="53" t="s">
        <v>184</v>
      </c>
      <c r="AE32" s="53" t="s">
        <v>185</v>
      </c>
      <c r="AF32" s="60">
        <v>1</v>
      </c>
      <c r="AG32" s="56">
        <v>0.87</v>
      </c>
      <c r="AH32" s="116">
        <f t="shared" si="0"/>
        <v>0.87</v>
      </c>
      <c r="AI32" s="53" t="s">
        <v>186</v>
      </c>
      <c r="AJ32" s="53" t="s">
        <v>187</v>
      </c>
      <c r="AK32" s="52">
        <v>1</v>
      </c>
      <c r="AL32" s="56">
        <v>0.83330000000000004</v>
      </c>
      <c r="AM32" s="116">
        <f t="shared" si="2"/>
        <v>0.83330000000000004</v>
      </c>
      <c r="AN32" s="43" t="s">
        <v>188</v>
      </c>
      <c r="AO32" s="57" t="s">
        <v>187</v>
      </c>
      <c r="AP32" s="136" t="s">
        <v>177</v>
      </c>
      <c r="AQ32" s="137">
        <v>1</v>
      </c>
      <c r="AR32" s="56">
        <v>0.83330000000000004</v>
      </c>
      <c r="AS32" s="116">
        <f t="shared" si="4"/>
        <v>0.83330000000000004</v>
      </c>
      <c r="AT32" s="43" t="s">
        <v>188</v>
      </c>
    </row>
    <row r="33" spans="1:46" s="186" customFormat="1" ht="75" customHeight="1" x14ac:dyDescent="0.25">
      <c r="A33" s="169">
        <v>6</v>
      </c>
      <c r="B33" s="170" t="s">
        <v>84</v>
      </c>
      <c r="C33" s="170" t="s">
        <v>189</v>
      </c>
      <c r="D33" s="171" t="s">
        <v>190</v>
      </c>
      <c r="E33" s="172">
        <v>0.04</v>
      </c>
      <c r="F33" s="173" t="s">
        <v>191</v>
      </c>
      <c r="G33" s="174" t="s">
        <v>192</v>
      </c>
      <c r="H33" s="174" t="s">
        <v>193</v>
      </c>
      <c r="I33" s="173">
        <v>1</v>
      </c>
      <c r="J33" s="173" t="s">
        <v>62</v>
      </c>
      <c r="K33" s="174" t="s">
        <v>194</v>
      </c>
      <c r="L33" s="173">
        <v>0</v>
      </c>
      <c r="M33" s="173">
        <v>0</v>
      </c>
      <c r="N33" s="173">
        <v>0</v>
      </c>
      <c r="O33" s="173">
        <v>1</v>
      </c>
      <c r="P33" s="169">
        <f>+SUM(L33:O33)</f>
        <v>1</v>
      </c>
      <c r="Q33" s="175" t="s">
        <v>64</v>
      </c>
      <c r="R33" s="175" t="s">
        <v>195</v>
      </c>
      <c r="S33" s="175" t="s">
        <v>196</v>
      </c>
      <c r="T33" s="176" t="s">
        <v>197</v>
      </c>
      <c r="U33" s="175"/>
      <c r="V33" s="173">
        <v>0</v>
      </c>
      <c r="W33" s="177">
        <v>0</v>
      </c>
      <c r="X33" s="178" t="s">
        <v>68</v>
      </c>
      <c r="Y33" s="178" t="s">
        <v>68</v>
      </c>
      <c r="Z33" s="178" t="s">
        <v>68</v>
      </c>
      <c r="AA33" s="181" t="s">
        <v>68</v>
      </c>
      <c r="AB33" s="181" t="s">
        <v>68</v>
      </c>
      <c r="AC33" s="181" t="s">
        <v>68</v>
      </c>
      <c r="AD33" s="181" t="s">
        <v>68</v>
      </c>
      <c r="AE33" s="181" t="s">
        <v>68</v>
      </c>
      <c r="AF33" s="173" t="s">
        <v>198</v>
      </c>
      <c r="AG33" s="173" t="s">
        <v>198</v>
      </c>
      <c r="AH33" s="173" t="s">
        <v>198</v>
      </c>
      <c r="AI33" s="177" t="s">
        <v>199</v>
      </c>
      <c r="AJ33" s="177"/>
      <c r="AK33" s="173">
        <v>1</v>
      </c>
      <c r="AL33" s="222">
        <v>1</v>
      </c>
      <c r="AM33" s="181">
        <v>1</v>
      </c>
      <c r="AN33" s="43" t="s">
        <v>200</v>
      </c>
      <c r="AO33" s="183" t="s">
        <v>201</v>
      </c>
      <c r="AP33" s="174" t="s">
        <v>192</v>
      </c>
      <c r="AQ33" s="223">
        <v>1</v>
      </c>
      <c r="AR33" s="224">
        <v>1</v>
      </c>
      <c r="AS33" s="185">
        <f t="shared" si="4"/>
        <v>1</v>
      </c>
      <c r="AT33" s="43" t="s">
        <v>200</v>
      </c>
    </row>
    <row r="34" spans="1:46" s="186" customFormat="1" ht="318" customHeight="1" x14ac:dyDescent="0.25">
      <c r="A34" s="169">
        <v>6</v>
      </c>
      <c r="B34" s="170" t="s">
        <v>84</v>
      </c>
      <c r="C34" s="170" t="s">
        <v>189</v>
      </c>
      <c r="D34" s="171" t="s">
        <v>202</v>
      </c>
      <c r="E34" s="172">
        <v>0.04</v>
      </c>
      <c r="F34" s="173" t="s">
        <v>191</v>
      </c>
      <c r="G34" s="174" t="s">
        <v>203</v>
      </c>
      <c r="H34" s="174" t="s">
        <v>204</v>
      </c>
      <c r="I34" s="173" t="s">
        <v>205</v>
      </c>
      <c r="J34" s="173" t="s">
        <v>206</v>
      </c>
      <c r="K34" s="174" t="s">
        <v>207</v>
      </c>
      <c r="L34" s="187">
        <v>1</v>
      </c>
      <c r="M34" s="187">
        <v>1</v>
      </c>
      <c r="N34" s="187">
        <v>1</v>
      </c>
      <c r="O34" s="187">
        <v>1</v>
      </c>
      <c r="P34" s="188">
        <v>1</v>
      </c>
      <c r="Q34" s="175" t="s">
        <v>64</v>
      </c>
      <c r="R34" s="175" t="s">
        <v>208</v>
      </c>
      <c r="S34" s="175" t="s">
        <v>196</v>
      </c>
      <c r="T34" s="175" t="s">
        <v>209</v>
      </c>
      <c r="U34" s="175"/>
      <c r="V34" s="187">
        <v>1</v>
      </c>
      <c r="W34" s="182">
        <v>0.4</v>
      </c>
      <c r="X34" s="189">
        <f>W34/V34</f>
        <v>0.4</v>
      </c>
      <c r="Y34" s="179" t="s">
        <v>210</v>
      </c>
      <c r="Z34" s="179" t="s">
        <v>211</v>
      </c>
      <c r="AA34" s="187">
        <v>1</v>
      </c>
      <c r="AB34" s="180">
        <v>0.71</v>
      </c>
      <c r="AC34" s="181">
        <f t="shared" si="1"/>
        <v>0.71</v>
      </c>
      <c r="AD34" s="177" t="s">
        <v>212</v>
      </c>
      <c r="AE34" s="177" t="s">
        <v>209</v>
      </c>
      <c r="AF34" s="187">
        <v>1</v>
      </c>
      <c r="AG34" s="182">
        <v>0.75</v>
      </c>
      <c r="AH34" s="181">
        <f t="shared" si="0"/>
        <v>0.75</v>
      </c>
      <c r="AI34" s="177" t="s">
        <v>213</v>
      </c>
      <c r="AJ34" s="177" t="s">
        <v>214</v>
      </c>
      <c r="AK34" s="187">
        <v>1</v>
      </c>
      <c r="AL34" s="182">
        <v>0.69</v>
      </c>
      <c r="AM34" s="181">
        <f t="shared" si="2"/>
        <v>0.69</v>
      </c>
      <c r="AN34" s="43" t="s">
        <v>215</v>
      </c>
      <c r="AO34" s="183" t="s">
        <v>216</v>
      </c>
      <c r="AP34" s="174" t="s">
        <v>203</v>
      </c>
      <c r="AQ34" s="184">
        <v>1</v>
      </c>
      <c r="AR34" s="182">
        <v>0.69</v>
      </c>
      <c r="AS34" s="181">
        <f t="shared" si="4"/>
        <v>0.69</v>
      </c>
      <c r="AT34" s="43" t="s">
        <v>215</v>
      </c>
    </row>
    <row r="35" spans="1:46" s="186" customFormat="1" ht="308.25" customHeight="1" x14ac:dyDescent="0.25">
      <c r="A35" s="169">
        <v>6</v>
      </c>
      <c r="B35" s="170" t="s">
        <v>84</v>
      </c>
      <c r="C35" s="170" t="s">
        <v>189</v>
      </c>
      <c r="D35" s="171" t="s">
        <v>217</v>
      </c>
      <c r="E35" s="172">
        <v>0.04</v>
      </c>
      <c r="F35" s="173" t="s">
        <v>191</v>
      </c>
      <c r="G35" s="171" t="s">
        <v>218</v>
      </c>
      <c r="H35" s="171" t="s">
        <v>219</v>
      </c>
      <c r="I35" s="173">
        <v>159</v>
      </c>
      <c r="J35" s="173" t="s">
        <v>220</v>
      </c>
      <c r="K35" s="171" t="s">
        <v>221</v>
      </c>
      <c r="L35" s="187">
        <v>0</v>
      </c>
      <c r="M35" s="187">
        <v>0</v>
      </c>
      <c r="N35" s="187">
        <v>0</v>
      </c>
      <c r="O35" s="187">
        <v>1</v>
      </c>
      <c r="P35" s="190">
        <v>1</v>
      </c>
      <c r="Q35" s="175" t="s">
        <v>64</v>
      </c>
      <c r="R35" s="175" t="s">
        <v>222</v>
      </c>
      <c r="S35" s="175" t="s">
        <v>196</v>
      </c>
      <c r="T35" s="175" t="s">
        <v>223</v>
      </c>
      <c r="U35" s="175"/>
      <c r="V35" s="187" t="s">
        <v>68</v>
      </c>
      <c r="W35" s="187" t="s">
        <v>68</v>
      </c>
      <c r="X35" s="187" t="s">
        <v>68</v>
      </c>
      <c r="Y35" s="179" t="s">
        <v>224</v>
      </c>
      <c r="Z35" s="179" t="s">
        <v>225</v>
      </c>
      <c r="AA35" s="187" t="s">
        <v>68</v>
      </c>
      <c r="AB35" s="187" t="s">
        <v>68</v>
      </c>
      <c r="AC35" s="181">
        <v>1</v>
      </c>
      <c r="AD35" s="177" t="s">
        <v>226</v>
      </c>
      <c r="AE35" s="177" t="s">
        <v>227</v>
      </c>
      <c r="AF35" s="187">
        <v>0</v>
      </c>
      <c r="AG35" s="181" t="s">
        <v>68</v>
      </c>
      <c r="AH35" s="181" t="s">
        <v>68</v>
      </c>
      <c r="AI35" s="177" t="s">
        <v>228</v>
      </c>
      <c r="AJ35" s="177" t="s">
        <v>229</v>
      </c>
      <c r="AK35" s="187">
        <v>1</v>
      </c>
      <c r="AL35" s="182">
        <v>0.96</v>
      </c>
      <c r="AM35" s="181">
        <f>AL35/AK35</f>
        <v>0.96</v>
      </c>
      <c r="AN35" s="43" t="s">
        <v>230</v>
      </c>
      <c r="AO35" s="183" t="s">
        <v>229</v>
      </c>
      <c r="AP35" s="171" t="s">
        <v>218</v>
      </c>
      <c r="AQ35" s="184">
        <v>1</v>
      </c>
      <c r="AR35" s="182">
        <v>0.96</v>
      </c>
      <c r="AS35" s="181">
        <f>AR35/AQ35</f>
        <v>0.96</v>
      </c>
      <c r="AT35" s="43" t="s">
        <v>230</v>
      </c>
    </row>
    <row r="36" spans="1:46" s="186" customFormat="1" ht="279" customHeight="1" x14ac:dyDescent="0.25">
      <c r="A36" s="169">
        <v>6</v>
      </c>
      <c r="B36" s="170" t="s">
        <v>84</v>
      </c>
      <c r="C36" s="170" t="s">
        <v>189</v>
      </c>
      <c r="D36" s="191" t="s">
        <v>231</v>
      </c>
      <c r="E36" s="172">
        <v>0.04</v>
      </c>
      <c r="F36" s="175" t="s">
        <v>191</v>
      </c>
      <c r="G36" s="192" t="s">
        <v>232</v>
      </c>
      <c r="H36" s="191" t="s">
        <v>233</v>
      </c>
      <c r="I36" s="175" t="s">
        <v>205</v>
      </c>
      <c r="J36" s="175" t="s">
        <v>206</v>
      </c>
      <c r="K36" s="175" t="s">
        <v>234</v>
      </c>
      <c r="L36" s="193">
        <v>0</v>
      </c>
      <c r="M36" s="193">
        <v>0.7</v>
      </c>
      <c r="N36" s="193">
        <v>0</v>
      </c>
      <c r="O36" s="193">
        <v>0.7</v>
      </c>
      <c r="P36" s="194">
        <v>0.7</v>
      </c>
      <c r="Q36" s="175" t="s">
        <v>64</v>
      </c>
      <c r="R36" s="175" t="s">
        <v>235</v>
      </c>
      <c r="S36" s="175" t="s">
        <v>196</v>
      </c>
      <c r="T36" s="175" t="s">
        <v>236</v>
      </c>
      <c r="U36" s="175"/>
      <c r="V36" s="193">
        <v>0</v>
      </c>
      <c r="W36" s="177">
        <v>0</v>
      </c>
      <c r="X36" s="178" t="s">
        <v>68</v>
      </c>
      <c r="Y36" s="178" t="s">
        <v>68</v>
      </c>
      <c r="Z36" s="178" t="s">
        <v>68</v>
      </c>
      <c r="AA36" s="193">
        <v>0.7</v>
      </c>
      <c r="AB36" s="180">
        <v>0.45</v>
      </c>
      <c r="AC36" s="181">
        <f t="shared" si="1"/>
        <v>0.6428571428571429</v>
      </c>
      <c r="AD36" s="177" t="s">
        <v>237</v>
      </c>
      <c r="AE36" s="177" t="s">
        <v>236</v>
      </c>
      <c r="AF36" s="181" t="s">
        <v>68</v>
      </c>
      <c r="AG36" s="181" t="s">
        <v>68</v>
      </c>
      <c r="AH36" s="181" t="s">
        <v>68</v>
      </c>
      <c r="AI36" s="181" t="s">
        <v>68</v>
      </c>
      <c r="AJ36" s="177"/>
      <c r="AK36" s="193">
        <v>0.7</v>
      </c>
      <c r="AL36" s="182">
        <v>0.73</v>
      </c>
      <c r="AM36" s="181">
        <v>1</v>
      </c>
      <c r="AN36" s="43" t="s">
        <v>238</v>
      </c>
      <c r="AO36" s="183" t="s">
        <v>239</v>
      </c>
      <c r="AP36" s="192" t="s">
        <v>232</v>
      </c>
      <c r="AQ36" s="184">
        <v>0.7</v>
      </c>
      <c r="AR36" s="182">
        <v>0.73</v>
      </c>
      <c r="AS36" s="181">
        <v>1</v>
      </c>
      <c r="AT36" s="43" t="s">
        <v>238</v>
      </c>
    </row>
    <row r="37" spans="1:46" s="186" customFormat="1" ht="75" customHeight="1" x14ac:dyDescent="0.25">
      <c r="A37" s="169">
        <v>6</v>
      </c>
      <c r="B37" s="170" t="s">
        <v>84</v>
      </c>
      <c r="C37" s="170" t="s">
        <v>189</v>
      </c>
      <c r="D37" s="171" t="s">
        <v>240</v>
      </c>
      <c r="E37" s="172">
        <v>0.04</v>
      </c>
      <c r="F37" s="175" t="s">
        <v>191</v>
      </c>
      <c r="G37" s="173" t="s">
        <v>241</v>
      </c>
      <c r="H37" s="192" t="s">
        <v>242</v>
      </c>
      <c r="I37" s="175" t="s">
        <v>205</v>
      </c>
      <c r="J37" s="173" t="s">
        <v>206</v>
      </c>
      <c r="K37" s="175" t="s">
        <v>243</v>
      </c>
      <c r="L37" s="193">
        <v>0</v>
      </c>
      <c r="M37" s="193">
        <v>0</v>
      </c>
      <c r="N37" s="193">
        <v>0</v>
      </c>
      <c r="O37" s="193">
        <v>0.8</v>
      </c>
      <c r="P37" s="194">
        <v>0.8</v>
      </c>
      <c r="Q37" s="175" t="s">
        <v>64</v>
      </c>
      <c r="R37" s="175" t="s">
        <v>235</v>
      </c>
      <c r="S37" s="175" t="s">
        <v>196</v>
      </c>
      <c r="T37" s="175" t="s">
        <v>235</v>
      </c>
      <c r="U37" s="175"/>
      <c r="V37" s="193">
        <v>0</v>
      </c>
      <c r="W37" s="177">
        <v>0</v>
      </c>
      <c r="X37" s="178" t="s">
        <v>68</v>
      </c>
      <c r="Y37" s="179" t="s">
        <v>68</v>
      </c>
      <c r="Z37" s="179" t="s">
        <v>68</v>
      </c>
      <c r="AA37" s="181" t="s">
        <v>68</v>
      </c>
      <c r="AB37" s="181" t="s">
        <v>68</v>
      </c>
      <c r="AC37" s="181" t="s">
        <v>68</v>
      </c>
      <c r="AD37" s="177" t="s">
        <v>68</v>
      </c>
      <c r="AE37" s="177" t="s">
        <v>68</v>
      </c>
      <c r="AF37" s="179" t="s">
        <v>68</v>
      </c>
      <c r="AG37" s="181" t="s">
        <v>68</v>
      </c>
      <c r="AH37" s="181" t="s">
        <v>68</v>
      </c>
      <c r="AI37" s="181" t="s">
        <v>68</v>
      </c>
      <c r="AJ37" s="177" t="s">
        <v>68</v>
      </c>
      <c r="AK37" s="182">
        <v>0.8</v>
      </c>
      <c r="AL37" s="181">
        <v>0.48299999999999998</v>
      </c>
      <c r="AM37" s="201">
        <v>0.48</v>
      </c>
      <c r="AN37" s="43" t="s">
        <v>244</v>
      </c>
      <c r="AO37" s="186" t="s">
        <v>245</v>
      </c>
      <c r="AP37" s="173" t="s">
        <v>241</v>
      </c>
      <c r="AQ37" s="184">
        <v>0.8</v>
      </c>
      <c r="AR37" s="181">
        <v>0.48299999999999998</v>
      </c>
      <c r="AS37" s="201">
        <v>0.48</v>
      </c>
      <c r="AT37" s="43" t="s">
        <v>244</v>
      </c>
    </row>
    <row r="38" spans="1:46" ht="55.5" customHeight="1" x14ac:dyDescent="0.25">
      <c r="A38" s="138"/>
      <c r="B38" s="271" t="s">
        <v>246</v>
      </c>
      <c r="C38" s="272"/>
      <c r="D38" s="272"/>
      <c r="E38" s="59">
        <f>SUM(E21:E37)</f>
        <v>1.0000000000000004</v>
      </c>
      <c r="F38" s="40"/>
      <c r="G38" s="139"/>
      <c r="H38" s="58"/>
      <c r="I38" s="58"/>
      <c r="J38" s="58"/>
      <c r="K38" s="58"/>
      <c r="L38" s="58"/>
      <c r="M38" s="58"/>
      <c r="N38" s="58"/>
      <c r="O38" s="58"/>
      <c r="P38" s="34"/>
      <c r="Q38" s="58"/>
      <c r="R38" s="58"/>
      <c r="S38" s="58"/>
      <c r="T38" s="58"/>
      <c r="U38" s="58"/>
      <c r="V38" s="227" t="s">
        <v>247</v>
      </c>
      <c r="W38" s="227"/>
      <c r="X38" s="168">
        <f>AVERAGE(X21:X37)</f>
        <v>0.81428571428571428</v>
      </c>
      <c r="Y38" s="36"/>
      <c r="Z38" s="35"/>
      <c r="AA38" s="256" t="s">
        <v>248</v>
      </c>
      <c r="AB38" s="256"/>
      <c r="AC38" s="198">
        <f>AVERAGE(AC21:AC37)</f>
        <v>0.91006380952380939</v>
      </c>
      <c r="AD38" s="36"/>
      <c r="AE38" s="35"/>
      <c r="AF38" s="227" t="s">
        <v>249</v>
      </c>
      <c r="AG38" s="227"/>
      <c r="AH38" s="202">
        <f>AVERAGE(AH21:AH37)</f>
        <v>0.91939393939393932</v>
      </c>
      <c r="AI38" s="36"/>
      <c r="AJ38" s="37"/>
      <c r="AK38" s="236" t="s">
        <v>250</v>
      </c>
      <c r="AL38" s="236"/>
      <c r="AM38" s="225">
        <f>AVERAGE(AM21:AM37)</f>
        <v>0.8816918269230769</v>
      </c>
      <c r="AN38" s="36"/>
      <c r="AO38" s="233" t="s">
        <v>251</v>
      </c>
      <c r="AP38" s="234"/>
      <c r="AQ38" s="235"/>
      <c r="AR38" s="38">
        <f>AVERAGE(AS21:AS37)</f>
        <v>0.86316093514328807</v>
      </c>
      <c r="AS38" s="38"/>
      <c r="AT38" s="39"/>
    </row>
    <row r="39" spans="1:46" ht="15.75" customHeight="1" x14ac:dyDescent="0.25">
      <c r="A39" s="84"/>
      <c r="B39" s="140"/>
      <c r="C39" s="140"/>
      <c r="D39" s="141"/>
      <c r="E39" s="140"/>
      <c r="F39" s="140"/>
      <c r="G39" s="140"/>
      <c r="H39" s="142"/>
      <c r="I39" s="142"/>
      <c r="J39" s="142"/>
      <c r="K39" s="142"/>
      <c r="L39" s="142"/>
      <c r="M39" s="142"/>
      <c r="N39" s="142"/>
      <c r="O39" s="142"/>
      <c r="P39" s="142"/>
      <c r="Q39" s="142"/>
      <c r="R39" s="142"/>
      <c r="S39" s="78"/>
      <c r="T39" s="78"/>
      <c r="U39" s="78"/>
      <c r="V39" s="226"/>
      <c r="W39" s="226"/>
      <c r="X39" s="143"/>
      <c r="Y39" s="144"/>
      <c r="Z39" s="144"/>
      <c r="AA39" s="226"/>
      <c r="AB39" s="226"/>
      <c r="AC39" s="143"/>
      <c r="AD39" s="144"/>
      <c r="AE39" s="144"/>
      <c r="AF39" s="226"/>
      <c r="AG39" s="226"/>
      <c r="AH39" s="143"/>
      <c r="AI39" s="144"/>
      <c r="AJ39" s="144"/>
      <c r="AK39" s="226"/>
      <c r="AL39" s="226"/>
      <c r="AM39" s="143"/>
      <c r="AN39" s="144"/>
      <c r="AO39" s="144"/>
      <c r="AP39" s="226" t="s">
        <v>336</v>
      </c>
      <c r="AQ39" s="226"/>
      <c r="AR39" s="226"/>
      <c r="AS39" s="143"/>
      <c r="AT39" s="144"/>
    </row>
    <row r="40" spans="1:46" ht="15.75" customHeight="1" thickBot="1" x14ac:dyDescent="0.3">
      <c r="A40" s="84"/>
      <c r="B40" s="140"/>
      <c r="C40" s="140"/>
      <c r="D40" s="141"/>
      <c r="E40" s="140"/>
      <c r="F40" s="140"/>
      <c r="G40" s="140"/>
      <c r="H40" s="142"/>
      <c r="I40" s="142"/>
      <c r="J40" s="142"/>
      <c r="K40" s="142"/>
      <c r="L40" s="142"/>
      <c r="M40" s="142"/>
      <c r="N40" s="142"/>
      <c r="O40" s="142"/>
      <c r="P40" s="142"/>
      <c r="Q40" s="142"/>
      <c r="R40" s="142"/>
      <c r="S40" s="78"/>
      <c r="T40" s="78"/>
      <c r="U40" s="78"/>
      <c r="V40" s="226"/>
      <c r="W40" s="226"/>
      <c r="X40" s="145"/>
      <c r="Y40" s="144"/>
      <c r="Z40" s="144"/>
      <c r="AA40" s="226"/>
      <c r="AB40" s="226"/>
      <c r="AC40" s="145"/>
      <c r="AD40" s="144"/>
      <c r="AE40" s="144"/>
      <c r="AF40" s="226"/>
      <c r="AG40" s="226"/>
      <c r="AH40" s="146"/>
      <c r="AI40" s="144"/>
      <c r="AJ40" s="144"/>
      <c r="AK40" s="226"/>
      <c r="AL40" s="226"/>
      <c r="AM40" s="146"/>
      <c r="AN40" s="144"/>
      <c r="AO40" s="144"/>
      <c r="AP40" s="226"/>
      <c r="AQ40" s="226"/>
      <c r="AR40" s="226"/>
      <c r="AS40" s="146"/>
      <c r="AT40" s="144"/>
    </row>
    <row r="41" spans="1:46" ht="29.25" customHeight="1" x14ac:dyDescent="0.25">
      <c r="A41" s="84"/>
      <c r="B41" s="273" t="s">
        <v>252</v>
      </c>
      <c r="C41" s="274"/>
      <c r="D41" s="275"/>
      <c r="E41" s="147"/>
      <c r="F41" s="260" t="s">
        <v>253</v>
      </c>
      <c r="G41" s="261"/>
      <c r="H41" s="261"/>
      <c r="I41" s="262"/>
      <c r="J41" s="260" t="s">
        <v>254</v>
      </c>
      <c r="K41" s="261"/>
      <c r="L41" s="261"/>
      <c r="M41" s="261"/>
      <c r="N41" s="261"/>
      <c r="O41" s="261"/>
      <c r="P41" s="262"/>
      <c r="Q41" s="142"/>
      <c r="R41" s="142"/>
      <c r="S41" s="78"/>
      <c r="T41" s="78"/>
      <c r="U41" s="78"/>
      <c r="V41" s="226"/>
      <c r="W41" s="226"/>
      <c r="X41" s="145"/>
      <c r="Y41" s="144"/>
      <c r="Z41" s="144"/>
      <c r="AA41" s="226"/>
      <c r="AB41" s="226"/>
      <c r="AC41" s="145"/>
      <c r="AD41" s="144"/>
      <c r="AE41" s="144"/>
      <c r="AF41" s="226"/>
      <c r="AG41" s="226"/>
      <c r="AH41" s="146"/>
      <c r="AI41" s="144"/>
      <c r="AJ41" s="144"/>
      <c r="AK41" s="226"/>
      <c r="AL41" s="226"/>
      <c r="AM41" s="146"/>
      <c r="AN41" s="144"/>
      <c r="AO41" s="144"/>
      <c r="AP41" s="226"/>
      <c r="AQ41" s="226"/>
      <c r="AR41" s="226"/>
      <c r="AS41" s="146"/>
      <c r="AT41" s="144"/>
    </row>
    <row r="42" spans="1:46" ht="51" customHeight="1" x14ac:dyDescent="0.25">
      <c r="A42" s="84"/>
      <c r="B42" s="276" t="s">
        <v>255</v>
      </c>
      <c r="C42" s="277"/>
      <c r="D42" s="148"/>
      <c r="E42" s="210"/>
      <c r="F42" s="257" t="s">
        <v>255</v>
      </c>
      <c r="G42" s="258"/>
      <c r="H42" s="258"/>
      <c r="I42" s="259"/>
      <c r="J42" s="257" t="s">
        <v>255</v>
      </c>
      <c r="K42" s="258"/>
      <c r="L42" s="258"/>
      <c r="M42" s="258"/>
      <c r="N42" s="258"/>
      <c r="O42" s="258"/>
      <c r="P42" s="259"/>
      <c r="Q42" s="142"/>
      <c r="R42" s="142"/>
      <c r="S42" s="78"/>
      <c r="T42" s="78"/>
      <c r="U42" s="78"/>
      <c r="V42" s="229"/>
      <c r="W42" s="229"/>
      <c r="X42" s="143"/>
      <c r="Y42" s="144"/>
      <c r="Z42" s="144"/>
      <c r="AA42" s="229"/>
      <c r="AB42" s="229"/>
      <c r="AC42" s="143"/>
      <c r="AD42" s="144"/>
      <c r="AE42" s="144"/>
      <c r="AF42" s="229"/>
      <c r="AG42" s="229"/>
      <c r="AH42" s="143"/>
      <c r="AI42" s="144"/>
      <c r="AJ42" s="144"/>
      <c r="AK42" s="229"/>
      <c r="AL42" s="229"/>
      <c r="AM42" s="143"/>
      <c r="AN42" s="144"/>
      <c r="AO42" s="144"/>
      <c r="AP42" s="229"/>
      <c r="AQ42" s="229"/>
      <c r="AR42" s="229"/>
      <c r="AS42" s="143"/>
      <c r="AT42" s="144"/>
    </row>
    <row r="43" spans="1:46" ht="30" customHeight="1" x14ac:dyDescent="0.25">
      <c r="A43" s="84"/>
      <c r="B43" s="267"/>
      <c r="C43" s="268"/>
      <c r="D43" s="148"/>
      <c r="E43" s="208"/>
      <c r="F43" s="260"/>
      <c r="G43" s="261"/>
      <c r="H43" s="260"/>
      <c r="I43" s="261"/>
      <c r="J43" s="260"/>
      <c r="K43" s="261"/>
      <c r="L43" s="261"/>
      <c r="M43" s="261"/>
      <c r="N43" s="261"/>
      <c r="O43" s="261"/>
      <c r="P43" s="262"/>
      <c r="Q43" s="142"/>
      <c r="R43" s="142"/>
      <c r="S43" s="78"/>
      <c r="T43" s="78"/>
      <c r="U43" s="78"/>
      <c r="V43" s="78"/>
      <c r="W43" s="78"/>
      <c r="X43" s="149"/>
      <c r="Y43" s="78"/>
      <c r="Z43" s="78"/>
      <c r="AA43" s="78"/>
      <c r="AB43" s="78"/>
      <c r="AC43" s="149"/>
      <c r="AD43" s="78"/>
      <c r="AE43" s="78"/>
      <c r="AF43" s="78"/>
      <c r="AG43" s="78"/>
      <c r="AH43" s="149"/>
      <c r="AI43" s="78"/>
      <c r="AJ43" s="78"/>
      <c r="AK43" s="78"/>
      <c r="AL43" s="78"/>
      <c r="AM43" s="149"/>
      <c r="AN43" s="78"/>
      <c r="AO43" s="78"/>
      <c r="AP43" s="78"/>
      <c r="AQ43" s="78"/>
      <c r="AR43" s="78"/>
      <c r="AS43" s="149"/>
      <c r="AT43" s="78"/>
    </row>
    <row r="44" spans="1:46" x14ac:dyDescent="0.25">
      <c r="A44" s="84"/>
      <c r="B44" s="267"/>
      <c r="C44" s="268"/>
      <c r="D44" s="148"/>
      <c r="E44" s="208"/>
      <c r="F44" s="260"/>
      <c r="G44" s="261"/>
      <c r="H44" s="261"/>
      <c r="I44" s="262"/>
      <c r="J44" s="267"/>
      <c r="K44" s="268"/>
      <c r="L44" s="268"/>
      <c r="M44" s="268"/>
      <c r="N44" s="268"/>
      <c r="O44" s="268"/>
      <c r="P44" s="269"/>
      <c r="Q44" s="142"/>
      <c r="R44" s="142"/>
      <c r="S44" s="78"/>
      <c r="T44" s="78"/>
      <c r="U44" s="78"/>
      <c r="V44" s="78"/>
      <c r="W44" s="78"/>
      <c r="X44" s="149"/>
      <c r="Y44" s="78"/>
      <c r="Z44" s="78"/>
      <c r="AA44" s="78"/>
      <c r="AB44" s="78"/>
      <c r="AC44" s="149"/>
      <c r="AD44" s="78"/>
      <c r="AE44" s="78"/>
      <c r="AF44" s="78"/>
      <c r="AG44" s="78"/>
      <c r="AH44" s="149"/>
      <c r="AI44" s="78"/>
      <c r="AJ44" s="78"/>
      <c r="AK44" s="78"/>
      <c r="AL44" s="78"/>
      <c r="AM44" s="149"/>
      <c r="AN44" s="78"/>
      <c r="AO44" s="78"/>
      <c r="AP44" s="78"/>
      <c r="AQ44" s="78"/>
      <c r="AR44" s="78"/>
      <c r="AS44" s="149"/>
      <c r="AT44" s="78"/>
    </row>
    <row r="45" spans="1:46" x14ac:dyDescent="0.25"/>
    <row r="46" spans="1:46" hidden="1" x14ac:dyDescent="0.25"/>
    <row r="47" spans="1:46" hidden="1" x14ac:dyDescent="0.25"/>
    <row r="48" spans="1:46" hidden="1" x14ac:dyDescent="0.25"/>
    <row r="49" spans="1:8" ht="48.75" hidden="1" customHeight="1" x14ac:dyDescent="0.25">
      <c r="A49" s="151"/>
    </row>
    <row r="50" spans="1:8" ht="64.5" hidden="1" customHeight="1" x14ac:dyDescent="0.25">
      <c r="A50" s="152"/>
      <c r="B50" s="153" t="s">
        <v>256</v>
      </c>
      <c r="C50" s="154"/>
      <c r="H50" s="75">
        <f>80/12</f>
        <v>6.666666666666667</v>
      </c>
    </row>
    <row r="51" spans="1:8" ht="15.75" hidden="1" x14ac:dyDescent="0.25">
      <c r="A51" s="155"/>
      <c r="B51" s="156" t="s">
        <v>257</v>
      </c>
      <c r="C51" s="157"/>
      <c r="H51" s="75">
        <f>6.66*12</f>
        <v>79.92</v>
      </c>
    </row>
    <row r="52" spans="1:8" ht="15.75" hidden="1" x14ac:dyDescent="0.25">
      <c r="A52" s="155"/>
      <c r="B52" s="158"/>
      <c r="C52" s="159"/>
    </row>
    <row r="53" spans="1:8" ht="15.75" hidden="1" x14ac:dyDescent="0.25">
      <c r="A53" s="155"/>
      <c r="B53" s="160"/>
      <c r="C53" s="161"/>
    </row>
    <row r="54" spans="1:8" ht="15.75" hidden="1" x14ac:dyDescent="0.25">
      <c r="A54" s="155"/>
      <c r="B54" s="162"/>
      <c r="C54" s="161"/>
    </row>
    <row r="55" spans="1:8" ht="15.75" hidden="1" x14ac:dyDescent="0.25">
      <c r="A55" s="155"/>
      <c r="B55" s="162"/>
      <c r="C55" s="163"/>
    </row>
    <row r="56" spans="1:8" ht="15.75" hidden="1" x14ac:dyDescent="0.25">
      <c r="A56" s="155"/>
      <c r="B56" s="160"/>
      <c r="C56" s="164"/>
    </row>
    <row r="57" spans="1:8" ht="15.75" hidden="1" x14ac:dyDescent="0.25">
      <c r="A57" s="155"/>
      <c r="B57" s="162"/>
      <c r="C57" s="164"/>
    </row>
    <row r="58" spans="1:8" ht="15.75" hidden="1" x14ac:dyDescent="0.25">
      <c r="A58" s="155"/>
      <c r="B58" s="162"/>
      <c r="C58" s="164"/>
    </row>
    <row r="59" spans="1:8" ht="15.75" hidden="1" x14ac:dyDescent="0.25">
      <c r="A59" s="155"/>
      <c r="B59" s="162"/>
      <c r="C59" s="164"/>
    </row>
    <row r="60" spans="1:8" ht="15.75" hidden="1" x14ac:dyDescent="0.25">
      <c r="A60" s="155"/>
      <c r="B60" s="162"/>
      <c r="C60" s="164"/>
    </row>
    <row r="61" spans="1:8" ht="15.75" hidden="1" x14ac:dyDescent="0.25">
      <c r="A61" s="155"/>
      <c r="B61" s="162"/>
      <c r="C61" s="164"/>
    </row>
    <row r="62" spans="1:8" ht="15.75" hidden="1" x14ac:dyDescent="0.25">
      <c r="A62" s="155"/>
      <c r="B62" s="160"/>
      <c r="C62" s="164"/>
    </row>
    <row r="63" spans="1:8" ht="15.75" hidden="1" x14ac:dyDescent="0.25">
      <c r="A63" s="155"/>
      <c r="B63" s="162"/>
      <c r="C63" s="161"/>
    </row>
    <row r="64" spans="1:8" ht="15.75" hidden="1" x14ac:dyDescent="0.25">
      <c r="A64" s="155"/>
      <c r="B64" s="162"/>
      <c r="C64" s="161"/>
    </row>
    <row r="65" spans="1:3" ht="15.75" hidden="1" x14ac:dyDescent="0.25">
      <c r="A65" s="155"/>
      <c r="B65" s="165"/>
      <c r="C65" s="159"/>
    </row>
    <row r="66" spans="1:3" ht="15.75" hidden="1" x14ac:dyDescent="0.25">
      <c r="A66" s="155"/>
      <c r="B66" s="162"/>
      <c r="C66" s="161"/>
    </row>
    <row r="67" spans="1:3" ht="15.75" hidden="1" x14ac:dyDescent="0.25">
      <c r="A67" s="155"/>
      <c r="B67" s="160"/>
      <c r="C67" s="161"/>
    </row>
    <row r="68" spans="1:3" ht="15.75" hidden="1" x14ac:dyDescent="0.25">
      <c r="A68" s="155"/>
      <c r="B68" s="162"/>
      <c r="C68" s="161"/>
    </row>
    <row r="69" spans="1:3" hidden="1" x14ac:dyDescent="0.25">
      <c r="A69" s="151"/>
      <c r="B69" s="160"/>
      <c r="C69" s="161"/>
    </row>
    <row r="70" spans="1:3" hidden="1" x14ac:dyDescent="0.25">
      <c r="A70" s="151"/>
      <c r="B70" s="162"/>
      <c r="C70" s="161"/>
    </row>
    <row r="71" spans="1:3" hidden="1" x14ac:dyDescent="0.25">
      <c r="A71" s="151"/>
      <c r="B71" s="160"/>
      <c r="C71" s="161"/>
    </row>
    <row r="72" spans="1:3" hidden="1" x14ac:dyDescent="0.25">
      <c r="B72" s="162"/>
      <c r="C72" s="161"/>
    </row>
    <row r="73" spans="1:3" hidden="1" x14ac:dyDescent="0.25">
      <c r="B73" s="162"/>
      <c r="C73" s="161"/>
    </row>
    <row r="74" spans="1:3" hidden="1" x14ac:dyDescent="0.25">
      <c r="B74" s="162"/>
      <c r="C74" s="161"/>
    </row>
    <row r="75" spans="1:3" hidden="1" x14ac:dyDescent="0.25">
      <c r="B75" s="158"/>
      <c r="C75" s="159"/>
    </row>
    <row r="76" spans="1:3" hidden="1" x14ac:dyDescent="0.25">
      <c r="B76" s="162"/>
      <c r="C76" s="161"/>
    </row>
    <row r="77" spans="1:3" hidden="1" x14ac:dyDescent="0.25">
      <c r="B77" s="162"/>
      <c r="C77" s="161"/>
    </row>
    <row r="78" spans="1:3" hidden="1" x14ac:dyDescent="0.25">
      <c r="B78" s="158"/>
      <c r="C78" s="159"/>
    </row>
    <row r="79" spans="1:3" hidden="1" x14ac:dyDescent="0.25">
      <c r="B79" s="162"/>
      <c r="C79" s="161"/>
    </row>
    <row r="80" spans="1:3" hidden="1" x14ac:dyDescent="0.25">
      <c r="B80" s="162"/>
      <c r="C80" s="164"/>
    </row>
    <row r="81" spans="2:3" hidden="1" x14ac:dyDescent="0.25">
      <c r="B81" s="162"/>
      <c r="C81" s="161"/>
    </row>
    <row r="82" spans="2:3" hidden="1" x14ac:dyDescent="0.25">
      <c r="B82" s="162"/>
      <c r="C82" s="161"/>
    </row>
    <row r="83" spans="2:3" hidden="1" x14ac:dyDescent="0.25">
      <c r="B83" s="158"/>
      <c r="C83" s="159"/>
    </row>
    <row r="84" spans="2:3" hidden="1" x14ac:dyDescent="0.25">
      <c r="B84" s="162"/>
      <c r="C84" s="161"/>
    </row>
    <row r="85" spans="2:3" hidden="1" x14ac:dyDescent="0.25">
      <c r="B85" s="162"/>
      <c r="C85" s="161"/>
    </row>
    <row r="86" spans="2:3" hidden="1" x14ac:dyDescent="0.25">
      <c r="B86" s="162"/>
      <c r="C86" s="161"/>
    </row>
    <row r="87" spans="2:3" hidden="1" x14ac:dyDescent="0.25"/>
    <row r="88" spans="2:3" hidden="1" x14ac:dyDescent="0.25"/>
    <row r="89" spans="2:3" hidden="1" x14ac:dyDescent="0.25"/>
    <row r="90" spans="2:3" hidden="1" x14ac:dyDescent="0.25"/>
    <row r="91" spans="2:3" hidden="1" x14ac:dyDescent="0.25"/>
    <row r="92" spans="2:3" hidden="1" x14ac:dyDescent="0.25"/>
    <row r="93" spans="2:3" hidden="1" x14ac:dyDescent="0.25"/>
    <row r="94" spans="2:3" hidden="1" x14ac:dyDescent="0.25"/>
    <row r="95" spans="2:3" hidden="1" x14ac:dyDescent="0.25"/>
    <row r="96" spans="2: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x14ac:dyDescent="0.25"/>
  </sheetData>
  <mergeCells count="100">
    <mergeCell ref="A1:H1"/>
    <mergeCell ref="A2:H2"/>
    <mergeCell ref="D14:K14"/>
    <mergeCell ref="D13:S13"/>
    <mergeCell ref="L14:O14"/>
    <mergeCell ref="E8:H8"/>
    <mergeCell ref="E9:H9"/>
    <mergeCell ref="E10:H10"/>
    <mergeCell ref="C3:H3"/>
    <mergeCell ref="E4:H4"/>
    <mergeCell ref="E5:H5"/>
    <mergeCell ref="E6:H6"/>
    <mergeCell ref="E7:H7"/>
    <mergeCell ref="E11:H11"/>
    <mergeCell ref="E12:H12"/>
    <mergeCell ref="AK7:AO7"/>
    <mergeCell ref="AF14:AG14"/>
    <mergeCell ref="AP7:AT7"/>
    <mergeCell ref="AK14:AL14"/>
    <mergeCell ref="V9:Z9"/>
    <mergeCell ref="AA9:AE9"/>
    <mergeCell ref="AA14:AB14"/>
    <mergeCell ref="AF7:AJ7"/>
    <mergeCell ref="AF9:AJ9"/>
    <mergeCell ref="AK9:AO9"/>
    <mergeCell ref="AP9:AT9"/>
    <mergeCell ref="AF17:AJ17"/>
    <mergeCell ref="AK17:AO17"/>
    <mergeCell ref="AP17:AT17"/>
    <mergeCell ref="V14:W14"/>
    <mergeCell ref="AK16:AO16"/>
    <mergeCell ref="AP16:AT16"/>
    <mergeCell ref="V17:Z17"/>
    <mergeCell ref="AA17:AE17"/>
    <mergeCell ref="AF16:AJ16"/>
    <mergeCell ref="AP14:AR14"/>
    <mergeCell ref="B44:C44"/>
    <mergeCell ref="F44:I44"/>
    <mergeCell ref="J44:P44"/>
    <mergeCell ref="C19:C20"/>
    <mergeCell ref="B38:D38"/>
    <mergeCell ref="B41:D41"/>
    <mergeCell ref="B42:C42"/>
    <mergeCell ref="H43:I43"/>
    <mergeCell ref="J43:P43"/>
    <mergeCell ref="F41:I41"/>
    <mergeCell ref="B43:C43"/>
    <mergeCell ref="F43:G43"/>
    <mergeCell ref="AS18:AS19"/>
    <mergeCell ref="AT18:AT19"/>
    <mergeCell ref="AN18:AN19"/>
    <mergeCell ref="AM18:AM19"/>
    <mergeCell ref="AK18:AL18"/>
    <mergeCell ref="AP18:AR18"/>
    <mergeCell ref="A16:B18"/>
    <mergeCell ref="AA40:AB40"/>
    <mergeCell ref="AA38:AB38"/>
    <mergeCell ref="AA42:AB42"/>
    <mergeCell ref="J42:P42"/>
    <mergeCell ref="F42:I42"/>
    <mergeCell ref="V42:W42"/>
    <mergeCell ref="V39:W39"/>
    <mergeCell ref="J41:P41"/>
    <mergeCell ref="V41:W41"/>
    <mergeCell ref="AA41:AB41"/>
    <mergeCell ref="AC18:AC19"/>
    <mergeCell ref="D16:U17"/>
    <mergeCell ref="X18:X19"/>
    <mergeCell ref="Y18:Y19"/>
    <mergeCell ref="AA18:AB18"/>
    <mergeCell ref="V16:Z16"/>
    <mergeCell ref="AA16:AE16"/>
    <mergeCell ref="AD18:AD19"/>
    <mergeCell ref="AE18:AE19"/>
    <mergeCell ref="V18:W18"/>
    <mergeCell ref="D18:S18"/>
    <mergeCell ref="Z18:Z19"/>
    <mergeCell ref="AF18:AG18"/>
    <mergeCell ref="AP42:AR42"/>
    <mergeCell ref="AP40:AR40"/>
    <mergeCell ref="AK40:AL40"/>
    <mergeCell ref="AF39:AG39"/>
    <mergeCell ref="AK39:AL39"/>
    <mergeCell ref="AP39:AR39"/>
    <mergeCell ref="AK41:AL41"/>
    <mergeCell ref="AK42:AL42"/>
    <mergeCell ref="AF42:AG42"/>
    <mergeCell ref="AI18:AI19"/>
    <mergeCell ref="AJ18:AJ19"/>
    <mergeCell ref="AO18:AO19"/>
    <mergeCell ref="AH18:AH19"/>
    <mergeCell ref="AO38:AQ38"/>
    <mergeCell ref="AK38:AL38"/>
    <mergeCell ref="AF41:AG41"/>
    <mergeCell ref="AP41:AR41"/>
    <mergeCell ref="V38:W38"/>
    <mergeCell ref="AF38:AG38"/>
    <mergeCell ref="AA39:AB39"/>
    <mergeCell ref="V40:W40"/>
    <mergeCell ref="AF40:AG40"/>
  </mergeCells>
  <conditionalFormatting sqref="AH41:AH42 AM41:AM42 AS41:AS42 AC41:AC42 X41:X42 X38:Y38 AC38:AD38 AH38:AI38 AN38 AR38:AT38 AM39 X21:X34 AC21:AC39 AH21:AH32 AS21 X21:Z21 X23:Z23 X33:Z33 AC33:AE33 X36:Z36 AH38:AH39 AH34:AH36 X36:X39 AS29:AS31 AS33 AS38:AS39">
    <cfRule type="containsText" dxfId="95" priority="363" operator="containsText" text="N/A">
      <formula>NOT(ISERROR(SEARCH("N/A",X21)))</formula>
    </cfRule>
    <cfRule type="cellIs" dxfId="94" priority="364" operator="between">
      <formula>#REF!</formula>
      <formula>#REF!</formula>
    </cfRule>
    <cfRule type="cellIs" dxfId="93" priority="365" operator="between">
      <formula>#REF!</formula>
      <formula>#REF!</formula>
    </cfRule>
    <cfRule type="cellIs" dxfId="92" priority="366" operator="between">
      <formula>#REF!</formula>
      <formula>#REF!</formula>
    </cfRule>
  </conditionalFormatting>
  <conditionalFormatting sqref="AH42 AH39 AM42 AM39 AS42 AS39 AC42 AC39 X42 X39">
    <cfRule type="containsText" dxfId="91" priority="427" operator="containsText" text="N/A">
      <formula>NOT(ISERROR(SEARCH("N/A",X39)))</formula>
    </cfRule>
    <cfRule type="cellIs" dxfId="90" priority="428" operator="between">
      <formula>$B$17</formula>
      <formula>#REF!</formula>
    </cfRule>
    <cfRule type="cellIs" dxfId="89" priority="429" operator="between">
      <formula>$B$15</formula>
      <formula>#REF!</formula>
    </cfRule>
    <cfRule type="cellIs" dxfId="88" priority="430" operator="between">
      <formula>#REF!</formula>
      <formula>#REF!</formula>
    </cfRule>
  </conditionalFormatting>
  <conditionalFormatting sqref="AS39 AH39 AH42 AM39 AM42 AS42 AC39 AC42 X39 X42">
    <cfRule type="containsText" dxfId="87" priority="467" operator="containsText" text="N/A">
      <formula>NOT(ISERROR(SEARCH("N/A",X39)))</formula>
    </cfRule>
    <cfRule type="cellIs" dxfId="86" priority="468" operator="between">
      <formula>#REF!</formula>
      <formula>#REF!</formula>
    </cfRule>
    <cfRule type="cellIs" dxfId="85" priority="469" operator="between">
      <formula>$B$15</formula>
      <formula>#REF!</formula>
    </cfRule>
    <cfRule type="cellIs" dxfId="84" priority="470" operator="between">
      <formula>#REF!</formula>
      <formula>#REF!</formula>
    </cfRule>
  </conditionalFormatting>
  <conditionalFormatting sqref="Y38">
    <cfRule type="colorScale" priority="142">
      <colorScale>
        <cfvo type="min"/>
        <cfvo type="percentile" val="50"/>
        <cfvo type="max"/>
        <color rgb="FFF8696B"/>
        <color rgb="FFFFEB84"/>
        <color rgb="FF63BE7B"/>
      </colorScale>
    </cfRule>
  </conditionalFormatting>
  <conditionalFormatting sqref="AD38">
    <cfRule type="colorScale" priority="141">
      <colorScale>
        <cfvo type="min"/>
        <cfvo type="percentile" val="50"/>
        <cfvo type="max"/>
        <color rgb="FFF8696B"/>
        <color rgb="FFFFEB84"/>
        <color rgb="FF63BE7B"/>
      </colorScale>
    </cfRule>
  </conditionalFormatting>
  <conditionalFormatting sqref="AI38">
    <cfRule type="colorScale" priority="140">
      <colorScale>
        <cfvo type="min"/>
        <cfvo type="percentile" val="50"/>
        <cfvo type="max"/>
        <color rgb="FFF8696B"/>
        <color rgb="FFFFEB84"/>
        <color rgb="FF63BE7B"/>
      </colorScale>
    </cfRule>
  </conditionalFormatting>
  <conditionalFormatting sqref="AN38">
    <cfRule type="colorScale" priority="139">
      <colorScale>
        <cfvo type="min"/>
        <cfvo type="percentile" val="50"/>
        <cfvo type="max"/>
        <color rgb="FFF8696B"/>
        <color rgb="FFFFEB84"/>
        <color rgb="FF63BE7B"/>
      </colorScale>
    </cfRule>
  </conditionalFormatting>
  <conditionalFormatting sqref="AS38">
    <cfRule type="colorScale" priority="138">
      <colorScale>
        <cfvo type="min"/>
        <cfvo type="percentile" val="50"/>
        <cfvo type="max"/>
        <color rgb="FFF8696B"/>
        <color rgb="FFFFEB84"/>
        <color rgb="FF63BE7B"/>
      </colorScale>
    </cfRule>
  </conditionalFormatting>
  <conditionalFormatting sqref="X38">
    <cfRule type="colorScale" priority="129">
      <colorScale>
        <cfvo type="min"/>
        <cfvo type="percentile" val="50"/>
        <cfvo type="max"/>
        <color rgb="FFF8696B"/>
        <color rgb="FFFFEB84"/>
        <color rgb="FF63BE7B"/>
      </colorScale>
    </cfRule>
  </conditionalFormatting>
  <conditionalFormatting sqref="AC38">
    <cfRule type="colorScale" priority="120">
      <colorScale>
        <cfvo type="min"/>
        <cfvo type="percentile" val="50"/>
        <cfvo type="max"/>
        <color rgb="FFF8696B"/>
        <color rgb="FFFFEB84"/>
        <color rgb="FF63BE7B"/>
      </colorScale>
    </cfRule>
  </conditionalFormatting>
  <conditionalFormatting sqref="AH38">
    <cfRule type="colorScale" priority="111">
      <colorScale>
        <cfvo type="min"/>
        <cfvo type="percentile" val="50"/>
        <cfvo type="max"/>
        <color rgb="FFF8696B"/>
        <color rgb="FFFFEB84"/>
        <color rgb="FF63BE7B"/>
      </colorScale>
    </cfRule>
  </conditionalFormatting>
  <conditionalFormatting sqref="AR38">
    <cfRule type="colorScale" priority="90">
      <colorScale>
        <cfvo type="min"/>
        <cfvo type="percentile" val="50"/>
        <cfvo type="max"/>
        <color rgb="FF63BE7B"/>
        <color rgb="FFFFEB84"/>
        <color rgb="FFF8696B"/>
      </colorScale>
    </cfRule>
  </conditionalFormatting>
  <conditionalFormatting sqref="AM38">
    <cfRule type="containsText" dxfId="83" priority="82" operator="containsText" text="N/A">
      <formula>NOT(ISERROR(SEARCH("N/A",AM38)))</formula>
    </cfRule>
    <cfRule type="cellIs" dxfId="82" priority="83" operator="between">
      <formula>#REF!</formula>
      <formula>#REF!</formula>
    </cfRule>
    <cfRule type="cellIs" dxfId="81" priority="84" operator="between">
      <formula>#REF!</formula>
      <formula>#REF!</formula>
    </cfRule>
    <cfRule type="cellIs" dxfId="80" priority="85" operator="between">
      <formula>#REF!</formula>
      <formula>#REF!</formula>
    </cfRule>
  </conditionalFormatting>
  <conditionalFormatting sqref="AM38">
    <cfRule type="colorScale" priority="81">
      <colorScale>
        <cfvo type="min"/>
        <cfvo type="percentile" val="50"/>
        <cfvo type="max"/>
        <color rgb="FFF8696B"/>
        <color rgb="FFFFEB84"/>
        <color rgb="FF63BE7B"/>
      </colorScale>
    </cfRule>
  </conditionalFormatting>
  <conditionalFormatting sqref="AR38">
    <cfRule type="colorScale" priority="1548">
      <colorScale>
        <cfvo type="num" val="0.45"/>
        <cfvo type="percent" val="0.65"/>
        <cfvo type="percent" val="100"/>
        <color rgb="FFF8696B"/>
        <color rgb="FFFFEB84"/>
        <color rgb="FF63BE7B"/>
      </colorScale>
    </cfRule>
  </conditionalFormatting>
  <conditionalFormatting sqref="Y24">
    <cfRule type="containsText" dxfId="79" priority="77" operator="containsText" text="N/A">
      <formula>NOT(ISERROR(SEARCH("N/A",Y24)))</formula>
    </cfRule>
    <cfRule type="cellIs" dxfId="78" priority="78" operator="between">
      <formula>#REF!</formula>
      <formula>#REF!</formula>
    </cfRule>
    <cfRule type="cellIs" dxfId="77" priority="79" operator="between">
      <formula>#REF!</formula>
      <formula>#REF!</formula>
    </cfRule>
    <cfRule type="cellIs" dxfId="76" priority="80" operator="between">
      <formula>#REF!</formula>
      <formula>#REF!</formula>
    </cfRule>
  </conditionalFormatting>
  <conditionalFormatting sqref="Z24">
    <cfRule type="containsText" dxfId="75" priority="73" operator="containsText" text="N/A">
      <formula>NOT(ISERROR(SEARCH("N/A",Z24)))</formula>
    </cfRule>
    <cfRule type="cellIs" dxfId="74" priority="74" operator="between">
      <formula>#REF!</formula>
      <formula>#REF!</formula>
    </cfRule>
    <cfRule type="cellIs" dxfId="73" priority="75" operator="between">
      <formula>#REF!</formula>
      <formula>#REF!</formula>
    </cfRule>
    <cfRule type="cellIs" dxfId="72" priority="76" operator="between">
      <formula>#REF!</formula>
      <formula>#REF!</formula>
    </cfRule>
  </conditionalFormatting>
  <conditionalFormatting sqref="AB37">
    <cfRule type="containsText" dxfId="71" priority="69" operator="containsText" text="N/A">
      <formula>NOT(ISERROR(SEARCH("N/A",AB37)))</formula>
    </cfRule>
    <cfRule type="cellIs" dxfId="70" priority="70" operator="between">
      <formula>#REF!</formula>
      <formula>#REF!</formula>
    </cfRule>
    <cfRule type="cellIs" dxfId="69" priority="71" operator="between">
      <formula>#REF!</formula>
      <formula>#REF!</formula>
    </cfRule>
    <cfRule type="cellIs" dxfId="68" priority="72" operator="between">
      <formula>#REF!</formula>
      <formula>#REF!</formula>
    </cfRule>
  </conditionalFormatting>
  <conditionalFormatting sqref="AA37">
    <cfRule type="containsText" dxfId="67" priority="65" operator="containsText" text="N/A">
      <formula>NOT(ISERROR(SEARCH("N/A",AA37)))</formula>
    </cfRule>
    <cfRule type="cellIs" dxfId="66" priority="66" operator="between">
      <formula>#REF!</formula>
      <formula>#REF!</formula>
    </cfRule>
    <cfRule type="cellIs" dxfId="65" priority="67" operator="between">
      <formula>#REF!</formula>
      <formula>#REF!</formula>
    </cfRule>
    <cfRule type="cellIs" dxfId="64" priority="68" operator="between">
      <formula>#REF!</formula>
      <formula>#REF!</formula>
    </cfRule>
  </conditionalFormatting>
  <conditionalFormatting sqref="AA33">
    <cfRule type="containsText" dxfId="63" priority="61" operator="containsText" text="N/A">
      <formula>NOT(ISERROR(SEARCH("N/A",AA33)))</formula>
    </cfRule>
    <cfRule type="cellIs" dxfId="62" priority="62" operator="between">
      <formula>#REF!</formula>
      <formula>#REF!</formula>
    </cfRule>
    <cfRule type="cellIs" dxfId="61" priority="63" operator="between">
      <formula>#REF!</formula>
      <formula>#REF!</formula>
    </cfRule>
    <cfRule type="cellIs" dxfId="60" priority="64" operator="between">
      <formula>#REF!</formula>
      <formula>#REF!</formula>
    </cfRule>
  </conditionalFormatting>
  <conditionalFormatting sqref="AB33">
    <cfRule type="containsText" dxfId="59" priority="57" operator="containsText" text="N/A">
      <formula>NOT(ISERROR(SEARCH("N/A",AB33)))</formula>
    </cfRule>
    <cfRule type="cellIs" dxfId="58" priority="58" operator="between">
      <formula>#REF!</formula>
      <formula>#REF!</formula>
    </cfRule>
    <cfRule type="cellIs" dxfId="57" priority="59" operator="between">
      <formula>#REF!</formula>
      <formula>#REF!</formula>
    </cfRule>
    <cfRule type="cellIs" dxfId="56" priority="60" operator="between">
      <formula>#REF!</formula>
      <formula>#REF!</formula>
    </cfRule>
  </conditionalFormatting>
  <conditionalFormatting sqref="AI37">
    <cfRule type="containsText" dxfId="55" priority="53" operator="containsText" text="N/A">
      <formula>NOT(ISERROR(SEARCH("N/A",AI37)))</formula>
    </cfRule>
    <cfRule type="cellIs" dxfId="54" priority="54" operator="between">
      <formula>#REF!</formula>
      <formula>#REF!</formula>
    </cfRule>
    <cfRule type="cellIs" dxfId="53" priority="55" operator="between">
      <formula>#REF!</formula>
      <formula>#REF!</formula>
    </cfRule>
    <cfRule type="cellIs" dxfId="52" priority="56" operator="between">
      <formula>#REF!</formula>
      <formula>#REF!</formula>
    </cfRule>
  </conditionalFormatting>
  <conditionalFormatting sqref="AH37">
    <cfRule type="containsText" dxfId="51" priority="49" operator="containsText" text="N/A">
      <formula>NOT(ISERROR(SEARCH("N/A",AH37)))</formula>
    </cfRule>
    <cfRule type="cellIs" dxfId="50" priority="50" operator="between">
      <formula>#REF!</formula>
      <formula>#REF!</formula>
    </cfRule>
    <cfRule type="cellIs" dxfId="49" priority="51" operator="between">
      <formula>#REF!</formula>
      <formula>#REF!</formula>
    </cfRule>
    <cfRule type="cellIs" dxfId="48" priority="52" operator="between">
      <formula>#REF!</formula>
      <formula>#REF!</formula>
    </cfRule>
  </conditionalFormatting>
  <conditionalFormatting sqref="AG37">
    <cfRule type="containsText" dxfId="47" priority="45" operator="containsText" text="N/A">
      <formula>NOT(ISERROR(SEARCH("N/A",AG37)))</formula>
    </cfRule>
    <cfRule type="cellIs" dxfId="46" priority="46" operator="between">
      <formula>#REF!</formula>
      <formula>#REF!</formula>
    </cfRule>
    <cfRule type="cellIs" dxfId="45" priority="47" operator="between">
      <formula>#REF!</formula>
      <formula>#REF!</formula>
    </cfRule>
    <cfRule type="cellIs" dxfId="44" priority="48" operator="between">
      <formula>#REF!</formula>
      <formula>#REF!</formula>
    </cfRule>
  </conditionalFormatting>
  <conditionalFormatting sqref="AG21">
    <cfRule type="containsText" dxfId="43" priority="41" operator="containsText" text="N/A">
      <formula>NOT(ISERROR(SEARCH("N/A",AG21)))</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F21">
    <cfRule type="containsText" dxfId="39" priority="37" operator="containsText" text="N/A">
      <formula>NOT(ISERROR(SEARCH("N/A",AF21)))</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I21">
    <cfRule type="containsText" dxfId="35" priority="33" operator="containsText" text="N/A">
      <formula>NOT(ISERROR(SEARCH("N/A",AI21)))</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J21">
    <cfRule type="containsText" dxfId="31" priority="29" operator="containsText" text="N/A">
      <formula>NOT(ISERROR(SEARCH("N/A",AJ21)))</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G23">
    <cfRule type="containsText" dxfId="27" priority="25" operator="containsText" text="N/A">
      <formula>NOT(ISERROR(SEARCH("N/A",AG23)))</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F23">
    <cfRule type="containsText" dxfId="23" priority="21" operator="containsText" text="N/A">
      <formula>NOT(ISERROR(SEARCH("N/A",AF23)))</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I23">
    <cfRule type="containsText" dxfId="19" priority="17" operator="containsText" text="N/A">
      <formula>NOT(ISERROR(SEARCH("N/A",AI23)))</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G35">
    <cfRule type="containsText" dxfId="15" priority="13" operator="containsText" text="N/A">
      <formula>NOT(ISERROR(SEARCH("N/A",AG35)))</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G36">
    <cfRule type="containsText" dxfId="11" priority="9" operator="containsText" text="N/A">
      <formula>NOT(ISERROR(SEARCH("N/A",AG36)))</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F36">
    <cfRule type="containsText" dxfId="7" priority="5" operator="containsText" text="N/A">
      <formula>NOT(ISERROR(SEARCH("N/A",AF36)))</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I36">
    <cfRule type="containsText" dxfId="3" priority="1" operator="containsText" text="N/A">
      <formula>NOT(ISERROR(SEARCH("N/A",AI36)))</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$AT$7:$AT$14</formula1>
    </dataValidation>
    <dataValidation type="list" allowBlank="1" showInputMessage="1" showErrorMessage="1" sqref="B4" xr:uid="{00000000-0002-0000-0000-000001000000}">
      <formula1>DEPENDENCIA</formula1>
    </dataValidation>
    <dataValidation type="list" allowBlank="1" showInputMessage="1" showErrorMessage="1" sqref="B7:B8" xr:uid="{00000000-0002-0000-0000-000002000000}">
      <formula1>LIDERPROCESO</formula1>
    </dataValidation>
    <dataValidation type="list" allowBlank="1" showInputMessage="1" showErrorMessage="1" sqref="J37 J24:J26 J31:J35" xr:uid="{00000000-0002-0000-0000-000003000000}">
      <formula1>PROGRAMACION</formula1>
    </dataValidation>
    <dataValidation type="list" allowBlank="1" showInputMessage="1" showErrorMessage="1" error="Escriba un texto " promptTitle="Cualquier contenido" sqref="F35:F37 F21:F26 F32:F33" xr:uid="{00000000-0002-0000-0000-000004000000}">
      <formula1>META2</formula1>
    </dataValidation>
    <dataValidation type="list" allowBlank="1" showInputMessage="1" showErrorMessage="1" sqref="Q21:Q37" xr:uid="{00000000-0002-0000-0000-000005000000}">
      <formula1>INDICADOR</formula1>
    </dataValidation>
    <dataValidation type="list" allowBlank="1" showInputMessage="1" showErrorMessage="1" sqref="U21:U37" xr:uid="{00000000-0002-0000-0000-000006000000}">
      <formula1>CONTRALORIA</formula1>
    </dataValidation>
  </dataValidations>
  <pageMargins left="2.0866141732283467" right="0.70866141732283472" top="0.74803149606299213" bottom="0.74803149606299213" header="0.31496062992125984" footer="0.31496062992125984"/>
  <pageSetup paperSize="14" scale="55" orientation="portrait" horizontalDpi="4294967293" r:id="rId1"/>
  <headerFooter>
    <oddFooter>&amp;RCódigo: PLE-PIN-F018Versión: 2Vigencia desde: 30 noviembre de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11.42578125" defaultRowHeight="15" x14ac:dyDescent="0.25"/>
  <cols>
    <col min="1" max="1" width="25.140625" customWidth="1"/>
    <col min="2" max="2" width="46" customWidth="1"/>
    <col min="3" max="3" width="56.5703125" bestFit="1" customWidth="1"/>
    <col min="4" max="4" width="43.28515625" customWidth="1"/>
    <col min="5" max="5" width="13.28515625" customWidth="1"/>
  </cols>
  <sheetData>
    <row r="1" spans="1:8" x14ac:dyDescent="0.25">
      <c r="A1" t="s">
        <v>258</v>
      </c>
      <c r="B1" t="s">
        <v>259</v>
      </c>
      <c r="C1" t="s">
        <v>260</v>
      </c>
      <c r="D1" t="s">
        <v>261</v>
      </c>
      <c r="F1" t="s">
        <v>262</v>
      </c>
    </row>
    <row r="2" spans="1:8" x14ac:dyDescent="0.25">
      <c r="A2" t="s">
        <v>263</v>
      </c>
      <c r="B2" t="s">
        <v>264</v>
      </c>
      <c r="C2" t="s">
        <v>58</v>
      </c>
      <c r="D2" t="s">
        <v>62</v>
      </c>
      <c r="F2" t="s">
        <v>91</v>
      </c>
    </row>
    <row r="3" spans="1:8" x14ac:dyDescent="0.25">
      <c r="A3" t="s">
        <v>265</v>
      </c>
      <c r="B3" t="s">
        <v>266</v>
      </c>
      <c r="C3" t="s">
        <v>267</v>
      </c>
      <c r="D3" t="s">
        <v>206</v>
      </c>
      <c r="F3" t="s">
        <v>64</v>
      </c>
    </row>
    <row r="4" spans="1:8" x14ac:dyDescent="0.25">
      <c r="A4" t="s">
        <v>268</v>
      </c>
      <c r="C4" t="s">
        <v>97</v>
      </c>
      <c r="D4" t="s">
        <v>74</v>
      </c>
      <c r="F4" t="s">
        <v>76</v>
      </c>
    </row>
    <row r="5" spans="1:8" x14ac:dyDescent="0.25">
      <c r="A5" t="s">
        <v>269</v>
      </c>
      <c r="C5" t="s">
        <v>191</v>
      </c>
      <c r="D5" t="s">
        <v>270</v>
      </c>
    </row>
    <row r="6" spans="1:8" x14ac:dyDescent="0.25">
      <c r="A6" t="s">
        <v>271</v>
      </c>
      <c r="E6" t="s">
        <v>272</v>
      </c>
      <c r="G6" t="s">
        <v>273</v>
      </c>
    </row>
    <row r="7" spans="1:8" x14ac:dyDescent="0.25">
      <c r="A7" t="s">
        <v>274</v>
      </c>
      <c r="E7" t="s">
        <v>275</v>
      </c>
      <c r="G7" t="s">
        <v>276</v>
      </c>
    </row>
    <row r="8" spans="1:8" x14ac:dyDescent="0.25">
      <c r="E8" t="s">
        <v>277</v>
      </c>
      <c r="G8" t="s">
        <v>278</v>
      </c>
    </row>
    <row r="9" spans="1:8" x14ac:dyDescent="0.25">
      <c r="E9" t="s">
        <v>279</v>
      </c>
    </row>
    <row r="10" spans="1:8" x14ac:dyDescent="0.25">
      <c r="E10" t="s">
        <v>280</v>
      </c>
    </row>
    <row r="12" spans="1:8" s="3" customFormat="1" ht="74.25" customHeight="1" x14ac:dyDescent="0.25">
      <c r="A12" s="11"/>
      <c r="C12" s="12"/>
      <c r="D12" s="6"/>
      <c r="H12" s="3" t="s">
        <v>281</v>
      </c>
    </row>
    <row r="13" spans="1:8" s="3" customFormat="1" ht="74.25" customHeight="1" x14ac:dyDescent="0.25">
      <c r="A13" s="11"/>
      <c r="C13" s="12"/>
      <c r="D13" s="6"/>
      <c r="H13" s="3" t="s">
        <v>282</v>
      </c>
    </row>
    <row r="14" spans="1:8" s="3" customFormat="1" ht="74.25" customHeight="1" x14ac:dyDescent="0.25">
      <c r="A14" s="11"/>
      <c r="C14" s="12"/>
      <c r="D14" s="2"/>
      <c r="H14" s="3" t="s">
        <v>283</v>
      </c>
    </row>
    <row r="15" spans="1:8" s="3" customFormat="1" ht="74.25" customHeight="1" x14ac:dyDescent="0.25">
      <c r="A15" s="11"/>
      <c r="C15" s="12"/>
      <c r="D15" s="2"/>
      <c r="H15" s="3" t="s">
        <v>284</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257</v>
      </c>
      <c r="C99" t="s">
        <v>285</v>
      </c>
    </row>
    <row r="100" spans="2:3" x14ac:dyDescent="0.25">
      <c r="B100" s="10">
        <v>1167</v>
      </c>
      <c r="C100" s="3" t="s">
        <v>286</v>
      </c>
    </row>
    <row r="101" spans="2:3" ht="30" x14ac:dyDescent="0.25">
      <c r="B101" s="10">
        <v>1131</v>
      </c>
      <c r="C101" s="3" t="s">
        <v>287</v>
      </c>
    </row>
    <row r="102" spans="2:3" x14ac:dyDescent="0.25">
      <c r="B102" s="10">
        <v>1177</v>
      </c>
      <c r="C102" s="3" t="s">
        <v>288</v>
      </c>
    </row>
    <row r="103" spans="2:3" ht="30" x14ac:dyDescent="0.25">
      <c r="B103" s="10">
        <v>1094</v>
      </c>
      <c r="C103" s="3" t="s">
        <v>289</v>
      </c>
    </row>
    <row r="104" spans="2:3" x14ac:dyDescent="0.25">
      <c r="B104" s="10">
        <v>1128</v>
      </c>
      <c r="C104" s="3" t="s">
        <v>290</v>
      </c>
    </row>
    <row r="105" spans="2:3" ht="30" x14ac:dyDescent="0.25">
      <c r="B105" s="10">
        <v>1095</v>
      </c>
      <c r="C105" s="3" t="s">
        <v>291</v>
      </c>
    </row>
    <row r="106" spans="2:3" ht="30" x14ac:dyDescent="0.25">
      <c r="B106" s="10">
        <v>1129</v>
      </c>
      <c r="C106" s="3" t="s">
        <v>292</v>
      </c>
    </row>
    <row r="107" spans="2:3" ht="45" x14ac:dyDescent="0.25">
      <c r="B107" s="10">
        <v>1120</v>
      </c>
      <c r="C107" s="3" t="s">
        <v>293</v>
      </c>
    </row>
    <row r="108" spans="2:3" x14ac:dyDescent="0.25">
      <c r="B108" s="9"/>
    </row>
    <row r="109" spans="2:3" x14ac:dyDescent="0.25">
      <c r="B109" s="9"/>
    </row>
    <row r="117" spans="2:3" x14ac:dyDescent="0.25">
      <c r="B117" t="s">
        <v>294</v>
      </c>
    </row>
    <row r="118" spans="2:3" x14ac:dyDescent="0.25">
      <c r="B118" t="s">
        <v>295</v>
      </c>
      <c r="C118" t="s">
        <v>296</v>
      </c>
    </row>
    <row r="119" spans="2:3" x14ac:dyDescent="0.25">
      <c r="B119" t="s">
        <v>297</v>
      </c>
      <c r="C119" t="s">
        <v>298</v>
      </c>
    </row>
    <row r="120" spans="2:3" x14ac:dyDescent="0.25">
      <c r="B120" t="s">
        <v>299</v>
      </c>
      <c r="C120" t="s">
        <v>300</v>
      </c>
    </row>
    <row r="121" spans="2:3" x14ac:dyDescent="0.25">
      <c r="B121" t="s">
        <v>301</v>
      </c>
      <c r="C121" t="s">
        <v>302</v>
      </c>
    </row>
    <row r="122" spans="2:3" x14ac:dyDescent="0.25">
      <c r="B122" t="s">
        <v>303</v>
      </c>
      <c r="C122" t="s">
        <v>304</v>
      </c>
    </row>
    <row r="123" spans="2:3" x14ac:dyDescent="0.25">
      <c r="B123" t="s">
        <v>305</v>
      </c>
      <c r="C123" t="s">
        <v>306</v>
      </c>
    </row>
    <row r="124" spans="2:3" x14ac:dyDescent="0.25">
      <c r="B124" t="s">
        <v>307</v>
      </c>
      <c r="C124" t="s">
        <v>308</v>
      </c>
    </row>
    <row r="125" spans="2:3" x14ac:dyDescent="0.25">
      <c r="B125" t="s">
        <v>309</v>
      </c>
      <c r="C125" t="s">
        <v>310</v>
      </c>
    </row>
    <row r="126" spans="2:3" x14ac:dyDescent="0.25">
      <c r="B126" t="s">
        <v>311</v>
      </c>
      <c r="C126" t="s">
        <v>312</v>
      </c>
    </row>
    <row r="127" spans="2:3" x14ac:dyDescent="0.25">
      <c r="B127" t="s">
        <v>313</v>
      </c>
      <c r="C127" t="s">
        <v>314</v>
      </c>
    </row>
    <row r="128" spans="2:3" x14ac:dyDescent="0.25">
      <c r="B128" t="s">
        <v>315</v>
      </c>
      <c r="C128" t="s">
        <v>316</v>
      </c>
    </row>
    <row r="129" spans="2:3" x14ac:dyDescent="0.25">
      <c r="B129" t="s">
        <v>317</v>
      </c>
      <c r="C129" t="s">
        <v>318</v>
      </c>
    </row>
    <row r="130" spans="2:3" x14ac:dyDescent="0.25">
      <c r="B130" t="s">
        <v>5</v>
      </c>
      <c r="C130" t="s">
        <v>319</v>
      </c>
    </row>
    <row r="131" spans="2:3" x14ac:dyDescent="0.25">
      <c r="B131" t="s">
        <v>320</v>
      </c>
      <c r="C131" t="s">
        <v>321</v>
      </c>
    </row>
    <row r="132" spans="2:3" x14ac:dyDescent="0.25">
      <c r="B132" t="s">
        <v>322</v>
      </c>
      <c r="C132" t="s">
        <v>323</v>
      </c>
    </row>
    <row r="133" spans="2:3" x14ac:dyDescent="0.25">
      <c r="B133" t="s">
        <v>324</v>
      </c>
      <c r="C133" t="s">
        <v>325</v>
      </c>
    </row>
    <row r="134" spans="2:3" x14ac:dyDescent="0.25">
      <c r="B134" t="s">
        <v>326</v>
      </c>
      <c r="C134" t="s">
        <v>327</v>
      </c>
    </row>
    <row r="135" spans="2:3" x14ac:dyDescent="0.25">
      <c r="B135" t="s">
        <v>328</v>
      </c>
      <c r="C135" t="s">
        <v>329</v>
      </c>
    </row>
    <row r="136" spans="2:3" x14ac:dyDescent="0.25">
      <c r="B136" t="s">
        <v>330</v>
      </c>
      <c r="C136" t="s">
        <v>331</v>
      </c>
    </row>
    <row r="137" spans="2:3" x14ac:dyDescent="0.25">
      <c r="B137" t="s">
        <v>332</v>
      </c>
      <c r="C137" t="s">
        <v>333</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2020-02-10T17:26:40Z</dcterms:modified>
  <cp:category/>
  <cp:contentStatus/>
</cp:coreProperties>
</file>