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10" tabRatio="849" activeTab="0"/>
  </bookViews>
  <sheets>
    <sheet name="PLAN GESTION POR PROCESO" sheetId="1" r:id="rId1"/>
    <sheet name="Hoja1" sheetId="2" r:id="rId2"/>
    <sheet name="Hoja2" sheetId="3" state="hidden" r:id="rId3"/>
  </sheets>
  <externalReferences>
    <externalReference r:id="rId6"/>
  </externalReferences>
  <definedNames>
    <definedName name="_xlnm.Print_Area" localSheetId="0">'PLAN GESTION POR PROCESO'!$A$15:$L$24</definedName>
    <definedName name="BIEN">#REF!</definedName>
    <definedName name="CANTIDAD">#REF!</definedName>
    <definedName name="CODIGO">'Hoja2'!$B$100:$B$107</definedName>
    <definedName name="CONTRALORIA">'Hoja2'!$G$7:$G$8</definedName>
    <definedName name="FUENTE">'Hoja2'!$B$2:$B$3</definedName>
    <definedName name="INDICADOR">'Hoja2'!$F$2:$F$4</definedName>
    <definedName name="MEDICION">'Hoja2'!$E$2:$E$3</definedName>
    <definedName name="MEDICIONFINAL">'Hoja2'!$E$7:$E$10</definedName>
    <definedName name="META">'Hoja2'!$C$12:$C$45</definedName>
    <definedName name="META02">'Hoja2'!$C$3:$C$6</definedName>
    <definedName name="META2">'Hoja2'!$C$3:$C$5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Y16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Al insertar el código del proyecto automáticamente se despliega el nombre del proyecto</t>
        </r>
      </text>
    </comment>
    <comment ref="B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Seleccionar el objetivo estratégico asociado al proceso</t>
        </r>
      </text>
    </comment>
    <comment ref="K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programación:
- Suma
-Constante
-Creciente
-Decreciente</t>
        </r>
      </text>
    </comment>
    <comment ref="R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de indicador para la medición:
- Eficacia
-Efectividad
-Eficiencia</t>
        </r>
      </text>
    </comment>
    <comment ref="T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la o las dependencias responsables del proceso</t>
        </r>
      </text>
    </comment>
    <comment ref="V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Dejar este apartado para el diligenciamiento en la DPSI</t>
        </r>
      </text>
    </comment>
    <comment ref="W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Asociar la fuente de financiación
-Recursos Inversión
-Recursos Funcionamiento</t>
        </r>
      </text>
    </comment>
    <comment ref="AA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Cuantificar el valor total (en millones de pesos) de cada meta</t>
        </r>
      </text>
    </comment>
  </commentList>
</comments>
</file>

<file path=xl/comments3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<sst xmlns="http://schemas.openxmlformats.org/spreadsheetml/2006/main" count="426" uniqueCount="245">
  <si>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</si>
  <si>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</si>
  <si>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</si>
  <si>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</si>
  <si>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</si>
  <si>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</si>
  <si>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ANÁLISIS DE AVANCE</t>
  </si>
  <si>
    <t>MEDIO DE VERIFICACIÓN</t>
  </si>
  <si>
    <t>NOMBRE DEL INDICADOR</t>
  </si>
  <si>
    <t>FORMULA DEL INDICADOR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</si>
  <si>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</si>
  <si>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</si>
  <si>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</si>
  <si>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</si>
  <si>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</si>
  <si>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</si>
  <si>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</si>
  <si>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</si>
  <si>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</si>
  <si>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VALOR ESTIMADO (En millones de pesos colombianos)</t>
  </si>
  <si>
    <t>x</t>
  </si>
  <si>
    <r>
      <t>Objetivo Proceso:</t>
    </r>
    <r>
      <rPr>
        <sz val="10"/>
        <rFont val="Arial"/>
        <family val="2"/>
      </rPr>
      <t xml:space="preserve"> </t>
    </r>
  </si>
  <si>
    <r>
      <t>Alcance del Proceso:</t>
    </r>
    <r>
      <rPr>
        <sz val="10"/>
        <rFont val="Arial"/>
        <family val="2"/>
      </rPr>
      <t xml:space="preserve"> </t>
    </r>
  </si>
  <si>
    <t>SECRETARIA DISTRITAL DE GOBIERNO</t>
  </si>
  <si>
    <t>FINANCIACIÓN DE LA ACTIVIDAD</t>
  </si>
  <si>
    <t>FUENTE</t>
  </si>
  <si>
    <t>GF / INV</t>
  </si>
  <si>
    <t>RUBRO GASTO FUNCIONAMIENTO</t>
  </si>
  <si>
    <t xml:space="preserve">PROYECTO DE INVERSIÓN </t>
  </si>
  <si>
    <t>CODIGO</t>
  </si>
  <si>
    <t xml:space="preserve">NOMBRE 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</si>
  <si>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</si>
  <si>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</si>
  <si>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</si>
  <si>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</si>
  <si>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</si>
  <si>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</si>
  <si>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</si>
  <si>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</si>
  <si>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</si>
  <si>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</si>
  <si>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</si>
  <si>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</si>
  <si>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</si>
  <si>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</si>
  <si>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</si>
  <si>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</si>
  <si>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</si>
  <si>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</si>
  <si>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</si>
  <si>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</si>
  <si>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</si>
  <si>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</si>
  <si>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</si>
  <si>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</si>
  <si>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</si>
  <si>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</si>
  <si>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</si>
  <si>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</si>
  <si>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</si>
  <si>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</si>
  <si>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</si>
  <si>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</si>
  <si>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</si>
  <si>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</si>
  <si>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</si>
  <si>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</si>
  <si>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</si>
  <si>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</si>
  <si>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</si>
  <si>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</si>
  <si>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</si>
  <si>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</si>
  <si>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</si>
  <si>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</si>
  <si>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</si>
  <si>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</si>
  <si>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TOTAL PLAN DE GESTIÓN</t>
  </si>
  <si>
    <t>PONDERACIÓN DE LA META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</si>
  <si>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</si>
  <si>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</si>
  <si>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</si>
  <si>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</si>
  <si>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RUTINARIA</t>
  </si>
  <si>
    <t>RETADORA (MEJORA)</t>
  </si>
  <si>
    <t>GESTION</t>
  </si>
  <si>
    <t>SOSTENIBILIDAD DEL SISTEMA DE GESTIÓN</t>
  </si>
  <si>
    <t xml:space="preserve">VIGENCIA DE LA PLANEACIÓN: </t>
  </si>
  <si>
    <t xml:space="preserve">Dependencia: </t>
  </si>
  <si>
    <r>
      <t>Líder del  Proceso:</t>
    </r>
    <r>
      <rPr>
        <sz val="10"/>
        <rFont val="Arial"/>
        <family val="2"/>
      </rPr>
      <t xml:space="preserve"> </t>
    </r>
  </si>
  <si>
    <t>CONTROL DE CAMBIOS</t>
  </si>
  <si>
    <t>VERSIÓN</t>
  </si>
  <si>
    <t>FECHA</t>
  </si>
  <si>
    <t>DESCRIPCIÓN DE LA MODIFICACIÓN</t>
  </si>
  <si>
    <t>OBJETIVO ESPECIFICO/ESTRATEGIA</t>
  </si>
  <si>
    <t>4. Incrementar la capacidad de atención y respuesta a situaciones de conflictividad social en el Distrito Capital</t>
  </si>
  <si>
    <t>Generar y liderar programas de dialogo y concertación social con las comunidades Atender las demandas de los colectivos sociales del Distrito Capital</t>
  </si>
  <si>
    <t>Atender el 100% de las demandas de diálogo social y de atención de conflictividades de los colectivos sociales del Distrito Capital</t>
  </si>
  <si>
    <t>Realizar la gestión a las situaciones de conflictividad social identificadas en el Distrito, por medio de la intervención y lectura de territorios, la construcción y participación de agendas estratégicas, facilitando la implementación de la política publica de participación y las relaciones con actores sociales con el fin de reconstruir el tejido social propiciando una participación incidente.</t>
  </si>
  <si>
    <t xml:space="preserve"> Este proceso abarca desde la identificación y de las conflictividades en el Distritos hasta la gestión para la implementación de las estrategias de intervención de territorios y poblaciones</t>
  </si>
  <si>
    <t>Director/a de Convivencia y Diálogo Social</t>
  </si>
  <si>
    <t>Documento de contenidos y herramientas pedagógicas</t>
  </si>
  <si>
    <t>N° de Documento de contenidos y herramientas pedagógicas</t>
  </si>
  <si>
    <t>Dirección de Convivencia y Diálogo Social</t>
  </si>
  <si>
    <t>Carpetas archivo de gestión DCDS</t>
  </si>
  <si>
    <t>Elaborar 21 mapas de actores, 20 locales y 1 distrital</t>
  </si>
  <si>
    <t>Número de estrategias diseñadas e implementadas</t>
  </si>
  <si>
    <t>Estrategias diseñadas e implementadas</t>
  </si>
  <si>
    <t xml:space="preserve">Formular e implementar un módulo pedagógico en prevención de conflictos y fortalecimiento de la convivencia,  que contenga contenidos y herramientas pedagógicas, el cual deberá incluirse en el Sistema Integrado de Gestión.
</t>
  </si>
  <si>
    <t>Número de mapa de actores</t>
  </si>
  <si>
    <t>No. de mapa de actores</t>
  </si>
  <si>
    <t>Implementar el 50% del plan de acción de la Red Distrital de Derechos Humanos, Diálogo y Convivencia.</t>
  </si>
  <si>
    <t>No de documento (plan de acción)</t>
  </si>
  <si>
    <t>(Número de acciones ejecutadas/número de acciones programadas)*100</t>
  </si>
  <si>
    <t>Porcentaje de Avance de Plan de Acción de la Red</t>
  </si>
  <si>
    <t>Plan de Acción Formulado</t>
  </si>
  <si>
    <t>Número Plan de Acción</t>
  </si>
  <si>
    <t>Carpetas archivo de gestión DCDS
Matriz de sistematización de actividades</t>
  </si>
  <si>
    <t>Construcción de un documento que contenga lineamientos de iniciativas Ciudadanas, el cual deberá ser adoptado en el Sistema Integrado de Gestión de la Entidad.</t>
  </si>
  <si>
    <t>Documento de iniciativas ciudadanas</t>
  </si>
  <si>
    <t>No. de documentos</t>
  </si>
  <si>
    <t>Número de documentos</t>
  </si>
  <si>
    <t>Porcentaje Acciones Ejecutadas</t>
  </si>
  <si>
    <t>Número de Estrategias</t>
  </si>
  <si>
    <t>Construcción de una Bogotá que Vive los Derechos Humanos</t>
  </si>
  <si>
    <t>Documento de plan de acción</t>
  </si>
  <si>
    <t>Formular 20 planes de gestión local de convivencia y diálogo social, uno por localidad</t>
  </si>
  <si>
    <t>Porcentaje de avance del plan de gestión local de Convivencia y Diálogo Social</t>
  </si>
  <si>
    <t>((Número de acciones ejecutadas por localidad/número de acciones programadas por localidad)*100)/No localidades de Bogotá</t>
  </si>
  <si>
    <t>Implementar el 100% de la magnitud programada para 2018 de los planes de gestión local de convivencia y diálogo social 2018 - 2020, uno por localidad</t>
  </si>
  <si>
    <t>Integrar las herramientas de planeación, gestión y control, con enfoque de innovación, mejoramiento continuo, responsabilidad social, desarrollo integral del talento humano y transparencia</t>
  </si>
  <si>
    <r>
      <t>Fortalecer los mecanismos de articulación y control de los diferentes elementos del Sistema de Gestión de</t>
    </r>
    <r>
      <rPr>
        <sz val="12"/>
        <color indexed="8"/>
        <rFont val="Arial Rounded MT Bold"/>
        <family val="2"/>
      </rPr>
      <t xml:space="preserve"> </t>
    </r>
    <r>
      <rPr>
        <b/>
        <sz val="22"/>
        <rFont val="Arial Rounded MT Bold"/>
        <family val="2"/>
      </rPr>
      <t>la entidad</t>
    </r>
  </si>
  <si>
    <t>Incrementar el reconocimiento del Sistema de Gestión de la entidad como instrumento de fortalecimiento y modernización de la gestión en la entidad</t>
  </si>
  <si>
    <t>Ejercicios de evaluación de los requisitos legales aplicables el proceso/Alcaldía realizados</t>
  </si>
  <si>
    <t>Numero de ejercicios de evaluación de los requisitos legales aplicables el proceso/Alcaldía realizados</t>
  </si>
  <si>
    <t>Fuentes de Requisitos Legales Aplicables al Proceso Registrados</t>
  </si>
  <si>
    <t xml:space="preserve">Herramienta de Registro de Requisitos Legales </t>
  </si>
  <si>
    <t>Constancia de realización de ejercicios de evaluación del normograma aplicables al proceso/Alcaldía de conformidad con  el procedimiento para la identificación y evaluación de requisitos legales</t>
  </si>
  <si>
    <r>
      <t>Cumplir el 100% de las acciones asignadas al proceso/Alcaldía Local en</t>
    </r>
    <r>
      <rPr>
        <sz val="28"/>
        <rFont val="Arial Rounded MT Bold"/>
        <family val="2"/>
      </rPr>
      <t xml:space="preserve"> </t>
    </r>
    <r>
      <rPr>
        <sz val="11"/>
        <rFont val="Arial Rounded MT Bold"/>
        <family val="2"/>
      </rPr>
      <t>el Plan de Implementación del Modelo Integrado de Planeación.</t>
    </r>
  </si>
  <si>
    <t>Porcentaje de cumplimiento de las acciones según el Plan de Implementación del Modelo Integrado de Planeación</t>
  </si>
  <si>
    <t>ACCIONES SEGÚN EL PLAN DE IMPLEMENTACIÓN DEL MODELO INTEGRADO DE PLANEACIÓN</t>
  </si>
  <si>
    <t>Seguimiento al Plan de Implementación del MIPG</t>
  </si>
  <si>
    <t>Cumplimiento de las actividades asignadas al proceso/alcaldía en el plan de implementación del MIPG</t>
  </si>
  <si>
    <t>Realizar entrenamiento en puesto de trabajo al 100% de los servidores públicos nuevos vinculados al proceso/Alcaldía Local durante la vigencia</t>
  </si>
  <si>
    <t>Porcentaje de servidores públicos entrenados en puesto de trabajo</t>
  </si>
  <si>
    <t>(Numero de servidores públicos nuevos vinculados al proceso/Alcaldía Local entrenados en puesto de trabajo/Numero total de servidores públicos vinculados al proceso/Alcaldía)*100</t>
  </si>
  <si>
    <t>Porcentaje de personas entrenadas en puesto de trabajo</t>
  </si>
  <si>
    <t>Actas de Reunión</t>
  </si>
  <si>
    <t>Actas de entrenamiento en puesto de trabajo a los servidores públicos vinculados al proceso/alcaldía local</t>
  </si>
  <si>
    <t>Cumplir con el 100% de las actividades y tareas asignadas al proceso/Alcaldía Local en el PAAC 2018</t>
  </si>
  <si>
    <t>Porcentaje de cumplimiento de las actividades y tareas asignadas al proceso/Alcaldía Local en el PAAC 2018</t>
  </si>
  <si>
    <t>Porcentaje de cumplimiento de las acciones y tareas asignadas en el PAAC 2018</t>
  </si>
  <si>
    <t>Desarrollar dos mediciones del desempeño ambiental en el proceso/alcaldía local de acuerdo a la metodología definida por la OAP</t>
  </si>
  <si>
    <t>Gestión Ambiental</t>
  </si>
  <si>
    <t>Lista de chequeo de medición ambiental en el proceso/alcaldía</t>
  </si>
  <si>
    <t>Disminuir a 0 la cantidad de requerimientos ciudadanos vencidos asignados al proceso/Alcaldía local, según el resultado presentado en la vigencia 2017 y la información presentada por Servicio a la ciudadanía</t>
  </si>
  <si>
    <t>Disminución de requerimientos ciudadanos vencidos asignados al proceso/Alcaldía Local</t>
  </si>
  <si>
    <t>Numero de requerimientos ciudadanos vencidos asignados al proceso/Alcaldía Local de la vigencia 2017 - Numero de respuestas realizadas a requerimientos ciudadanos vencidos asignados al proceso/Alcaldía Local de la vigencia 2017</t>
  </si>
  <si>
    <t>Requerimientos ciudadanos (INICIA LA VIGENCIA CON 2 REQUERIMIENTOS VENCIDOS)</t>
  </si>
  <si>
    <t>Respuesta de requerimientos ciudadanos vencidos de 2017</t>
  </si>
  <si>
    <t>Registrar una (1) buena practica y una (1) experiencia producto de errores operacionales por proceso o Alcaldía Local en la herramienta institucional de Gestión del Conocimiento (AGORA)</t>
  </si>
  <si>
    <t>Buenas practicas y lecciones aprendidas identificadas por proceso o Alcaldía Local en la herramienta de gestión del conocimiento (AGORA)</t>
  </si>
  <si>
    <t>Numero de buenas practicas y lecciones aprendidas registradas por proceso o Alcaldía Local en la herramienta institucional de gestión del conocimiento (AGORA)</t>
  </si>
  <si>
    <t>Buenas y lecciones aprendidas identificadas en la herramienta de gestión del conocimiento  (AGORA)</t>
  </si>
  <si>
    <t>AGORA</t>
  </si>
  <si>
    <t>Buena practica y lección aprendida registrada en el AGORA</t>
  </si>
  <si>
    <t>Cumplir con el 100% de los requisitos del modelo integrado de planeación y gestión</t>
  </si>
  <si>
    <t>Depurar el 100% de las comunicaciones en el aplicativo de gestión documental (a excepción de los derechos de petición)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</si>
  <si>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</si>
  <si>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</si>
  <si>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COMUNICACIONES DEPURADAS</t>
  </si>
  <si>
    <t>ORFEO depurado de comunicaciones (Excepto derechos de petición)</t>
  </si>
  <si>
    <t>Cumplir con el 100% de reportes de riesgos del proceso de manera oportuna con destino a la mejora del Sistema de Gestión de la Entidad</t>
  </si>
  <si>
    <t>Cumplimiento en reportes de riesgos de manera oportuna</t>
  </si>
  <si>
    <t>N/A</t>
  </si>
  <si>
    <t>Reportes de Riesgos y Servicio No Conforme</t>
  </si>
  <si>
    <t>Reporte de riesgos remitido a la OAP</t>
  </si>
  <si>
    <t>Cumplir el 100% del Plan de Actualización de la documentación del Sistema de Gestión de la Entidad correspondientes al proceso (Nivel Central)</t>
  </si>
  <si>
    <t>Cumplimiento del plan de actualización de los procesos en el marco del Sistema de Gestión</t>
  </si>
  <si>
    <t>(No. De Documentos actualizados según el  Plan/No. De Documentos previstos para actualización en el Plan  )*100</t>
  </si>
  <si>
    <t>Plan de Actualización de la Documentación</t>
  </si>
  <si>
    <t>Cumplimiento de la actualización documental del proceso</t>
  </si>
  <si>
    <t>Mantener el 100% de las acciones de mejora asignadas al proceso/Alcaldía con relación a planes de mejoramiento interno/externo documentadas y vigentes</t>
  </si>
  <si>
    <t>Acciones correctivas documentadas y vigentes</t>
  </si>
  <si>
    <t>(No. De acciones de plan de mejoramiento responsabilidad del proceso documentadas y vigentes/No. De acciones bajo responsabilidad del proceso)*100</t>
  </si>
  <si>
    <t>Acciones de mejora asignadas al proceso actualizadas y documentadas</t>
  </si>
  <si>
    <t>Realizar la publicación del 100% de la información relacionada con el proceso/Alcaldía atendiendo los lineamientos de la ley 1712 de 2014</t>
  </si>
  <si>
    <t>Información publicada según lineamientos de la ley de transparencia 1712 de 2014</t>
  </si>
  <si>
    <t>Cantidad de resmas de papel de la presente vigencia</t>
  </si>
  <si>
    <t>Consumo de Papel</t>
  </si>
  <si>
    <t>24 DE ENERO DE 2018</t>
  </si>
  <si>
    <t>Porcentaje de Cumplimiento PLAN DE GESTIÓN 2018</t>
  </si>
  <si>
    <t xml:space="preserve">Plan de Acción y documento del Plan de Acción </t>
  </si>
  <si>
    <t>GASTOS DE INVERSIÓN</t>
  </si>
  <si>
    <t>Modificaciones PAAC</t>
  </si>
  <si>
    <t>Cumplimiento de las actividades del PAAC 2018</t>
  </si>
  <si>
    <t>REQUERIMIENTOS CIUDADANOS</t>
  </si>
  <si>
    <t>REPORTES GESTIÓN DEL RIESGO</t>
  </si>
  <si>
    <t>OFICINA ASESORA DE PLANEACIÓN</t>
  </si>
  <si>
    <t>Información publicada conforme a  los requisitos e índice de transparencia</t>
  </si>
  <si>
    <t>DIRECCIÓN DE CONVIVENCIA Y DIALOGO SOCIAL</t>
  </si>
  <si>
    <t>Primera versión del Plan de Gestión 2018, en el cual se encuentran incluidas las metas de Implementación del Modelo de Planeación y Gestión.</t>
  </si>
  <si>
    <t>PLAN ESTRATÉGICO INSTITUCIONAL</t>
  </si>
  <si>
    <t>SEGUIMIENTO PLAN GESTIÓN DEL PROCESO</t>
  </si>
  <si>
    <t>EVALUACIÓN FINAL PLAN DE GESTIÓN</t>
  </si>
  <si>
    <t>RESULTADO DE LA MEDICIÓN</t>
  </si>
  <si>
    <t>META CUATRIENAL PLAN ESTRATÉGICO SDG</t>
  </si>
  <si>
    <t>META PLAN DE GESTIÓN VIGENCIA</t>
  </si>
  <si>
    <t>LÍNEA BASE</t>
  </si>
  <si>
    <t>TIPO DE PROGRAMACIÓN</t>
  </si>
  <si>
    <t>TOTAL PROGRAMACIÓN VIGENCIA</t>
  </si>
  <si>
    <t>MÉTODO DE VERIFICACIÓN AL SEGUIMIENTO</t>
  </si>
  <si>
    <t>CÓDIGO</t>
  </si>
  <si>
    <t>Diseñar 3 estrategias para fortalecimiento de la participación, el diálogo ciudadano o la intervención de conflictos en el marco del ejercicio de Derechos.</t>
  </si>
  <si>
    <t xml:space="preserve">La formulación de los 20 planes de gestión, uno por localidad, elaborado por cada uno de los profesionales territoriales de la Dirección se concibió de acuerdo a las  siguientes líneas estratégicas dadas por la Directora (e) que a saber son:  Iniciativas ciudadanas, Red Distrital de Derechos Humanos, Diálogo y Convivencia, Mapeo y caracterización de Actores sociales, Articulación interinstitucional, Cultura ciudadana, Formación en derechos humanos, dialogo y convivencia y Pactos de convivencia. Documentos revisados por la coordinadora apoyo al equipo territorial y presentado a la Dirección de Convivencia y Diálogo Social. </t>
  </si>
  <si>
    <r>
      <t xml:space="preserve">Documento elaborado tomando como referencia la Resolución 6767 de 2017 </t>
    </r>
    <r>
      <rPr>
        <i/>
        <sz val="10"/>
        <color indexed="8"/>
        <rFont val="Arial"/>
        <family val="2"/>
      </rPr>
      <t>“Por la cual se crea la Red Distrital de Derechos Humanos, Diálogo y Convivencia y se dictan otras disposiciones</t>
    </r>
    <r>
      <rPr>
        <sz val="10"/>
        <color indexed="8"/>
        <rFont val="Arial"/>
        <family val="2"/>
      </rPr>
      <t xml:space="preserve">" y la metodología adoptada para la implementación de la Red Distrital. Se formula tomando como referencia los seis (6) fines estratégicos que contempla la resolución, los nodos que aplican a las estrategias formuladas para el desarrollo de las actividades para la vigencia 2018. </t>
    </r>
  </si>
  <si>
    <t>N/A PARA ESTE TRIMESTRE</t>
  </si>
  <si>
    <t>Documento Plan de Acción / Plan de Acción Red Distrital de Derechos Humanos, Diálogo y Convivencia (Matriz de seguimiento)</t>
  </si>
  <si>
    <t>Veinte matrices de planes de gestión local, uno por localidad</t>
  </si>
  <si>
    <t>A la fecha, la Dirección no refleja avance. Se proyecta para este segundo trimestre del año en curso cumplir con la meta proyectada.</t>
  </si>
  <si>
    <t xml:space="preserve">Comunicación remitida a la Oficina de planeacion. </t>
  </si>
  <si>
    <t xml:space="preserve">Comunicado en la Pagina Web. . Cronograma, términos y condiciones de la Convocatoria y sus respectivos Anexos. </t>
  </si>
  <si>
    <t xml:space="preserve">Reporte en la pagina web de la Secretaria Distrital de Gobierno de acuerdo con el convenio 607 de 2017 de la publicación de la Convocatoria a realizar en esta vigencia. </t>
  </si>
  <si>
    <t>Veinte (20) planes formulados</t>
  </si>
  <si>
    <t>Formular 1 plan de acción que contenga actividades y acciones que desarrollen los objetivos estratégicos de la Red Distrital de Derechos Humanos, Diálogo y Convivencia.</t>
  </si>
  <si>
    <t>N/P</t>
  </si>
  <si>
    <t>Meta No Programada Para I Trimestre</t>
  </si>
  <si>
    <t>META NO PROGRAMADA PARA I TRIMESTRE, TODA VEZ QUE SE REALIZARÁ MEDICIÓN CON CORTE A II Y IV TRIMESTRE TOMANDO COMO INSUMO EL INFORME DE PLAN ANTICORRUPCIÓN REALIZADO POR LA OCI</t>
  </si>
  <si>
    <t>Reporte entregado a más tardar el 16 de abril, cumpliendo con los lineamientos dados.</t>
  </si>
  <si>
    <t>INFORME DE REPORTE DE MONITOREO A RIESGOS I TRIMESTRE</t>
  </si>
  <si>
    <t>NO TENIA PROGRAMADA ACTUALIZACIÓN DOCUMENTAL DURANTE EL PRIMER TRIMESTRE</t>
  </si>
  <si>
    <t>INFORME ANALISTA DEL PROCESO</t>
  </si>
  <si>
    <t>NO CUENTA CON ACCIONES DE MEJORA INTERNAS NI EXTERNAS</t>
  </si>
  <si>
    <t>NO PROGRAMADO</t>
  </si>
  <si>
    <t>SE VERIFICARÁ ESTA META EN EL II TRIMESTRE</t>
  </si>
  <si>
    <t>SOTENIBILIDAD DEL SISTEMA DE GESTIÓN</t>
  </si>
  <si>
    <t>(Numero de acciones cumplidas de responsabilidad del proceso/Alcaldía Local en el Plan de Implementación del MIPG/Numero total de acciones de responsabilidad del proceso en el Plan de Implementación del MIPG)*100</t>
  </si>
  <si>
    <t>(No. De acciones del plan anticorrupción cumplidas en el trimestre/No. De acciones del plan antocorrupción formuladas para el trimestre en la versión vigente del plan anticorrupción)*100</t>
  </si>
  <si>
    <t>Mediciones de desempeño ambiental realizadas en el proceso/alcaldia local</t>
  </si>
  <si>
    <t>Numero de mediciones del desempeño ambiental en el proceso/alcaldia local realizados</t>
  </si>
  <si>
    <t>Porcentaje de depuración de las comunicaciones en el aplicatio de gestión documental</t>
  </si>
  <si>
    <t>(No. de reportes  de riesgos remitidos oportunamente a la OAP/ No. De reportes de riesgos relacionados con el Sistema de gestion de la entidad)*100</t>
  </si>
  <si>
    <t>(No.criterios cumplidos según la herramienta de medición de requisitos e indice de transparencia/No. Criterios definidos según la herramienta de medición de requisitos e indice de transparencia)*100</t>
  </si>
  <si>
    <t>OAPSDG</t>
  </si>
  <si>
    <t>Hacer un (1) ejercicio de evaluación del normograma  aplicables al proceso/Alcaldía Local de conformidad con el procedimiento  "Procedimiento para la identificación y evaluación de requisitos legales"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</si>
</sst>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%"/>
    <numFmt numFmtId="187" formatCode="0.0"/>
    <numFmt numFmtId="188" formatCode="[$$-240A]\ #,##0.00"/>
    <numFmt numFmtId="189" formatCode="* #,##0.00&quot;    &quot;;\-* #,##0.00&quot;    &quot;;* \-#&quot;    &quot;;@\ "/>
    <numFmt numFmtId="190" formatCode="[$-C0A]dddd\,\ dd&quot; de &quot;mmmm&quot; de &quot;yyyy"/>
    <numFmt numFmtId="191" formatCode="#,##0.0_);\(#,##0.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 Rounded MT Bold"/>
      <family val="2"/>
    </font>
    <font>
      <b/>
      <sz val="22"/>
      <name val="Arial Rounded MT Bold"/>
      <family val="2"/>
    </font>
    <font>
      <b/>
      <sz val="18"/>
      <name val="Arial Rounded MT Bold"/>
      <family val="2"/>
    </font>
    <font>
      <sz val="28"/>
      <name val="Arial Rounded MT Bold"/>
      <family val="2"/>
    </font>
    <font>
      <sz val="11"/>
      <name val="Arial Rounded MT Bold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28"/>
      <color indexed="8"/>
      <name val="Arial"/>
      <family val="2"/>
    </font>
    <font>
      <sz val="11"/>
      <name val="Calibri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 Rounded MT Bold"/>
      <family val="2"/>
    </font>
    <font>
      <b/>
      <sz val="2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28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Arial Rounded MT Bold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52" fillId="23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5" fillId="3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3" fillId="0" borderId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60" fillId="22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  <xf numFmtId="0" fontId="3" fillId="35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9" fontId="3" fillId="36" borderId="11" xfId="57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9" fontId="67" fillId="36" borderId="11" xfId="57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vertical="center" wrapText="1"/>
    </xf>
    <xf numFmtId="0" fontId="67" fillId="36" borderId="0" xfId="0" applyFont="1" applyFill="1" applyAlignment="1">
      <alignment/>
    </xf>
    <xf numFmtId="0" fontId="2" fillId="38" borderId="11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justify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8" fillId="0" borderId="14" xfId="0" applyFont="1" applyFill="1" applyBorder="1" applyAlignment="1">
      <alignment horizontal="justify" vertical="center" wrapText="1"/>
    </xf>
    <xf numFmtId="0" fontId="68" fillId="0" borderId="11" xfId="0" applyFont="1" applyFill="1" applyBorder="1" applyAlignment="1">
      <alignment horizontal="justify" vertical="center" wrapText="1"/>
    </xf>
    <xf numFmtId="0" fontId="68" fillId="0" borderId="15" xfId="0" applyFont="1" applyFill="1" applyBorder="1" applyAlignment="1">
      <alignment horizontal="justify" vertical="center" wrapText="1"/>
    </xf>
    <xf numFmtId="0" fontId="68" fillId="0" borderId="16" xfId="0" applyFont="1" applyFill="1" applyBorder="1" applyAlignment="1">
      <alignment horizontal="justify" vertical="center" wrapText="1"/>
    </xf>
    <xf numFmtId="0" fontId="68" fillId="0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69" fillId="0" borderId="0" xfId="0" applyFont="1" applyAlignment="1">
      <alignment horizontal="justify"/>
    </xf>
    <xf numFmtId="0" fontId="70" fillId="10" borderId="17" xfId="0" applyFont="1" applyFill="1" applyBorder="1" applyAlignment="1">
      <alignment horizontal="justify" vertical="center" wrapText="1"/>
    </xf>
    <xf numFmtId="0" fontId="70" fillId="36" borderId="17" xfId="0" applyFont="1" applyFill="1" applyBorder="1" applyAlignment="1">
      <alignment horizontal="justify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justify" vertical="center" wrapText="1"/>
    </xf>
    <xf numFmtId="0" fontId="70" fillId="8" borderId="17" xfId="0" applyFont="1" applyFill="1" applyBorder="1" applyAlignment="1">
      <alignment horizontal="justify" vertical="center" wrapText="1"/>
    </xf>
    <xf numFmtId="0" fontId="70" fillId="8" borderId="18" xfId="0" applyFont="1" applyFill="1" applyBorder="1" applyAlignment="1">
      <alignment horizontal="justify" vertical="center" wrapText="1"/>
    </xf>
    <xf numFmtId="0" fontId="8" fillId="39" borderId="19" xfId="0" applyFont="1" applyFill="1" applyBorder="1" applyAlignment="1">
      <alignment horizontal="justify" vertical="center" wrapText="1"/>
    </xf>
    <xf numFmtId="0" fontId="8" fillId="39" borderId="17" xfId="0" applyFont="1" applyFill="1" applyBorder="1" applyAlignment="1">
      <alignment horizontal="justify" vertical="center" wrapText="1"/>
    </xf>
    <xf numFmtId="0" fontId="8" fillId="11" borderId="11" xfId="0" applyFont="1" applyFill="1" applyBorder="1" applyAlignment="1">
      <alignment horizontal="justify" vertical="center" wrapText="1"/>
    </xf>
    <xf numFmtId="0" fontId="8" fillId="11" borderId="17" xfId="0" applyFont="1" applyFill="1" applyBorder="1" applyAlignment="1">
      <alignment horizontal="justify" vertical="center" wrapText="1"/>
    </xf>
    <xf numFmtId="0" fontId="8" fillId="40" borderId="17" xfId="0" applyFont="1" applyFill="1" applyBorder="1" applyAlignment="1">
      <alignment horizontal="justify" vertical="center" wrapText="1"/>
    </xf>
    <xf numFmtId="0" fontId="70" fillId="40" borderId="20" xfId="0" applyFont="1" applyFill="1" applyBorder="1" applyAlignment="1">
      <alignment horizontal="justify" vertical="center" wrapText="1"/>
    </xf>
    <xf numFmtId="0" fontId="70" fillId="40" borderId="17" xfId="0" applyFont="1" applyFill="1" applyBorder="1" applyAlignment="1">
      <alignment horizontal="justify" vertical="center" wrapText="1"/>
    </xf>
    <xf numFmtId="0" fontId="8" fillId="40" borderId="11" xfId="0" applyFont="1" applyFill="1" applyBorder="1" applyAlignment="1">
      <alignment vertical="center" wrapText="1"/>
    </xf>
    <xf numFmtId="0" fontId="70" fillId="13" borderId="19" xfId="0" applyFont="1" applyFill="1" applyBorder="1" applyAlignment="1">
      <alignment horizontal="justify" vertical="center" wrapText="1"/>
    </xf>
    <xf numFmtId="0" fontId="70" fillId="13" borderId="17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0" fontId="71" fillId="13" borderId="17" xfId="0" applyFont="1" applyFill="1" applyBorder="1" applyAlignment="1">
      <alignment horizontal="justify" vertical="center" wrapText="1"/>
    </xf>
    <xf numFmtId="0" fontId="70" fillId="13" borderId="21" xfId="0" applyFont="1" applyFill="1" applyBorder="1" applyAlignment="1">
      <alignment horizontal="left" vertical="center" wrapText="1"/>
    </xf>
    <xf numFmtId="0" fontId="70" fillId="13" borderId="18" xfId="0" applyFont="1" applyFill="1" applyBorder="1" applyAlignment="1">
      <alignment horizontal="justify" vertical="center" wrapText="1"/>
    </xf>
    <xf numFmtId="0" fontId="8" fillId="13" borderId="19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2" fillId="38" borderId="12" xfId="0" applyFont="1" applyFill="1" applyBorder="1" applyAlignment="1">
      <alignment vertical="center" wrapText="1"/>
    </xf>
    <xf numFmtId="9" fontId="3" fillId="36" borderId="0" xfId="57" applyFont="1" applyFill="1" applyBorder="1" applyAlignment="1">
      <alignment horizontal="center" vertical="center" wrapText="1"/>
    </xf>
    <xf numFmtId="9" fontId="3" fillId="36" borderId="11" xfId="57" applyFont="1" applyFill="1" applyBorder="1" applyAlignment="1" applyProtection="1">
      <alignment horizontal="center" vertical="center" wrapText="1"/>
      <protection locked="0"/>
    </xf>
    <xf numFmtId="0" fontId="69" fillId="36" borderId="11" xfId="0" applyFont="1" applyFill="1" applyBorder="1" applyAlignment="1" applyProtection="1">
      <alignment horizontal="center" vertical="center" wrapText="1"/>
      <protection locked="0"/>
    </xf>
    <xf numFmtId="186" fontId="67" fillId="36" borderId="11" xfId="57" applyNumberFormat="1" applyFont="1" applyFill="1" applyBorder="1" applyAlignment="1" applyProtection="1">
      <alignment horizontal="center" vertical="center" wrapText="1"/>
      <protection locked="0"/>
    </xf>
    <xf numFmtId="0" fontId="67" fillId="36" borderId="11" xfId="0" applyFont="1" applyFill="1" applyBorder="1" applyAlignment="1" applyProtection="1">
      <alignment horizontal="justify" vertical="center" wrapText="1"/>
      <protection locked="0"/>
    </xf>
    <xf numFmtId="0" fontId="67" fillId="36" borderId="11" xfId="0" applyFont="1" applyFill="1" applyBorder="1" applyAlignment="1" applyProtection="1">
      <alignment horizontal="left" vertical="center" wrapText="1"/>
      <protection locked="0"/>
    </xf>
    <xf numFmtId="0" fontId="2" fillId="37" borderId="22" xfId="0" applyFont="1" applyFill="1" applyBorder="1" applyAlignment="1">
      <alignment horizontal="center" vertical="center" wrapText="1"/>
    </xf>
    <xf numFmtId="9" fontId="72" fillId="36" borderId="15" xfId="57" applyFont="1" applyFill="1" applyBorder="1" applyAlignment="1" applyProtection="1">
      <alignment horizontal="center" vertical="center" wrapText="1"/>
      <protection locked="0"/>
    </xf>
    <xf numFmtId="9" fontId="3" fillId="36" borderId="15" xfId="57" applyFont="1" applyFill="1" applyBorder="1" applyAlignment="1">
      <alignment horizontal="center" vertical="center" wrapText="1"/>
    </xf>
    <xf numFmtId="0" fontId="69" fillId="36" borderId="15" xfId="0" applyFont="1" applyFill="1" applyBorder="1" applyAlignment="1" applyProtection="1">
      <alignment horizontal="center" vertical="center" wrapText="1"/>
      <protection locked="0"/>
    </xf>
    <xf numFmtId="9" fontId="9" fillId="36" borderId="15" xfId="57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26" borderId="24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67" fillId="36" borderId="11" xfId="57" applyNumberFormat="1" applyFont="1" applyFill="1" applyBorder="1" applyAlignment="1" applyProtection="1">
      <alignment horizontal="center" vertical="center" wrapText="1"/>
      <protection locked="0"/>
    </xf>
    <xf numFmtId="0" fontId="2" fillId="36" borderId="29" xfId="0" applyFont="1" applyFill="1" applyBorder="1" applyAlignment="1">
      <alignment vertical="center" wrapText="1"/>
    </xf>
    <xf numFmtId="0" fontId="2" fillId="36" borderId="17" xfId="0" applyFont="1" applyFill="1" applyBorder="1" applyAlignment="1">
      <alignment vertical="center" wrapText="1"/>
    </xf>
    <xf numFmtId="0" fontId="11" fillId="42" borderId="11" xfId="0" applyFont="1" applyFill="1" applyBorder="1" applyAlignment="1" applyProtection="1">
      <alignment horizontal="left" vertical="center" wrapText="1"/>
      <protection/>
    </xf>
    <xf numFmtId="0" fontId="10" fillId="12" borderId="24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>
      <alignment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73" fillId="36" borderId="0" xfId="0" applyFont="1" applyFill="1" applyBorder="1" applyAlignment="1">
      <alignment horizontal="center" vertical="center"/>
    </xf>
    <xf numFmtId="0" fontId="73" fillId="36" borderId="0" xfId="0" applyFont="1" applyFill="1" applyBorder="1" applyAlignment="1">
      <alignment vertical="center"/>
    </xf>
    <xf numFmtId="0" fontId="67" fillId="36" borderId="0" xfId="0" applyFont="1" applyFill="1" applyAlignment="1">
      <alignment horizontal="center"/>
    </xf>
    <xf numFmtId="9" fontId="68" fillId="36" borderId="11" xfId="57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/>
    </xf>
    <xf numFmtId="0" fontId="73" fillId="36" borderId="0" xfId="0" applyFont="1" applyFill="1" applyBorder="1" applyAlignment="1">
      <alignment horizontal="right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 applyProtection="1">
      <alignment horizontal="left" vertical="top" wrapText="1"/>
      <protection locked="0"/>
    </xf>
    <xf numFmtId="2" fontId="67" fillId="36" borderId="11" xfId="50" applyNumberFormat="1" applyFont="1" applyFill="1" applyBorder="1" applyAlignment="1">
      <alignment horizontal="center" vertical="center" wrapText="1"/>
    </xf>
    <xf numFmtId="2" fontId="67" fillId="36" borderId="11" xfId="57" applyNumberFormat="1" applyFont="1" applyFill="1" applyBorder="1" applyAlignment="1">
      <alignment horizontal="center" vertical="center" wrapText="1"/>
    </xf>
    <xf numFmtId="2" fontId="67" fillId="36" borderId="11" xfId="0" applyNumberFormat="1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188" fontId="67" fillId="36" borderId="11" xfId="52" applyNumberFormat="1" applyFont="1" applyFill="1" applyBorder="1" applyAlignment="1" applyProtection="1">
      <alignment horizontal="center" vertical="center" wrapText="1"/>
      <protection locked="0"/>
    </xf>
    <xf numFmtId="9" fontId="12" fillId="36" borderId="11" xfId="57" applyFont="1" applyFill="1" applyBorder="1" applyAlignment="1">
      <alignment horizontal="center" vertical="center" wrapText="1"/>
    </xf>
    <xf numFmtId="0" fontId="67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67" fillId="36" borderId="11" xfId="57" applyFont="1" applyFill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 applyProtection="1">
      <alignment horizontal="center" vertical="center" wrapText="1"/>
      <protection locked="0"/>
    </xf>
    <xf numFmtId="0" fontId="73" fillId="37" borderId="12" xfId="0" applyFont="1" applyFill="1" applyBorder="1" applyAlignment="1">
      <alignment/>
    </xf>
    <xf numFmtId="0" fontId="2" fillId="16" borderId="26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left" vertical="center" wrapText="1"/>
    </xf>
    <xf numFmtId="9" fontId="42" fillId="36" borderId="11" xfId="57" applyFont="1" applyFill="1" applyBorder="1" applyAlignment="1">
      <alignment horizontal="center" vertical="center" wrapText="1"/>
    </xf>
    <xf numFmtId="0" fontId="42" fillId="39" borderId="11" xfId="0" applyFont="1" applyFill="1" applyBorder="1" applyAlignment="1">
      <alignment horizontal="left" vertical="center" wrapText="1"/>
    </xf>
    <xf numFmtId="2" fontId="67" fillId="39" borderId="11" xfId="50" applyNumberFormat="1" applyFont="1" applyFill="1" applyBorder="1" applyAlignment="1">
      <alignment horizontal="center" vertical="center" wrapText="1"/>
    </xf>
    <xf numFmtId="0" fontId="67" fillId="39" borderId="11" xfId="0" applyFont="1" applyFill="1" applyBorder="1" applyAlignment="1" applyProtection="1">
      <alignment horizontal="justify" vertical="center" wrapText="1"/>
      <protection locked="0"/>
    </xf>
    <xf numFmtId="171" fontId="3" fillId="36" borderId="11" xfId="49" applyFont="1" applyFill="1" applyBorder="1" applyAlignment="1">
      <alignment horizontal="center" vertical="center" wrapText="1"/>
    </xf>
    <xf numFmtId="0" fontId="42" fillId="39" borderId="24" xfId="0" applyFont="1" applyFill="1" applyBorder="1" applyAlignment="1">
      <alignment horizontal="left" vertical="center" wrapText="1"/>
    </xf>
    <xf numFmtId="0" fontId="42" fillId="36" borderId="11" xfId="0" applyFont="1" applyFill="1" applyBorder="1" applyAlignment="1">
      <alignment horizontal="center" vertical="center" wrapText="1"/>
    </xf>
    <xf numFmtId="9" fontId="42" fillId="36" borderId="11" xfId="0" applyNumberFormat="1" applyFont="1" applyFill="1" applyBorder="1" applyAlignment="1">
      <alignment horizontal="center" vertical="center" wrapText="1"/>
    </xf>
    <xf numFmtId="0" fontId="42" fillId="39" borderId="28" xfId="0" applyFont="1" applyFill="1" applyBorder="1" applyAlignment="1">
      <alignment horizontal="left" vertical="center" wrapText="1"/>
    </xf>
    <xf numFmtId="9" fontId="42" fillId="36" borderId="16" xfId="57" applyFont="1" applyFill="1" applyBorder="1" applyAlignment="1">
      <alignment horizontal="center" vertical="center" wrapText="1"/>
    </xf>
    <xf numFmtId="0" fontId="42" fillId="36" borderId="16" xfId="0" applyFont="1" applyFill="1" applyBorder="1" applyAlignment="1">
      <alignment horizontal="left" vertical="center" wrapText="1"/>
    </xf>
    <xf numFmtId="0" fontId="11" fillId="42" borderId="11" xfId="0" applyFont="1" applyFill="1" applyBorder="1" applyAlignment="1" applyProtection="1">
      <alignment horizontal="center" vertical="center" wrapText="1"/>
      <protection/>
    </xf>
    <xf numFmtId="0" fontId="11" fillId="42" borderId="25" xfId="0" applyFont="1" applyFill="1" applyBorder="1" applyAlignment="1" applyProtection="1">
      <alignment horizontal="center" vertical="center" wrapText="1"/>
      <protection/>
    </xf>
    <xf numFmtId="0" fontId="2" fillId="36" borderId="31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36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10" fillId="12" borderId="35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36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0" fillId="12" borderId="25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16" borderId="24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5" fillId="41" borderId="24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 wrapText="1"/>
    </xf>
    <xf numFmtId="0" fontId="5" fillId="39" borderId="35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36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74" fillId="36" borderId="11" xfId="0" applyFont="1" applyFill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>
      <alignment horizontal="center" vertical="center" textRotation="90" wrapText="1"/>
    </xf>
    <xf numFmtId="0" fontId="67" fillId="36" borderId="11" xfId="0" applyFont="1" applyFill="1" applyBorder="1" applyAlignment="1" applyProtection="1">
      <alignment horizontal="center" vertical="center" wrapText="1"/>
      <protection locked="0"/>
    </xf>
    <xf numFmtId="0" fontId="2" fillId="19" borderId="22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 wrapText="1"/>
    </xf>
    <xf numFmtId="0" fontId="67" fillId="36" borderId="37" xfId="0" applyFont="1" applyFill="1" applyBorder="1" applyAlignment="1">
      <alignment horizontal="center" vertical="center" wrapText="1"/>
    </xf>
    <xf numFmtId="0" fontId="67" fillId="36" borderId="15" xfId="0" applyFont="1" applyFill="1" applyBorder="1" applyAlignment="1">
      <alignment horizontal="center" vertical="center" wrapText="1"/>
    </xf>
    <xf numFmtId="22" fontId="75" fillId="14" borderId="11" xfId="0" applyNumberFormat="1" applyFont="1" applyFill="1" applyBorder="1" applyAlignment="1">
      <alignment horizontal="center" vertical="center"/>
    </xf>
    <xf numFmtId="0" fontId="75" fillId="14" borderId="11" xfId="0" applyFont="1" applyFill="1" applyBorder="1" applyAlignment="1">
      <alignment horizontal="center" vertical="center"/>
    </xf>
    <xf numFmtId="0" fontId="75" fillId="8" borderId="11" xfId="0" applyFont="1" applyFill="1" applyBorder="1" applyAlignment="1">
      <alignment horizontal="center" vertical="center"/>
    </xf>
    <xf numFmtId="0" fontId="75" fillId="8" borderId="12" xfId="0" applyFont="1" applyFill="1" applyBorder="1" applyAlignment="1">
      <alignment horizontal="center" vertical="center"/>
    </xf>
    <xf numFmtId="0" fontId="73" fillId="36" borderId="0" xfId="0" applyFont="1" applyFill="1" applyBorder="1" applyAlignment="1">
      <alignment horizontal="right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76" fillId="26" borderId="23" xfId="0" applyFont="1" applyFill="1" applyBorder="1" applyAlignment="1" applyProtection="1">
      <alignment horizontal="center" vertical="center" wrapText="1"/>
      <protection locked="0"/>
    </xf>
    <xf numFmtId="0" fontId="76" fillId="26" borderId="38" xfId="0" applyFont="1" applyFill="1" applyBorder="1" applyAlignment="1" applyProtection="1">
      <alignment horizontal="center" vertical="center" wrapText="1"/>
      <protection locked="0"/>
    </xf>
    <xf numFmtId="0" fontId="76" fillId="26" borderId="20" xfId="0" applyFont="1" applyFill="1" applyBorder="1" applyAlignment="1" applyProtection="1">
      <alignment horizontal="center" vertical="center" wrapText="1"/>
      <protection locked="0"/>
    </xf>
    <xf numFmtId="0" fontId="5" fillId="38" borderId="35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36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19" borderId="35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36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5" fillId="41" borderId="35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5" fillId="41" borderId="36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67" fillId="36" borderId="23" xfId="0" applyFont="1" applyFill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vertical="center" wrapText="1"/>
      <protection locked="0"/>
    </xf>
    <xf numFmtId="0" fontId="73" fillId="36" borderId="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 wrapText="1"/>
    </xf>
    <xf numFmtId="0" fontId="5" fillId="19" borderId="24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39" borderId="24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9" borderId="25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9" fontId="3" fillId="36" borderId="23" xfId="57" applyFont="1" applyFill="1" applyBorder="1" applyAlignment="1" applyProtection="1">
      <alignment horizontal="center" vertical="center" wrapText="1"/>
      <protection locked="0"/>
    </xf>
    <xf numFmtId="9" fontId="3" fillId="36" borderId="20" xfId="57" applyFont="1" applyFill="1" applyBorder="1" applyAlignment="1" applyProtection="1">
      <alignment horizontal="center" vertical="center" wrapText="1"/>
      <protection locked="0"/>
    </xf>
    <xf numFmtId="0" fontId="77" fillId="43" borderId="23" xfId="0" applyFont="1" applyFill="1" applyBorder="1" applyAlignment="1" applyProtection="1">
      <alignment horizontal="center" vertical="center" wrapText="1"/>
      <protection locked="0"/>
    </xf>
    <xf numFmtId="0" fontId="77" fillId="43" borderId="38" xfId="0" applyFont="1" applyFill="1" applyBorder="1" applyAlignment="1" applyProtection="1">
      <alignment horizontal="center" vertical="center" wrapText="1"/>
      <protection locked="0"/>
    </xf>
    <xf numFmtId="0" fontId="77" fillId="43" borderId="20" xfId="0" applyFont="1" applyFill="1" applyBorder="1" applyAlignment="1" applyProtection="1">
      <alignment horizontal="center" vertical="center" wrapText="1"/>
      <protection locked="0"/>
    </xf>
    <xf numFmtId="0" fontId="76" fillId="29" borderId="23" xfId="0" applyFont="1" applyFill="1" applyBorder="1" applyAlignment="1" applyProtection="1">
      <alignment horizontal="center" vertical="center" wrapText="1"/>
      <protection locked="0"/>
    </xf>
    <xf numFmtId="0" fontId="76" fillId="29" borderId="38" xfId="0" applyFont="1" applyFill="1" applyBorder="1" applyAlignment="1" applyProtection="1">
      <alignment horizontal="center" vertical="center" wrapText="1"/>
      <protection locked="0"/>
    </xf>
    <xf numFmtId="0" fontId="76" fillId="29" borderId="20" xfId="0" applyFont="1" applyFill="1" applyBorder="1" applyAlignment="1" applyProtection="1">
      <alignment horizontal="center" vertical="center" wrapText="1"/>
      <protection locked="0"/>
    </xf>
    <xf numFmtId="0" fontId="76" fillId="39" borderId="23" xfId="0" applyFont="1" applyFill="1" applyBorder="1" applyAlignment="1" applyProtection="1">
      <alignment horizontal="center" vertical="center" wrapText="1"/>
      <protection locked="0"/>
    </xf>
    <xf numFmtId="0" fontId="76" fillId="39" borderId="38" xfId="0" applyFont="1" applyFill="1" applyBorder="1" applyAlignment="1" applyProtection="1">
      <alignment horizontal="center" vertical="center" wrapText="1"/>
      <protection locked="0"/>
    </xf>
    <xf numFmtId="0" fontId="76" fillId="39" borderId="20" xfId="0" applyFont="1" applyFill="1" applyBorder="1" applyAlignment="1" applyProtection="1">
      <alignment horizontal="center" vertical="center" wrapText="1"/>
      <protection locked="0"/>
    </xf>
    <xf numFmtId="0" fontId="78" fillId="26" borderId="23" xfId="0" applyFont="1" applyFill="1" applyBorder="1" applyAlignment="1" applyProtection="1">
      <alignment horizontal="center" vertical="center" wrapText="1"/>
      <protection locked="0"/>
    </xf>
    <xf numFmtId="0" fontId="78" fillId="26" borderId="38" xfId="0" applyFont="1" applyFill="1" applyBorder="1" applyAlignment="1" applyProtection="1">
      <alignment horizontal="center" vertical="center" wrapText="1"/>
      <protection locked="0"/>
    </xf>
    <xf numFmtId="0" fontId="78" fillId="26" borderId="20" xfId="0" applyFont="1" applyFill="1" applyBorder="1" applyAlignment="1" applyProtection="1">
      <alignment horizontal="center" vertical="center" wrapText="1"/>
      <protection locked="0"/>
    </xf>
    <xf numFmtId="0" fontId="69" fillId="36" borderId="23" xfId="0" applyFont="1" applyFill="1" applyBorder="1" applyAlignment="1" applyProtection="1">
      <alignment horizontal="center" vertical="center" wrapText="1"/>
      <protection locked="0"/>
    </xf>
    <xf numFmtId="0" fontId="69" fillId="36" borderId="20" xfId="0" applyFont="1" applyFill="1" applyBorder="1" applyAlignment="1" applyProtection="1">
      <alignment horizontal="center" vertical="center" wrapText="1"/>
      <protection locked="0"/>
    </xf>
    <xf numFmtId="0" fontId="67" fillId="36" borderId="38" xfId="0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ual 2" xfId="59"/>
    <cellStyle name="Rojo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  <cellStyle name="Verde" xfId="69"/>
  </cellStyles>
  <dxfs count="14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295275" cy="190500"/>
    <xdr:sp>
      <xdr:nvSpPr>
        <xdr:cNvPr id="1" name="AutoShape 38" descr="Resultado de imagen para boton agregar icono"/>
        <xdr:cNvSpPr>
          <a:spLocks noChangeAspect="1"/>
        </xdr:cNvSpPr>
      </xdr:nvSpPr>
      <xdr:spPr>
        <a:xfrm>
          <a:off x="10810875" y="24193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295275" cy="190500"/>
    <xdr:sp>
      <xdr:nvSpPr>
        <xdr:cNvPr id="2" name="AutoShape 39" descr="Resultado de imagen para boton agregar icono"/>
        <xdr:cNvSpPr>
          <a:spLocks noChangeAspect="1"/>
        </xdr:cNvSpPr>
      </xdr:nvSpPr>
      <xdr:spPr>
        <a:xfrm>
          <a:off x="10810875" y="24193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295275" cy="190500"/>
    <xdr:sp>
      <xdr:nvSpPr>
        <xdr:cNvPr id="3" name="AutoShape 40" descr="Resultado de imagen para boton agregar icono"/>
        <xdr:cNvSpPr>
          <a:spLocks noChangeAspect="1"/>
        </xdr:cNvSpPr>
      </xdr:nvSpPr>
      <xdr:spPr>
        <a:xfrm>
          <a:off x="10810875" y="24193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295275" cy="190500"/>
    <xdr:sp>
      <xdr:nvSpPr>
        <xdr:cNvPr id="4" name="AutoShape 42" descr="Z"/>
        <xdr:cNvSpPr>
          <a:spLocks noChangeAspect="1"/>
        </xdr:cNvSpPr>
      </xdr:nvSpPr>
      <xdr:spPr>
        <a:xfrm>
          <a:off x="10810875" y="24193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4</xdr:row>
      <xdr:rowOff>123825</xdr:rowOff>
    </xdr:from>
    <xdr:to>
      <xdr:col>6</xdr:col>
      <xdr:colOff>0</xdr:colOff>
      <xdr:row>6</xdr:row>
      <xdr:rowOff>0</xdr:rowOff>
    </xdr:to>
    <xdr:sp macro="[1]!MostrarFuente_Impacto">
      <xdr:nvSpPr>
        <xdr:cNvPr id="5" name="Rectangle 53"/>
        <xdr:cNvSpPr>
          <a:spLocks/>
        </xdr:cNvSpPr>
      </xdr:nvSpPr>
      <xdr:spPr>
        <a:xfrm>
          <a:off x="10810875" y="1533525"/>
          <a:ext cx="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9"/>
  <sheetViews>
    <sheetView showGridLines="0" tabSelected="1" zoomScale="85" zoomScaleNormal="85" zoomScalePageLayoutView="0" workbookViewId="0" topLeftCell="A13">
      <pane ySplit="1350" topLeftCell="A22" activePane="bottomLeft" state="split"/>
      <selection pane="topLeft" activeCell="J15" sqref="F1:J16384"/>
      <selection pane="bottomLeft" activeCell="E26" sqref="E26"/>
    </sheetView>
  </sheetViews>
  <sheetFormatPr defaultColWidth="11.421875" defaultRowHeight="15"/>
  <cols>
    <col min="1" max="1" width="8.8515625" style="96" customWidth="1"/>
    <col min="2" max="2" width="26.8515625" style="96" customWidth="1"/>
    <col min="3" max="3" width="30.140625" style="96" customWidth="1"/>
    <col min="4" max="4" width="33.140625" style="96" customWidth="1"/>
    <col min="5" max="5" width="63.140625" style="96" customWidth="1"/>
    <col min="6" max="6" width="39.00390625" style="96" hidden="1" customWidth="1"/>
    <col min="7" max="7" width="36.00390625" style="96" hidden="1" customWidth="1"/>
    <col min="8" max="8" width="33.8515625" style="96" hidden="1" customWidth="1"/>
    <col min="9" max="9" width="39.7109375" style="96" hidden="1" customWidth="1"/>
    <col min="10" max="10" width="0" style="96" hidden="1" customWidth="1"/>
    <col min="11" max="11" width="18.8515625" style="96" customWidth="1"/>
    <col min="12" max="12" width="28.00390625" style="96" customWidth="1"/>
    <col min="13" max="16" width="11.421875" style="96" customWidth="1"/>
    <col min="17" max="17" width="24.57421875" style="96" customWidth="1"/>
    <col min="18" max="18" width="20.00390625" style="96" customWidth="1"/>
    <col min="19" max="19" width="27.28125" style="96" customWidth="1"/>
    <col min="20" max="20" width="19.57421875" style="96" customWidth="1"/>
    <col min="21" max="21" width="46.28125" style="96" customWidth="1"/>
    <col min="22" max="25" width="11.421875" style="96" customWidth="1"/>
    <col min="26" max="26" width="20.8515625" style="96" customWidth="1"/>
    <col min="27" max="27" width="18.8515625" style="96" customWidth="1"/>
    <col min="28" max="28" width="26.7109375" style="96" customWidth="1"/>
    <col min="29" max="29" width="18.8515625" style="96" customWidth="1"/>
    <col min="30" max="30" width="14.140625" style="96" customWidth="1"/>
    <col min="31" max="31" width="18.421875" style="96" customWidth="1"/>
    <col min="32" max="32" width="80.28125" style="96" customWidth="1"/>
    <col min="33" max="33" width="17.7109375" style="96" customWidth="1"/>
    <col min="34" max="34" width="33.7109375" style="96" customWidth="1"/>
    <col min="35" max="35" width="19.7109375" style="96" customWidth="1"/>
    <col min="36" max="37" width="16.421875" style="96" customWidth="1"/>
    <col min="38" max="38" width="104.8515625" style="96" bestFit="1" customWidth="1"/>
    <col min="39" max="39" width="27.28125" style="96" customWidth="1"/>
    <col min="40" max="40" width="22.8515625" style="96" customWidth="1"/>
    <col min="41" max="45" width="11.421875" style="96" customWidth="1"/>
    <col min="46" max="46" width="24.8515625" style="96" customWidth="1"/>
    <col min="47" max="48" width="11.421875" style="96" customWidth="1"/>
    <col min="49" max="49" width="14.8515625" style="96" customWidth="1"/>
    <col min="50" max="50" width="14.57421875" style="96" customWidth="1"/>
    <col min="51" max="51" width="20.7109375" style="96" customWidth="1"/>
    <col min="52" max="52" width="23.00390625" style="96" customWidth="1"/>
    <col min="53" max="53" width="19.140625" style="96" customWidth="1"/>
    <col min="54" max="54" width="31.421875" style="96" customWidth="1"/>
    <col min="55" max="55" width="18.421875" style="96" customWidth="1"/>
    <col min="56" max="56" width="19.8515625" style="96" customWidth="1"/>
    <col min="57" max="16384" width="11.421875" style="96" customWidth="1"/>
  </cols>
  <sheetData>
    <row r="1" spans="1:27" ht="40.5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</row>
    <row r="2" spans="1:27" ht="40.5" customHeight="1" thickBot="1">
      <c r="A2" s="179" t="s">
        <v>23</v>
      </c>
      <c r="B2" s="179"/>
      <c r="C2" s="179"/>
      <c r="D2" s="179"/>
      <c r="E2" s="180"/>
      <c r="F2" s="180"/>
      <c r="G2" s="180"/>
      <c r="H2" s="180"/>
      <c r="I2" s="180"/>
      <c r="J2" s="180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</row>
    <row r="3" spans="1:56" ht="15" customHeight="1">
      <c r="A3" s="143" t="s">
        <v>87</v>
      </c>
      <c r="B3" s="143"/>
      <c r="C3" s="138">
        <v>2018</v>
      </c>
      <c r="D3" s="139"/>
      <c r="E3" s="144" t="s">
        <v>90</v>
      </c>
      <c r="F3" s="145"/>
      <c r="G3" s="145"/>
      <c r="H3" s="145"/>
      <c r="I3" s="145"/>
      <c r="J3" s="146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ht="15" customHeight="1">
      <c r="A4" s="143" t="s">
        <v>88</v>
      </c>
      <c r="B4" s="143"/>
      <c r="C4" s="138" t="s">
        <v>200</v>
      </c>
      <c r="D4" s="139"/>
      <c r="E4" s="77" t="s">
        <v>91</v>
      </c>
      <c r="F4" s="80" t="s">
        <v>92</v>
      </c>
      <c r="G4" s="147" t="s">
        <v>93</v>
      </c>
      <c r="H4" s="147"/>
      <c r="I4" s="147"/>
      <c r="J4" s="148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5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ht="79.5" customHeight="1">
      <c r="A5" s="143" t="s">
        <v>21</v>
      </c>
      <c r="B5" s="143"/>
      <c r="C5" s="138" t="s">
        <v>98</v>
      </c>
      <c r="D5" s="139"/>
      <c r="E5" s="78">
        <v>1</v>
      </c>
      <c r="F5" s="76" t="s">
        <v>190</v>
      </c>
      <c r="G5" s="133" t="s">
        <v>201</v>
      </c>
      <c r="H5" s="133"/>
      <c r="I5" s="133"/>
      <c r="J5" s="13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ht="25.5" customHeight="1">
      <c r="A6" s="143" t="s">
        <v>22</v>
      </c>
      <c r="B6" s="143"/>
      <c r="C6" s="138" t="s">
        <v>99</v>
      </c>
      <c r="D6" s="139"/>
      <c r="E6" s="78"/>
      <c r="F6" s="76"/>
      <c r="G6" s="133"/>
      <c r="H6" s="133"/>
      <c r="I6" s="133"/>
      <c r="J6" s="13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5"/>
      <c r="AB6" s="2"/>
      <c r="AC6" s="20"/>
      <c r="AD6" s="20"/>
      <c r="AE6" s="20"/>
      <c r="AF6" s="20"/>
      <c r="AG6" s="20"/>
      <c r="AH6" s="2"/>
      <c r="AI6" s="20"/>
      <c r="AJ6" s="20"/>
      <c r="AK6" s="20"/>
      <c r="AL6" s="20"/>
      <c r="AM6" s="20"/>
      <c r="AN6" s="2"/>
      <c r="AO6" s="20"/>
      <c r="AP6" s="20"/>
      <c r="AQ6" s="20"/>
      <c r="AR6" s="20"/>
      <c r="AS6" s="20"/>
      <c r="AT6" s="2"/>
      <c r="AU6" s="20"/>
      <c r="AV6" s="20"/>
      <c r="AW6" s="20"/>
      <c r="AX6" s="20"/>
      <c r="AY6" s="20"/>
      <c r="AZ6" s="2"/>
      <c r="BA6" s="20"/>
      <c r="BB6" s="20"/>
      <c r="BC6" s="20"/>
      <c r="BD6" s="20"/>
    </row>
    <row r="7" spans="1:56" ht="15.75" customHeight="1" thickBot="1">
      <c r="A7" s="143" t="s">
        <v>89</v>
      </c>
      <c r="B7" s="143"/>
      <c r="C7" s="138" t="s">
        <v>100</v>
      </c>
      <c r="D7" s="139"/>
      <c r="E7" s="64"/>
      <c r="F7" s="79"/>
      <c r="G7" s="135"/>
      <c r="H7" s="136"/>
      <c r="I7" s="136"/>
      <c r="J7" s="137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</row>
    <row r="8" spans="1:56" ht="14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"/>
      <c r="S8" s="8"/>
      <c r="T8" s="8"/>
      <c r="U8" s="8"/>
      <c r="V8" s="8"/>
      <c r="W8" s="8"/>
      <c r="X8" s="8"/>
      <c r="Y8" s="8"/>
      <c r="Z8" s="8"/>
      <c r="AA8" s="8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</row>
    <row r="9" spans="1:56" ht="14.25">
      <c r="A9" s="2"/>
      <c r="B9" s="2"/>
      <c r="C9" s="2"/>
      <c r="D9" s="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97"/>
      <c r="V9" s="98"/>
      <c r="W9" s="8"/>
      <c r="X9" s="8"/>
      <c r="Y9" s="8"/>
      <c r="Z9" s="8"/>
      <c r="AA9" s="8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</row>
    <row r="10" spans="1:56" ht="14.25">
      <c r="A10" s="99"/>
      <c r="B10" s="8"/>
      <c r="C10" s="8"/>
      <c r="D10" s="8"/>
      <c r="E10" s="195"/>
      <c r="F10" s="195"/>
      <c r="G10" s="195"/>
      <c r="H10" s="195"/>
      <c r="I10" s="195"/>
      <c r="J10" s="195"/>
      <c r="K10" s="195"/>
      <c r="L10" s="195"/>
      <c r="M10" s="161"/>
      <c r="N10" s="161"/>
      <c r="O10" s="161"/>
      <c r="P10" s="161"/>
      <c r="Q10" s="81"/>
      <c r="R10" s="81"/>
      <c r="S10" s="81"/>
      <c r="T10" s="81"/>
      <c r="U10" s="81"/>
      <c r="V10" s="81"/>
      <c r="W10" s="8"/>
      <c r="X10" s="8"/>
      <c r="Y10" s="8"/>
      <c r="Z10" s="8"/>
      <c r="AA10" s="8"/>
      <c r="AB10" s="161"/>
      <c r="AC10" s="161"/>
      <c r="AD10" s="161"/>
      <c r="AE10" s="82"/>
      <c r="AF10" s="82"/>
      <c r="AG10" s="82"/>
      <c r="AH10" s="161"/>
      <c r="AI10" s="161"/>
      <c r="AJ10" s="161"/>
      <c r="AK10" s="82"/>
      <c r="AL10" s="82"/>
      <c r="AM10" s="82"/>
      <c r="AN10" s="161"/>
      <c r="AO10" s="161"/>
      <c r="AP10" s="161"/>
      <c r="AQ10" s="82"/>
      <c r="AR10" s="82"/>
      <c r="AS10" s="82"/>
      <c r="AT10" s="161"/>
      <c r="AU10" s="161"/>
      <c r="AV10" s="161"/>
      <c r="AW10" s="82"/>
      <c r="AX10" s="82"/>
      <c r="AY10" s="82"/>
      <c r="AZ10" s="161"/>
      <c r="BA10" s="161"/>
      <c r="BB10" s="161"/>
      <c r="BC10" s="82"/>
      <c r="BD10" s="82"/>
    </row>
    <row r="11" spans="1:56" ht="1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</row>
    <row r="12" spans="1:56" ht="14.25">
      <c r="A12" s="186" t="s">
        <v>202</v>
      </c>
      <c r="B12" s="187"/>
      <c r="C12" s="187"/>
      <c r="D12" s="188"/>
      <c r="E12" s="199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1"/>
      <c r="AB12" s="206" t="s">
        <v>203</v>
      </c>
      <c r="AC12" s="207"/>
      <c r="AD12" s="207"/>
      <c r="AE12" s="207"/>
      <c r="AF12" s="207"/>
      <c r="AG12" s="208"/>
      <c r="AH12" s="192" t="s">
        <v>203</v>
      </c>
      <c r="AI12" s="193"/>
      <c r="AJ12" s="193"/>
      <c r="AK12" s="193"/>
      <c r="AL12" s="193"/>
      <c r="AM12" s="194"/>
      <c r="AN12" s="206" t="s">
        <v>203</v>
      </c>
      <c r="AO12" s="207"/>
      <c r="AP12" s="207"/>
      <c r="AQ12" s="207"/>
      <c r="AR12" s="207"/>
      <c r="AS12" s="208"/>
      <c r="AT12" s="158" t="s">
        <v>203</v>
      </c>
      <c r="AU12" s="159"/>
      <c r="AV12" s="159"/>
      <c r="AW12" s="159"/>
      <c r="AX12" s="159"/>
      <c r="AY12" s="160"/>
      <c r="AZ12" s="140" t="s">
        <v>203</v>
      </c>
      <c r="BA12" s="141"/>
      <c r="BB12" s="141"/>
      <c r="BC12" s="141"/>
      <c r="BD12" s="142"/>
    </row>
    <row r="13" spans="1:56" ht="15" thickBot="1">
      <c r="A13" s="189"/>
      <c r="B13" s="190"/>
      <c r="C13" s="190"/>
      <c r="D13" s="191"/>
      <c r="E13" s="202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4"/>
      <c r="X13" s="204"/>
      <c r="Y13" s="204"/>
      <c r="Z13" s="204"/>
      <c r="AA13" s="205"/>
      <c r="AB13" s="155" t="s">
        <v>0</v>
      </c>
      <c r="AC13" s="156"/>
      <c r="AD13" s="156"/>
      <c r="AE13" s="156"/>
      <c r="AF13" s="156"/>
      <c r="AG13" s="157"/>
      <c r="AH13" s="214" t="s">
        <v>1</v>
      </c>
      <c r="AI13" s="215"/>
      <c r="AJ13" s="215"/>
      <c r="AK13" s="215"/>
      <c r="AL13" s="215"/>
      <c r="AM13" s="216"/>
      <c r="AN13" s="155" t="s">
        <v>2</v>
      </c>
      <c r="AO13" s="156"/>
      <c r="AP13" s="156"/>
      <c r="AQ13" s="156"/>
      <c r="AR13" s="156"/>
      <c r="AS13" s="157"/>
      <c r="AT13" s="217" t="s">
        <v>3</v>
      </c>
      <c r="AU13" s="218"/>
      <c r="AV13" s="218"/>
      <c r="AW13" s="218"/>
      <c r="AX13" s="218"/>
      <c r="AY13" s="219"/>
      <c r="AZ13" s="150" t="s">
        <v>204</v>
      </c>
      <c r="BA13" s="151"/>
      <c r="BB13" s="151"/>
      <c r="BC13" s="151"/>
      <c r="BD13" s="152"/>
    </row>
    <row r="14" spans="1:56" ht="15" customHeight="1">
      <c r="A14" s="92"/>
      <c r="B14" s="93"/>
      <c r="C14" s="93"/>
      <c r="D14" s="94"/>
      <c r="E14" s="196" t="s">
        <v>4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8"/>
      <c r="U14" s="90"/>
      <c r="V14" s="90"/>
      <c r="W14" s="192" t="s">
        <v>24</v>
      </c>
      <c r="X14" s="193"/>
      <c r="Y14" s="193"/>
      <c r="Z14" s="193"/>
      <c r="AA14" s="194"/>
      <c r="AB14" s="163" t="s">
        <v>5</v>
      </c>
      <c r="AC14" s="164"/>
      <c r="AD14" s="164"/>
      <c r="AE14" s="165" t="s">
        <v>205</v>
      </c>
      <c r="AF14" s="164" t="s">
        <v>6</v>
      </c>
      <c r="AG14" s="209" t="s">
        <v>7</v>
      </c>
      <c r="AH14" s="172" t="s">
        <v>5</v>
      </c>
      <c r="AI14" s="173"/>
      <c r="AJ14" s="173"/>
      <c r="AK14" s="173" t="s">
        <v>205</v>
      </c>
      <c r="AL14" s="173" t="s">
        <v>6</v>
      </c>
      <c r="AM14" s="182" t="s">
        <v>7</v>
      </c>
      <c r="AN14" s="163" t="s">
        <v>5</v>
      </c>
      <c r="AO14" s="164"/>
      <c r="AP14" s="164"/>
      <c r="AQ14" s="164" t="s">
        <v>205</v>
      </c>
      <c r="AR14" s="164" t="s">
        <v>6</v>
      </c>
      <c r="AS14" s="209" t="s">
        <v>7</v>
      </c>
      <c r="AT14" s="221" t="s">
        <v>5</v>
      </c>
      <c r="AU14" s="213"/>
      <c r="AV14" s="213"/>
      <c r="AW14" s="213" t="s">
        <v>205</v>
      </c>
      <c r="AX14" s="213" t="s">
        <v>6</v>
      </c>
      <c r="AY14" s="220" t="s">
        <v>7</v>
      </c>
      <c r="AZ14" s="153" t="s">
        <v>5</v>
      </c>
      <c r="BA14" s="154"/>
      <c r="BB14" s="154"/>
      <c r="BC14" s="154" t="s">
        <v>205</v>
      </c>
      <c r="BD14" s="162" t="s">
        <v>67</v>
      </c>
    </row>
    <row r="15" spans="1:56" ht="140.25">
      <c r="A15" s="60" t="s">
        <v>16</v>
      </c>
      <c r="B15" s="9" t="s">
        <v>17</v>
      </c>
      <c r="C15" s="9" t="s">
        <v>94</v>
      </c>
      <c r="D15" s="61" t="s">
        <v>206</v>
      </c>
      <c r="E15" s="65" t="s">
        <v>207</v>
      </c>
      <c r="F15" s="4" t="s">
        <v>78</v>
      </c>
      <c r="G15" s="4" t="s">
        <v>72</v>
      </c>
      <c r="H15" s="4" t="s">
        <v>8</v>
      </c>
      <c r="I15" s="4" t="s">
        <v>9</v>
      </c>
      <c r="J15" s="4" t="s">
        <v>208</v>
      </c>
      <c r="K15" s="4" t="s">
        <v>209</v>
      </c>
      <c r="L15" s="4" t="s">
        <v>10</v>
      </c>
      <c r="M15" s="4" t="s">
        <v>73</v>
      </c>
      <c r="N15" s="4" t="s">
        <v>74</v>
      </c>
      <c r="O15" s="4" t="s">
        <v>75</v>
      </c>
      <c r="P15" s="4" t="s">
        <v>76</v>
      </c>
      <c r="Q15" s="4" t="s">
        <v>210</v>
      </c>
      <c r="R15" s="4" t="s">
        <v>11</v>
      </c>
      <c r="S15" s="4" t="s">
        <v>12</v>
      </c>
      <c r="T15" s="4" t="s">
        <v>13</v>
      </c>
      <c r="U15" s="4" t="s">
        <v>211</v>
      </c>
      <c r="V15" s="51" t="s">
        <v>31</v>
      </c>
      <c r="W15" s="85" t="s">
        <v>25</v>
      </c>
      <c r="X15" s="86" t="s">
        <v>27</v>
      </c>
      <c r="Y15" s="170" t="s">
        <v>28</v>
      </c>
      <c r="Z15" s="171"/>
      <c r="AA15" s="91" t="s">
        <v>19</v>
      </c>
      <c r="AB15" s="66" t="s">
        <v>8</v>
      </c>
      <c r="AC15" s="84" t="s">
        <v>14</v>
      </c>
      <c r="AD15" s="84" t="s">
        <v>15</v>
      </c>
      <c r="AE15" s="165"/>
      <c r="AF15" s="164"/>
      <c r="AG15" s="209"/>
      <c r="AH15" s="85" t="s">
        <v>8</v>
      </c>
      <c r="AI15" s="86" t="s">
        <v>14</v>
      </c>
      <c r="AJ15" s="86" t="s">
        <v>15</v>
      </c>
      <c r="AK15" s="173"/>
      <c r="AL15" s="173"/>
      <c r="AM15" s="182"/>
      <c r="AN15" s="83" t="s">
        <v>8</v>
      </c>
      <c r="AO15" s="84" t="s">
        <v>14</v>
      </c>
      <c r="AP15" s="84" t="s">
        <v>15</v>
      </c>
      <c r="AQ15" s="164"/>
      <c r="AR15" s="164"/>
      <c r="AS15" s="209"/>
      <c r="AT15" s="95" t="s">
        <v>8</v>
      </c>
      <c r="AU15" s="87" t="s">
        <v>14</v>
      </c>
      <c r="AV15" s="87" t="s">
        <v>15</v>
      </c>
      <c r="AW15" s="213"/>
      <c r="AX15" s="213"/>
      <c r="AY15" s="220"/>
      <c r="AZ15" s="88" t="s">
        <v>8</v>
      </c>
      <c r="BA15" s="89" t="s">
        <v>14</v>
      </c>
      <c r="BB15" s="89" t="s">
        <v>15</v>
      </c>
      <c r="BC15" s="154"/>
      <c r="BD15" s="162"/>
    </row>
    <row r="16" spans="1:56" ht="14.25">
      <c r="A16" s="62"/>
      <c r="B16" s="44"/>
      <c r="C16" s="44"/>
      <c r="D16" s="63"/>
      <c r="E16" s="103" t="s">
        <v>20</v>
      </c>
      <c r="F16" s="104"/>
      <c r="G16" s="104" t="s">
        <v>20</v>
      </c>
      <c r="H16" s="104" t="s">
        <v>20</v>
      </c>
      <c r="I16" s="104" t="s">
        <v>20</v>
      </c>
      <c r="J16" s="104" t="s">
        <v>20</v>
      </c>
      <c r="K16" s="104" t="s">
        <v>20</v>
      </c>
      <c r="L16" s="104" t="s">
        <v>20</v>
      </c>
      <c r="M16" s="117" t="s">
        <v>20</v>
      </c>
      <c r="N16" s="117" t="s">
        <v>20</v>
      </c>
      <c r="O16" s="117" t="s">
        <v>20</v>
      </c>
      <c r="P16" s="117" t="s">
        <v>20</v>
      </c>
      <c r="Q16" s="104" t="s">
        <v>20</v>
      </c>
      <c r="R16" s="104" t="s">
        <v>20</v>
      </c>
      <c r="S16" s="104" t="s">
        <v>20</v>
      </c>
      <c r="T16" s="104" t="s">
        <v>20</v>
      </c>
      <c r="U16" s="109"/>
      <c r="V16" s="109"/>
      <c r="W16" s="69" t="s">
        <v>26</v>
      </c>
      <c r="X16" s="5" t="s">
        <v>20</v>
      </c>
      <c r="Y16" s="5" t="s">
        <v>212</v>
      </c>
      <c r="Z16" s="5" t="s">
        <v>30</v>
      </c>
      <c r="AA16" s="70" t="s">
        <v>20</v>
      </c>
      <c r="AB16" s="67" t="s">
        <v>20</v>
      </c>
      <c r="AC16" s="56" t="s">
        <v>20</v>
      </c>
      <c r="AD16" s="56"/>
      <c r="AE16" s="57" t="s">
        <v>20</v>
      </c>
      <c r="AF16" s="56" t="s">
        <v>20</v>
      </c>
      <c r="AG16" s="68" t="s">
        <v>20</v>
      </c>
      <c r="AH16" s="69" t="s">
        <v>20</v>
      </c>
      <c r="AI16" s="5" t="s">
        <v>20</v>
      </c>
      <c r="AJ16" s="5" t="s">
        <v>20</v>
      </c>
      <c r="AK16" s="5" t="s">
        <v>20</v>
      </c>
      <c r="AL16" s="5" t="s">
        <v>20</v>
      </c>
      <c r="AM16" s="70" t="s">
        <v>20</v>
      </c>
      <c r="AN16" s="67" t="s">
        <v>20</v>
      </c>
      <c r="AO16" s="56" t="s">
        <v>20</v>
      </c>
      <c r="AP16" s="56" t="s">
        <v>20</v>
      </c>
      <c r="AQ16" s="56"/>
      <c r="AR16" s="56" t="s">
        <v>20</v>
      </c>
      <c r="AS16" s="68" t="s">
        <v>20</v>
      </c>
      <c r="AT16" s="71" t="s">
        <v>20</v>
      </c>
      <c r="AU16" s="58" t="s">
        <v>20</v>
      </c>
      <c r="AV16" s="58" t="s">
        <v>20</v>
      </c>
      <c r="AW16" s="58" t="s">
        <v>20</v>
      </c>
      <c r="AX16" s="58" t="s">
        <v>20</v>
      </c>
      <c r="AY16" s="72" t="s">
        <v>20</v>
      </c>
      <c r="AZ16" s="118" t="s">
        <v>20</v>
      </c>
      <c r="BA16" s="119"/>
      <c r="BB16" s="119" t="s">
        <v>20</v>
      </c>
      <c r="BC16" s="119" t="s">
        <v>20</v>
      </c>
      <c r="BD16" s="120" t="s">
        <v>20</v>
      </c>
    </row>
    <row r="17" spans="1:56" ht="48.75" customHeight="1">
      <c r="A17" s="114">
        <v>1</v>
      </c>
      <c r="B17" s="166" t="s">
        <v>95</v>
      </c>
      <c r="C17" s="169" t="s">
        <v>96</v>
      </c>
      <c r="D17" s="174" t="s">
        <v>97</v>
      </c>
      <c r="E17" s="105" t="s">
        <v>213</v>
      </c>
      <c r="F17" s="100">
        <v>0.1</v>
      </c>
      <c r="G17" s="116" t="s">
        <v>84</v>
      </c>
      <c r="H17" s="115" t="s">
        <v>107</v>
      </c>
      <c r="I17" s="115" t="s">
        <v>106</v>
      </c>
      <c r="J17" s="115"/>
      <c r="K17" s="115" t="s">
        <v>43</v>
      </c>
      <c r="L17" s="115" t="s">
        <v>123</v>
      </c>
      <c r="M17" s="106">
        <v>0</v>
      </c>
      <c r="N17" s="106">
        <v>1</v>
      </c>
      <c r="O17" s="106">
        <v>1</v>
      </c>
      <c r="P17" s="106">
        <v>0</v>
      </c>
      <c r="Q17" s="106">
        <f>SUM(M17:P17)</f>
        <v>2</v>
      </c>
      <c r="R17" s="115" t="s">
        <v>50</v>
      </c>
      <c r="S17" s="115" t="s">
        <v>117</v>
      </c>
      <c r="T17" s="115" t="s">
        <v>103</v>
      </c>
      <c r="U17" s="115"/>
      <c r="V17" s="116"/>
      <c r="W17" s="116" t="s">
        <v>193</v>
      </c>
      <c r="X17" s="116"/>
      <c r="Y17" s="116">
        <v>1131</v>
      </c>
      <c r="Z17" s="50" t="s">
        <v>124</v>
      </c>
      <c r="AA17" s="110">
        <v>256600000</v>
      </c>
      <c r="AB17" s="115" t="str">
        <f>H17</f>
        <v>Estrategias diseñadas e implementadas</v>
      </c>
      <c r="AC17" s="108">
        <f>M17</f>
        <v>0</v>
      </c>
      <c r="AD17" s="3"/>
      <c r="AE17" s="3"/>
      <c r="AF17" s="49" t="s">
        <v>216</v>
      </c>
      <c r="AG17" s="49"/>
      <c r="AH17" s="115" t="str">
        <f>H17</f>
        <v>Estrategias diseñadas e implementadas</v>
      </c>
      <c r="AI17" s="107">
        <f>N17</f>
        <v>1</v>
      </c>
      <c r="AJ17" s="73"/>
      <c r="AK17" s="111">
        <f>AJ17/AI17</f>
        <v>0</v>
      </c>
      <c r="AL17" s="116"/>
      <c r="AM17" s="116"/>
      <c r="AN17" s="115" t="str">
        <f>H17</f>
        <v>Estrategias diseñadas e implementadas</v>
      </c>
      <c r="AO17" s="108">
        <f>O17</f>
        <v>1</v>
      </c>
      <c r="AP17" s="116"/>
      <c r="AQ17" s="3">
        <f>AP17/AO17</f>
        <v>0</v>
      </c>
      <c r="AR17" s="116"/>
      <c r="AS17" s="116"/>
      <c r="AT17" s="115" t="str">
        <f>H17</f>
        <v>Estrategias diseñadas e implementadas</v>
      </c>
      <c r="AU17" s="108">
        <f>P17</f>
        <v>0</v>
      </c>
      <c r="AV17" s="112"/>
      <c r="AW17" s="3" t="e">
        <f>AV17/AU17</f>
        <v>#DIV/0!</v>
      </c>
      <c r="AX17" s="47"/>
      <c r="AY17" s="116"/>
      <c r="AZ17" s="108" t="str">
        <f>H17</f>
        <v>Estrategias diseñadas e implementadas</v>
      </c>
      <c r="BA17" s="108">
        <f>Q17</f>
        <v>2</v>
      </c>
      <c r="BB17" s="6"/>
      <c r="BC17" s="46">
        <f>BB17/BA17</f>
        <v>0</v>
      </c>
      <c r="BD17" s="47"/>
    </row>
    <row r="18" spans="1:56" ht="43.5" customHeight="1">
      <c r="A18" s="114">
        <v>2</v>
      </c>
      <c r="B18" s="166"/>
      <c r="C18" s="169"/>
      <c r="D18" s="175"/>
      <c r="E18" s="105" t="s">
        <v>108</v>
      </c>
      <c r="F18" s="100">
        <v>0.1</v>
      </c>
      <c r="G18" s="116" t="s">
        <v>84</v>
      </c>
      <c r="H18" s="116" t="s">
        <v>101</v>
      </c>
      <c r="I18" s="115" t="s">
        <v>102</v>
      </c>
      <c r="J18" s="115"/>
      <c r="K18" s="115" t="s">
        <v>43</v>
      </c>
      <c r="L18" s="115" t="s">
        <v>121</v>
      </c>
      <c r="M18" s="106">
        <v>0</v>
      </c>
      <c r="N18" s="106">
        <v>0.5</v>
      </c>
      <c r="O18" s="106">
        <v>0</v>
      </c>
      <c r="P18" s="106">
        <v>0.5</v>
      </c>
      <c r="Q18" s="106">
        <f>SUM(M18:P18)</f>
        <v>1</v>
      </c>
      <c r="R18" s="115" t="s">
        <v>50</v>
      </c>
      <c r="S18" s="115" t="s">
        <v>104</v>
      </c>
      <c r="T18" s="115" t="s">
        <v>103</v>
      </c>
      <c r="U18" s="115"/>
      <c r="V18" s="116"/>
      <c r="W18" s="116" t="s">
        <v>193</v>
      </c>
      <c r="X18" s="116"/>
      <c r="Y18" s="116">
        <v>1131</v>
      </c>
      <c r="Z18" s="50" t="s">
        <v>124</v>
      </c>
      <c r="AA18" s="110">
        <f>256600000/2</f>
        <v>128300000</v>
      </c>
      <c r="AB18" s="115" t="str">
        <f aca="true" t="shared" si="0" ref="AB18:AB36">H18</f>
        <v>Documento de contenidos y herramientas pedagógicas</v>
      </c>
      <c r="AC18" s="108">
        <f aca="true" t="shared" si="1" ref="AC18:AC36">M18</f>
        <v>0</v>
      </c>
      <c r="AD18" s="3"/>
      <c r="AE18" s="3"/>
      <c r="AF18" s="49" t="s">
        <v>216</v>
      </c>
      <c r="AG18" s="49"/>
      <c r="AH18" s="115" t="str">
        <f aca="true" t="shared" si="2" ref="AH18:AH36">H18</f>
        <v>Documento de contenidos y herramientas pedagógicas</v>
      </c>
      <c r="AI18" s="107">
        <f aca="true" t="shared" si="3" ref="AI18:AI36">N18</f>
        <v>0.5</v>
      </c>
      <c r="AJ18" s="73"/>
      <c r="AK18" s="111">
        <f aca="true" t="shared" si="4" ref="AK18:AK36">AJ18/AI18</f>
        <v>0</v>
      </c>
      <c r="AL18" s="50"/>
      <c r="AM18" s="116"/>
      <c r="AN18" s="115" t="str">
        <f aca="true" t="shared" si="5" ref="AN18:AN36">H18</f>
        <v>Documento de contenidos y herramientas pedagógicas</v>
      </c>
      <c r="AO18" s="108">
        <f aca="true" t="shared" si="6" ref="AO18:AO36">O18</f>
        <v>0</v>
      </c>
      <c r="AP18" s="116"/>
      <c r="AQ18" s="3" t="e">
        <f aca="true" t="shared" si="7" ref="AQ18:AQ36">AP18/AO18</f>
        <v>#DIV/0!</v>
      </c>
      <c r="AR18" s="116"/>
      <c r="AS18" s="116"/>
      <c r="AT18" s="115" t="str">
        <f aca="true" t="shared" si="8" ref="AT18:AT36">H18</f>
        <v>Documento de contenidos y herramientas pedagógicas</v>
      </c>
      <c r="AU18" s="108">
        <f aca="true" t="shared" si="9" ref="AU18:AU36">P18</f>
        <v>0.5</v>
      </c>
      <c r="AV18" s="48"/>
      <c r="AW18" s="3">
        <f aca="true" t="shared" si="10" ref="AW18:AW36">AV18/AU18</f>
        <v>0</v>
      </c>
      <c r="AX18" s="47"/>
      <c r="AY18" s="116"/>
      <c r="AZ18" s="108" t="str">
        <f aca="true" t="shared" si="11" ref="AZ18:AZ36">H18</f>
        <v>Documento de contenidos y herramientas pedagógicas</v>
      </c>
      <c r="BA18" s="108">
        <f aca="true" t="shared" si="12" ref="BA18:BA36">Q18</f>
        <v>1</v>
      </c>
      <c r="BB18" s="6"/>
      <c r="BC18" s="46">
        <f aca="true" t="shared" si="13" ref="BC18:BC36">BB18/BA18</f>
        <v>0</v>
      </c>
      <c r="BD18" s="47"/>
    </row>
    <row r="19" spans="1:56" ht="66.75" customHeight="1">
      <c r="A19" s="114">
        <v>3</v>
      </c>
      <c r="B19" s="166"/>
      <c r="C19" s="169"/>
      <c r="D19" s="175"/>
      <c r="E19" s="125" t="s">
        <v>224</v>
      </c>
      <c r="F19" s="100">
        <v>0.05</v>
      </c>
      <c r="G19" s="116" t="s">
        <v>84</v>
      </c>
      <c r="H19" s="116" t="s">
        <v>115</v>
      </c>
      <c r="I19" s="115" t="s">
        <v>112</v>
      </c>
      <c r="J19" s="115"/>
      <c r="K19" s="115" t="s">
        <v>43</v>
      </c>
      <c r="L19" s="115" t="s">
        <v>116</v>
      </c>
      <c r="M19" s="124">
        <v>1</v>
      </c>
      <c r="N19" s="106">
        <v>0</v>
      </c>
      <c r="O19" s="106">
        <v>0</v>
      </c>
      <c r="P19" s="106">
        <v>0</v>
      </c>
      <c r="Q19" s="106">
        <v>1</v>
      </c>
      <c r="R19" s="115" t="s">
        <v>50</v>
      </c>
      <c r="S19" s="115" t="s">
        <v>104</v>
      </c>
      <c r="T19" s="115" t="s">
        <v>103</v>
      </c>
      <c r="U19" s="115" t="s">
        <v>217</v>
      </c>
      <c r="V19" s="116"/>
      <c r="W19" s="116" t="s">
        <v>193</v>
      </c>
      <c r="X19" s="116"/>
      <c r="Y19" s="116">
        <v>1131</v>
      </c>
      <c r="Z19" s="50" t="s">
        <v>124</v>
      </c>
      <c r="AA19" s="110">
        <v>64150000</v>
      </c>
      <c r="AB19" s="115" t="str">
        <f t="shared" si="0"/>
        <v>Plan de Acción Formulado</v>
      </c>
      <c r="AC19" s="108">
        <f t="shared" si="1"/>
        <v>1</v>
      </c>
      <c r="AD19" s="3">
        <v>1</v>
      </c>
      <c r="AE19" s="3">
        <f>AD19/AC19</f>
        <v>1</v>
      </c>
      <c r="AF19" s="125" t="s">
        <v>215</v>
      </c>
      <c r="AG19" s="125" t="s">
        <v>192</v>
      </c>
      <c r="AH19" s="115" t="str">
        <f t="shared" si="2"/>
        <v>Plan de Acción Formulado</v>
      </c>
      <c r="AI19" s="107">
        <f t="shared" si="3"/>
        <v>0</v>
      </c>
      <c r="AJ19" s="73">
        <v>1</v>
      </c>
      <c r="AK19" s="111" t="e">
        <f t="shared" si="4"/>
        <v>#DIV/0!</v>
      </c>
      <c r="AL19" s="50"/>
      <c r="AM19" s="116"/>
      <c r="AN19" s="115" t="str">
        <f t="shared" si="5"/>
        <v>Plan de Acción Formulado</v>
      </c>
      <c r="AO19" s="108">
        <f t="shared" si="6"/>
        <v>0</v>
      </c>
      <c r="AP19" s="116"/>
      <c r="AQ19" s="3" t="e">
        <f t="shared" si="7"/>
        <v>#DIV/0!</v>
      </c>
      <c r="AR19" s="116"/>
      <c r="AS19" s="116"/>
      <c r="AT19" s="115" t="str">
        <f t="shared" si="8"/>
        <v>Plan de Acción Formulado</v>
      </c>
      <c r="AU19" s="108">
        <f t="shared" si="9"/>
        <v>0</v>
      </c>
      <c r="AV19" s="48"/>
      <c r="AW19" s="3" t="e">
        <f t="shared" si="10"/>
        <v>#DIV/0!</v>
      </c>
      <c r="AX19" s="47"/>
      <c r="AY19" s="116"/>
      <c r="AZ19" s="108" t="str">
        <f t="shared" si="11"/>
        <v>Plan de Acción Formulado</v>
      </c>
      <c r="BA19" s="108">
        <f t="shared" si="12"/>
        <v>1</v>
      </c>
      <c r="BB19" s="6"/>
      <c r="BC19" s="46">
        <f t="shared" si="13"/>
        <v>0</v>
      </c>
      <c r="BD19" s="47"/>
    </row>
    <row r="20" spans="1:56" ht="40.5" customHeight="1">
      <c r="A20" s="114">
        <v>4</v>
      </c>
      <c r="B20" s="166"/>
      <c r="C20" s="169"/>
      <c r="D20" s="175"/>
      <c r="E20" s="49" t="s">
        <v>111</v>
      </c>
      <c r="F20" s="100">
        <v>0.15</v>
      </c>
      <c r="G20" s="116" t="s">
        <v>84</v>
      </c>
      <c r="H20" s="116" t="s">
        <v>114</v>
      </c>
      <c r="I20" s="115" t="s">
        <v>113</v>
      </c>
      <c r="J20" s="115"/>
      <c r="K20" s="115" t="s">
        <v>45</v>
      </c>
      <c r="L20" s="115" t="s">
        <v>122</v>
      </c>
      <c r="M20" s="6">
        <v>0</v>
      </c>
      <c r="N20" s="6">
        <v>0.15</v>
      </c>
      <c r="O20" s="6">
        <v>0.25</v>
      </c>
      <c r="P20" s="6">
        <v>0.1</v>
      </c>
      <c r="Q20" s="6">
        <f>SUM(M20:P20)</f>
        <v>0.5</v>
      </c>
      <c r="R20" s="115" t="s">
        <v>49</v>
      </c>
      <c r="S20" s="115" t="s">
        <v>117</v>
      </c>
      <c r="T20" s="115" t="s">
        <v>103</v>
      </c>
      <c r="U20" s="115"/>
      <c r="V20" s="116"/>
      <c r="W20" s="116" t="s">
        <v>193</v>
      </c>
      <c r="X20" s="116"/>
      <c r="Y20" s="116">
        <v>1131</v>
      </c>
      <c r="Z20" s="50" t="s">
        <v>124</v>
      </c>
      <c r="AA20" s="110">
        <f>AA19*3</f>
        <v>192450000</v>
      </c>
      <c r="AB20" s="115" t="str">
        <f t="shared" si="0"/>
        <v>Porcentaje de Avance de Plan de Acción de la Red</v>
      </c>
      <c r="AC20" s="108">
        <f t="shared" si="1"/>
        <v>0</v>
      </c>
      <c r="AD20" s="3"/>
      <c r="AE20" s="3"/>
      <c r="AF20" s="49" t="s">
        <v>216</v>
      </c>
      <c r="AG20" s="49"/>
      <c r="AH20" s="115" t="str">
        <f t="shared" si="2"/>
        <v>Porcentaje de Avance de Plan de Acción de la Red</v>
      </c>
      <c r="AI20" s="107">
        <f t="shared" si="3"/>
        <v>0.15</v>
      </c>
      <c r="AJ20" s="113"/>
      <c r="AK20" s="111">
        <f t="shared" si="4"/>
        <v>0</v>
      </c>
      <c r="AL20" s="50"/>
      <c r="AM20" s="116"/>
      <c r="AN20" s="115" t="str">
        <f t="shared" si="5"/>
        <v>Porcentaje de Avance de Plan de Acción de la Red</v>
      </c>
      <c r="AO20" s="108">
        <f t="shared" si="6"/>
        <v>0.25</v>
      </c>
      <c r="AP20" s="116"/>
      <c r="AQ20" s="3">
        <f t="shared" si="7"/>
        <v>0</v>
      </c>
      <c r="AR20" s="116"/>
      <c r="AS20" s="116"/>
      <c r="AT20" s="115" t="str">
        <f t="shared" si="8"/>
        <v>Porcentaje de Avance de Plan de Acción de la Red</v>
      </c>
      <c r="AU20" s="108">
        <f t="shared" si="9"/>
        <v>0.1</v>
      </c>
      <c r="AV20" s="48"/>
      <c r="AW20" s="3">
        <f t="shared" si="10"/>
        <v>0</v>
      </c>
      <c r="AX20" s="47"/>
      <c r="AY20" s="116"/>
      <c r="AZ20" s="108" t="str">
        <f t="shared" si="11"/>
        <v>Porcentaje de Avance de Plan de Acción de la Red</v>
      </c>
      <c r="BA20" s="108">
        <f t="shared" si="12"/>
        <v>0.5</v>
      </c>
      <c r="BB20" s="6"/>
      <c r="BC20" s="46">
        <f t="shared" si="13"/>
        <v>0</v>
      </c>
      <c r="BD20" s="47"/>
    </row>
    <row r="21" spans="1:56" ht="34.5" customHeight="1">
      <c r="A21" s="114">
        <v>5</v>
      </c>
      <c r="B21" s="166"/>
      <c r="C21" s="169"/>
      <c r="D21" s="175"/>
      <c r="E21" s="49" t="s">
        <v>105</v>
      </c>
      <c r="F21" s="100">
        <v>0.1</v>
      </c>
      <c r="G21" s="116" t="s">
        <v>84</v>
      </c>
      <c r="H21" s="116" t="s">
        <v>109</v>
      </c>
      <c r="I21" s="115" t="s">
        <v>110</v>
      </c>
      <c r="J21" s="115"/>
      <c r="K21" s="115" t="s">
        <v>43</v>
      </c>
      <c r="L21" s="115" t="s">
        <v>121</v>
      </c>
      <c r="M21" s="106">
        <v>0</v>
      </c>
      <c r="N21" s="106">
        <v>10</v>
      </c>
      <c r="O21" s="106">
        <v>10</v>
      </c>
      <c r="P21" s="106">
        <v>1</v>
      </c>
      <c r="Q21" s="106">
        <f>SUM(M21:P21)</f>
        <v>21</v>
      </c>
      <c r="R21" s="115" t="s">
        <v>50</v>
      </c>
      <c r="S21" s="115" t="s">
        <v>104</v>
      </c>
      <c r="T21" s="115" t="s">
        <v>103</v>
      </c>
      <c r="U21" s="115"/>
      <c r="V21" s="116"/>
      <c r="W21" s="116" t="s">
        <v>193</v>
      </c>
      <c r="X21" s="116"/>
      <c r="Y21" s="116">
        <v>1131</v>
      </c>
      <c r="Z21" s="50" t="s">
        <v>124</v>
      </c>
      <c r="AA21" s="110">
        <v>256600000</v>
      </c>
      <c r="AB21" s="115" t="str">
        <f t="shared" si="0"/>
        <v>Número de mapa de actores</v>
      </c>
      <c r="AC21" s="108">
        <f t="shared" si="1"/>
        <v>0</v>
      </c>
      <c r="AD21" s="3"/>
      <c r="AE21" s="3"/>
      <c r="AF21" s="49" t="s">
        <v>216</v>
      </c>
      <c r="AG21" s="49"/>
      <c r="AH21" s="115" t="str">
        <f t="shared" si="2"/>
        <v>Número de mapa de actores</v>
      </c>
      <c r="AI21" s="107">
        <f t="shared" si="3"/>
        <v>10</v>
      </c>
      <c r="AJ21" s="113"/>
      <c r="AK21" s="111">
        <f t="shared" si="4"/>
        <v>0</v>
      </c>
      <c r="AL21" s="50"/>
      <c r="AM21" s="116"/>
      <c r="AN21" s="115" t="str">
        <f t="shared" si="5"/>
        <v>Número de mapa de actores</v>
      </c>
      <c r="AO21" s="108">
        <f t="shared" si="6"/>
        <v>10</v>
      </c>
      <c r="AP21" s="116"/>
      <c r="AQ21" s="3">
        <f t="shared" si="7"/>
        <v>0</v>
      </c>
      <c r="AR21" s="116"/>
      <c r="AS21" s="116"/>
      <c r="AT21" s="115" t="str">
        <f t="shared" si="8"/>
        <v>Número de mapa de actores</v>
      </c>
      <c r="AU21" s="108">
        <f t="shared" si="9"/>
        <v>1</v>
      </c>
      <c r="AV21" s="48"/>
      <c r="AW21" s="3">
        <f t="shared" si="10"/>
        <v>0</v>
      </c>
      <c r="AX21" s="47"/>
      <c r="AY21" s="116"/>
      <c r="AZ21" s="108" t="str">
        <f t="shared" si="11"/>
        <v>Número de mapa de actores</v>
      </c>
      <c r="BA21" s="108">
        <f t="shared" si="12"/>
        <v>21</v>
      </c>
      <c r="BB21" s="6"/>
      <c r="BC21" s="46">
        <f t="shared" si="13"/>
        <v>0</v>
      </c>
      <c r="BD21" s="47"/>
    </row>
    <row r="22" spans="1:56" ht="42" customHeight="1">
      <c r="A22" s="114">
        <v>6</v>
      </c>
      <c r="B22" s="166"/>
      <c r="C22" s="169"/>
      <c r="D22" s="175"/>
      <c r="E22" s="49" t="s">
        <v>118</v>
      </c>
      <c r="F22" s="100">
        <v>0.1</v>
      </c>
      <c r="G22" s="116" t="s">
        <v>84</v>
      </c>
      <c r="H22" s="116" t="s">
        <v>119</v>
      </c>
      <c r="I22" s="115" t="s">
        <v>120</v>
      </c>
      <c r="J22" s="115"/>
      <c r="K22" s="115" t="s">
        <v>43</v>
      </c>
      <c r="L22" s="115" t="s">
        <v>121</v>
      </c>
      <c r="M22" s="106">
        <v>0</v>
      </c>
      <c r="N22" s="106">
        <v>0.5</v>
      </c>
      <c r="O22" s="107">
        <v>0.5</v>
      </c>
      <c r="P22" s="106">
        <v>0</v>
      </c>
      <c r="Q22" s="108">
        <f>SUM(M22:P22)</f>
        <v>1</v>
      </c>
      <c r="R22" s="115" t="s">
        <v>50</v>
      </c>
      <c r="S22" s="115" t="s">
        <v>104</v>
      </c>
      <c r="T22" s="115" t="s">
        <v>103</v>
      </c>
      <c r="U22" s="115"/>
      <c r="V22" s="116"/>
      <c r="W22" s="116" t="s">
        <v>193</v>
      </c>
      <c r="X22" s="116"/>
      <c r="Y22" s="116">
        <v>1131</v>
      </c>
      <c r="Z22" s="50" t="s">
        <v>124</v>
      </c>
      <c r="AA22" s="110">
        <f>256600000/2</f>
        <v>128300000</v>
      </c>
      <c r="AB22" s="115" t="str">
        <f t="shared" si="0"/>
        <v>Documento de iniciativas ciudadanas</v>
      </c>
      <c r="AC22" s="108">
        <f t="shared" si="1"/>
        <v>0</v>
      </c>
      <c r="AD22" s="3"/>
      <c r="AE22" s="3"/>
      <c r="AF22" s="49" t="s">
        <v>216</v>
      </c>
      <c r="AG22" s="49"/>
      <c r="AH22" s="115" t="str">
        <f t="shared" si="2"/>
        <v>Documento de iniciativas ciudadanas</v>
      </c>
      <c r="AI22" s="107">
        <f t="shared" si="3"/>
        <v>0.5</v>
      </c>
      <c r="AJ22" s="113"/>
      <c r="AK22" s="111">
        <f t="shared" si="4"/>
        <v>0</v>
      </c>
      <c r="AL22" s="50"/>
      <c r="AM22" s="116"/>
      <c r="AN22" s="115" t="str">
        <f t="shared" si="5"/>
        <v>Documento de iniciativas ciudadanas</v>
      </c>
      <c r="AO22" s="108">
        <f t="shared" si="6"/>
        <v>0.5</v>
      </c>
      <c r="AP22" s="116"/>
      <c r="AQ22" s="3">
        <f t="shared" si="7"/>
        <v>0</v>
      </c>
      <c r="AR22" s="116"/>
      <c r="AS22" s="116"/>
      <c r="AT22" s="115" t="str">
        <f t="shared" si="8"/>
        <v>Documento de iniciativas ciudadanas</v>
      </c>
      <c r="AU22" s="108">
        <f t="shared" si="9"/>
        <v>0</v>
      </c>
      <c r="AV22" s="48"/>
      <c r="AW22" s="3" t="e">
        <f t="shared" si="10"/>
        <v>#DIV/0!</v>
      </c>
      <c r="AX22" s="47"/>
      <c r="AY22" s="116"/>
      <c r="AZ22" s="108" t="str">
        <f t="shared" si="11"/>
        <v>Documento de iniciativas ciudadanas</v>
      </c>
      <c r="BA22" s="108">
        <f t="shared" si="12"/>
        <v>1</v>
      </c>
      <c r="BB22" s="6"/>
      <c r="BC22" s="46">
        <f t="shared" si="13"/>
        <v>0</v>
      </c>
      <c r="BD22" s="47"/>
    </row>
    <row r="23" spans="1:56" ht="99.75" customHeight="1">
      <c r="A23" s="114">
        <v>7</v>
      </c>
      <c r="B23" s="166"/>
      <c r="C23" s="169"/>
      <c r="D23" s="175"/>
      <c r="E23" s="125" t="s">
        <v>126</v>
      </c>
      <c r="F23" s="100">
        <v>0.1</v>
      </c>
      <c r="G23" s="116" t="s">
        <v>84</v>
      </c>
      <c r="H23" s="116" t="s">
        <v>125</v>
      </c>
      <c r="I23" s="115" t="s">
        <v>120</v>
      </c>
      <c r="J23" s="115"/>
      <c r="K23" s="115" t="s">
        <v>43</v>
      </c>
      <c r="L23" s="115" t="s">
        <v>121</v>
      </c>
      <c r="M23" s="124">
        <v>20</v>
      </c>
      <c r="N23" s="106">
        <v>0</v>
      </c>
      <c r="O23" s="107">
        <v>0</v>
      </c>
      <c r="P23" s="106">
        <v>0</v>
      </c>
      <c r="Q23" s="108">
        <f>SUM(M23:P23)</f>
        <v>20</v>
      </c>
      <c r="R23" s="115" t="s">
        <v>50</v>
      </c>
      <c r="S23" s="115" t="s">
        <v>104</v>
      </c>
      <c r="T23" s="115" t="s">
        <v>103</v>
      </c>
      <c r="U23" s="115" t="s">
        <v>218</v>
      </c>
      <c r="V23" s="116"/>
      <c r="W23" s="116" t="s">
        <v>193</v>
      </c>
      <c r="X23" s="116"/>
      <c r="Y23" s="116">
        <v>1131</v>
      </c>
      <c r="Z23" s="50" t="s">
        <v>124</v>
      </c>
      <c r="AA23" s="110">
        <f>256600000/2</f>
        <v>128300000</v>
      </c>
      <c r="AB23" s="115" t="str">
        <f t="shared" si="0"/>
        <v>Documento de plan de acción</v>
      </c>
      <c r="AC23" s="108" t="s">
        <v>243</v>
      </c>
      <c r="AD23" s="126">
        <v>20</v>
      </c>
      <c r="AE23" s="3" t="e">
        <f>AD23/AC23</f>
        <v>#VALUE!</v>
      </c>
      <c r="AF23" s="125" t="s">
        <v>214</v>
      </c>
      <c r="AG23" s="125" t="s">
        <v>223</v>
      </c>
      <c r="AH23" s="115" t="str">
        <f t="shared" si="2"/>
        <v>Documento de plan de acción</v>
      </c>
      <c r="AI23" s="107">
        <f t="shared" si="3"/>
        <v>0</v>
      </c>
      <c r="AJ23" s="113"/>
      <c r="AK23" s="111" t="e">
        <f t="shared" si="4"/>
        <v>#DIV/0!</v>
      </c>
      <c r="AL23" s="50"/>
      <c r="AM23" s="116"/>
      <c r="AN23" s="115" t="str">
        <f t="shared" si="5"/>
        <v>Documento de plan de acción</v>
      </c>
      <c r="AO23" s="108">
        <f t="shared" si="6"/>
        <v>0</v>
      </c>
      <c r="AP23" s="116"/>
      <c r="AQ23" s="3" t="e">
        <f t="shared" si="7"/>
        <v>#DIV/0!</v>
      </c>
      <c r="AR23" s="116"/>
      <c r="AS23" s="116"/>
      <c r="AT23" s="115" t="str">
        <f t="shared" si="8"/>
        <v>Documento de plan de acción</v>
      </c>
      <c r="AU23" s="108">
        <f t="shared" si="9"/>
        <v>0</v>
      </c>
      <c r="AV23" s="48"/>
      <c r="AW23" s="3" t="e">
        <f t="shared" si="10"/>
        <v>#DIV/0!</v>
      </c>
      <c r="AX23" s="47"/>
      <c r="AY23" s="116"/>
      <c r="AZ23" s="108" t="str">
        <f t="shared" si="11"/>
        <v>Documento de plan de acción</v>
      </c>
      <c r="BA23" s="108">
        <f t="shared" si="12"/>
        <v>20</v>
      </c>
      <c r="BB23" s="6"/>
      <c r="BC23" s="46">
        <f t="shared" si="13"/>
        <v>0</v>
      </c>
      <c r="BD23" s="47"/>
    </row>
    <row r="24" spans="1:56" ht="55.5" customHeight="1">
      <c r="A24" s="114">
        <v>8</v>
      </c>
      <c r="B24" s="166"/>
      <c r="C24" s="169"/>
      <c r="D24" s="176"/>
      <c r="E24" s="49" t="s">
        <v>129</v>
      </c>
      <c r="F24" s="100">
        <v>0.1</v>
      </c>
      <c r="G24" s="116" t="s">
        <v>84</v>
      </c>
      <c r="H24" s="116" t="s">
        <v>127</v>
      </c>
      <c r="I24" s="115" t="s">
        <v>128</v>
      </c>
      <c r="J24" s="115"/>
      <c r="K24" s="115" t="s">
        <v>45</v>
      </c>
      <c r="L24" s="115" t="s">
        <v>122</v>
      </c>
      <c r="M24" s="106">
        <v>0</v>
      </c>
      <c r="N24" s="106">
        <v>40</v>
      </c>
      <c r="O24" s="107">
        <v>40</v>
      </c>
      <c r="P24" s="106">
        <v>20</v>
      </c>
      <c r="Q24" s="108">
        <f>SUM(M24:P24)</f>
        <v>100</v>
      </c>
      <c r="R24" s="115" t="s">
        <v>49</v>
      </c>
      <c r="S24" s="115" t="s">
        <v>104</v>
      </c>
      <c r="T24" s="115" t="s">
        <v>103</v>
      </c>
      <c r="U24" s="115"/>
      <c r="V24" s="116"/>
      <c r="W24" s="116" t="s">
        <v>193</v>
      </c>
      <c r="X24" s="116"/>
      <c r="Y24" s="116">
        <v>1131</v>
      </c>
      <c r="Z24" s="50" t="s">
        <v>124</v>
      </c>
      <c r="AA24" s="110">
        <f>256600000/2</f>
        <v>128300000</v>
      </c>
      <c r="AB24" s="115" t="str">
        <f t="shared" si="0"/>
        <v>Porcentaje de avance del plan de gestión local de Convivencia y Diálogo Social</v>
      </c>
      <c r="AC24" s="108">
        <f t="shared" si="1"/>
        <v>0</v>
      </c>
      <c r="AD24" s="3"/>
      <c r="AE24" s="3"/>
      <c r="AF24" s="49" t="s">
        <v>216</v>
      </c>
      <c r="AG24" s="49"/>
      <c r="AH24" s="115" t="str">
        <f t="shared" si="2"/>
        <v>Porcentaje de avance del plan de gestión local de Convivencia y Diálogo Social</v>
      </c>
      <c r="AI24" s="107">
        <f t="shared" si="3"/>
        <v>40</v>
      </c>
      <c r="AJ24" s="113"/>
      <c r="AK24" s="111">
        <f t="shared" si="4"/>
        <v>0</v>
      </c>
      <c r="AL24" s="50"/>
      <c r="AM24" s="116"/>
      <c r="AN24" s="115" t="str">
        <f t="shared" si="5"/>
        <v>Porcentaje de avance del plan de gestión local de Convivencia y Diálogo Social</v>
      </c>
      <c r="AO24" s="108">
        <f t="shared" si="6"/>
        <v>40</v>
      </c>
      <c r="AP24" s="116"/>
      <c r="AQ24" s="3">
        <f t="shared" si="7"/>
        <v>0</v>
      </c>
      <c r="AR24" s="116"/>
      <c r="AS24" s="116"/>
      <c r="AT24" s="115" t="str">
        <f t="shared" si="8"/>
        <v>Porcentaje de avance del plan de gestión local de Convivencia y Diálogo Social</v>
      </c>
      <c r="AU24" s="108">
        <f t="shared" si="9"/>
        <v>20</v>
      </c>
      <c r="AV24" s="48"/>
      <c r="AW24" s="3">
        <f t="shared" si="10"/>
        <v>0</v>
      </c>
      <c r="AX24" s="47"/>
      <c r="AY24" s="116"/>
      <c r="AZ24" s="108" t="str">
        <f t="shared" si="11"/>
        <v>Porcentaje de avance del plan de gestión local de Convivencia y Diálogo Social</v>
      </c>
      <c r="BA24" s="108">
        <f t="shared" si="12"/>
        <v>100</v>
      </c>
      <c r="BB24" s="6"/>
      <c r="BC24" s="46">
        <f t="shared" si="13"/>
        <v>0</v>
      </c>
      <c r="BD24" s="47"/>
    </row>
    <row r="25" spans="1:56" ht="74.25" customHeight="1">
      <c r="A25" s="114">
        <v>9</v>
      </c>
      <c r="B25" s="167" t="s">
        <v>130</v>
      </c>
      <c r="C25" s="167" t="s">
        <v>131</v>
      </c>
      <c r="D25" s="168" t="s">
        <v>132</v>
      </c>
      <c r="E25" s="127" t="s">
        <v>244</v>
      </c>
      <c r="F25" s="122">
        <v>0.01</v>
      </c>
      <c r="G25" s="121" t="s">
        <v>235</v>
      </c>
      <c r="H25" s="121" t="s">
        <v>133</v>
      </c>
      <c r="I25" s="121" t="s">
        <v>134</v>
      </c>
      <c r="J25" s="121"/>
      <c r="K25" s="128" t="s">
        <v>43</v>
      </c>
      <c r="L25" s="121" t="s">
        <v>135</v>
      </c>
      <c r="M25" s="128">
        <v>0</v>
      </c>
      <c r="N25" s="128">
        <v>0</v>
      </c>
      <c r="O25" s="128">
        <v>0</v>
      </c>
      <c r="P25" s="128">
        <v>1</v>
      </c>
      <c r="Q25" s="128">
        <v>1</v>
      </c>
      <c r="R25" s="121" t="s">
        <v>50</v>
      </c>
      <c r="S25" s="121" t="s">
        <v>136</v>
      </c>
      <c r="T25" s="115"/>
      <c r="U25" s="115" t="s">
        <v>137</v>
      </c>
      <c r="V25" s="116"/>
      <c r="W25" s="116"/>
      <c r="X25" s="116"/>
      <c r="Y25" s="116"/>
      <c r="Z25" s="50"/>
      <c r="AA25" s="110"/>
      <c r="AB25" s="115" t="str">
        <f t="shared" si="0"/>
        <v>Ejercicios de evaluación de los requisitos legales aplicables el proceso/Alcaldía realizados</v>
      </c>
      <c r="AC25" s="108">
        <f t="shared" si="1"/>
        <v>0</v>
      </c>
      <c r="AD25" s="3"/>
      <c r="AE25" s="3"/>
      <c r="AF25" s="49" t="s">
        <v>216</v>
      </c>
      <c r="AG25" s="49"/>
      <c r="AH25" s="115" t="str">
        <f t="shared" si="2"/>
        <v>Ejercicios de evaluación de los requisitos legales aplicables el proceso/Alcaldía realizados</v>
      </c>
      <c r="AI25" s="107">
        <f t="shared" si="3"/>
        <v>0</v>
      </c>
      <c r="AJ25" s="113"/>
      <c r="AK25" s="111" t="e">
        <f t="shared" si="4"/>
        <v>#DIV/0!</v>
      </c>
      <c r="AL25" s="50"/>
      <c r="AM25" s="116"/>
      <c r="AN25" s="115" t="str">
        <f t="shared" si="5"/>
        <v>Ejercicios de evaluación de los requisitos legales aplicables el proceso/Alcaldía realizados</v>
      </c>
      <c r="AO25" s="108">
        <f t="shared" si="6"/>
        <v>0</v>
      </c>
      <c r="AP25" s="116"/>
      <c r="AQ25" s="3" t="e">
        <f t="shared" si="7"/>
        <v>#DIV/0!</v>
      </c>
      <c r="AR25" s="116"/>
      <c r="AS25" s="116"/>
      <c r="AT25" s="115" t="str">
        <f t="shared" si="8"/>
        <v>Ejercicios de evaluación de los requisitos legales aplicables el proceso/Alcaldía realizados</v>
      </c>
      <c r="AU25" s="108">
        <f t="shared" si="9"/>
        <v>1</v>
      </c>
      <c r="AV25" s="48"/>
      <c r="AW25" s="3">
        <f t="shared" si="10"/>
        <v>0</v>
      </c>
      <c r="AX25" s="47"/>
      <c r="AY25" s="116"/>
      <c r="AZ25" s="108" t="str">
        <f t="shared" si="11"/>
        <v>Ejercicios de evaluación de los requisitos legales aplicables el proceso/Alcaldía realizados</v>
      </c>
      <c r="BA25" s="108">
        <f t="shared" si="12"/>
        <v>1</v>
      </c>
      <c r="BB25" s="6"/>
      <c r="BC25" s="46">
        <f t="shared" si="13"/>
        <v>0</v>
      </c>
      <c r="BD25" s="47"/>
    </row>
    <row r="26" spans="1:56" ht="71.25" customHeight="1">
      <c r="A26" s="114">
        <v>10</v>
      </c>
      <c r="B26" s="167"/>
      <c r="C26" s="167"/>
      <c r="D26" s="168"/>
      <c r="E26" s="127" t="s">
        <v>138</v>
      </c>
      <c r="F26" s="122">
        <v>0.025</v>
      </c>
      <c r="G26" s="121" t="s">
        <v>235</v>
      </c>
      <c r="H26" s="121" t="s">
        <v>139</v>
      </c>
      <c r="I26" s="121" t="s">
        <v>236</v>
      </c>
      <c r="J26" s="121"/>
      <c r="K26" s="121" t="s">
        <v>44</v>
      </c>
      <c r="L26" s="121" t="s">
        <v>140</v>
      </c>
      <c r="M26" s="122">
        <v>0</v>
      </c>
      <c r="N26" s="122">
        <v>1</v>
      </c>
      <c r="O26" s="122">
        <v>1</v>
      </c>
      <c r="P26" s="122">
        <v>1</v>
      </c>
      <c r="Q26" s="122">
        <v>1</v>
      </c>
      <c r="R26" s="121" t="s">
        <v>50</v>
      </c>
      <c r="S26" s="121" t="s">
        <v>141</v>
      </c>
      <c r="T26" s="115"/>
      <c r="U26" s="115" t="s">
        <v>142</v>
      </c>
      <c r="V26" s="116"/>
      <c r="W26" s="116"/>
      <c r="X26" s="116"/>
      <c r="Y26" s="116"/>
      <c r="Z26" s="50"/>
      <c r="AA26" s="110"/>
      <c r="AB26" s="115" t="str">
        <f t="shared" si="0"/>
        <v>Porcentaje de cumplimiento de las acciones según el Plan de Implementación del Modelo Integrado de Planeación</v>
      </c>
      <c r="AC26" s="108">
        <f t="shared" si="1"/>
        <v>0</v>
      </c>
      <c r="AD26" s="3" t="s">
        <v>225</v>
      </c>
      <c r="AE26" s="3"/>
      <c r="AF26" s="49" t="s">
        <v>226</v>
      </c>
      <c r="AG26" s="125"/>
      <c r="AH26" s="115" t="str">
        <f t="shared" si="2"/>
        <v>Porcentaje de cumplimiento de las acciones según el Plan de Implementación del Modelo Integrado de Planeación</v>
      </c>
      <c r="AI26" s="107">
        <f t="shared" si="3"/>
        <v>1</v>
      </c>
      <c r="AJ26" s="113"/>
      <c r="AK26" s="111">
        <f t="shared" si="4"/>
        <v>0</v>
      </c>
      <c r="AL26" s="50"/>
      <c r="AM26" s="116"/>
      <c r="AN26" s="115" t="str">
        <f t="shared" si="5"/>
        <v>Porcentaje de cumplimiento de las acciones según el Plan de Implementación del Modelo Integrado de Planeación</v>
      </c>
      <c r="AO26" s="108">
        <f t="shared" si="6"/>
        <v>1</v>
      </c>
      <c r="AP26" s="116"/>
      <c r="AQ26" s="3">
        <f t="shared" si="7"/>
        <v>0</v>
      </c>
      <c r="AR26" s="116"/>
      <c r="AS26" s="116"/>
      <c r="AT26" s="115" t="str">
        <f t="shared" si="8"/>
        <v>Porcentaje de cumplimiento de las acciones según el Plan de Implementación del Modelo Integrado de Planeación</v>
      </c>
      <c r="AU26" s="108">
        <f t="shared" si="9"/>
        <v>1</v>
      </c>
      <c r="AV26" s="48"/>
      <c r="AW26" s="3">
        <f t="shared" si="10"/>
        <v>0</v>
      </c>
      <c r="AX26" s="47"/>
      <c r="AY26" s="116"/>
      <c r="AZ26" s="108" t="str">
        <f t="shared" si="11"/>
        <v>Porcentaje de cumplimiento de las acciones según el Plan de Implementación del Modelo Integrado de Planeación</v>
      </c>
      <c r="BA26" s="108">
        <f t="shared" si="12"/>
        <v>1</v>
      </c>
      <c r="BB26" s="6"/>
      <c r="BC26" s="46">
        <f t="shared" si="13"/>
        <v>0</v>
      </c>
      <c r="BD26" s="47"/>
    </row>
    <row r="27" spans="1:56" ht="55.5" customHeight="1">
      <c r="A27" s="114">
        <v>11</v>
      </c>
      <c r="B27" s="167"/>
      <c r="C27" s="167"/>
      <c r="D27" s="168"/>
      <c r="E27" s="127" t="s">
        <v>143</v>
      </c>
      <c r="F27" s="122">
        <v>0.015</v>
      </c>
      <c r="G27" s="121" t="s">
        <v>235</v>
      </c>
      <c r="H27" s="121" t="s">
        <v>144</v>
      </c>
      <c r="I27" s="121" t="s">
        <v>145</v>
      </c>
      <c r="J27" s="121"/>
      <c r="K27" s="121" t="s">
        <v>44</v>
      </c>
      <c r="L27" s="121" t="s">
        <v>146</v>
      </c>
      <c r="M27" s="122">
        <v>1</v>
      </c>
      <c r="N27" s="122">
        <v>1</v>
      </c>
      <c r="O27" s="122">
        <v>1</v>
      </c>
      <c r="P27" s="122">
        <v>1</v>
      </c>
      <c r="Q27" s="122">
        <v>1</v>
      </c>
      <c r="R27" s="121" t="s">
        <v>50</v>
      </c>
      <c r="S27" s="121" t="s">
        <v>147</v>
      </c>
      <c r="T27" s="115"/>
      <c r="U27" s="115" t="s">
        <v>148</v>
      </c>
      <c r="V27" s="116"/>
      <c r="W27" s="116"/>
      <c r="X27" s="116"/>
      <c r="Y27" s="116"/>
      <c r="Z27" s="50"/>
      <c r="AA27" s="110"/>
      <c r="AB27" s="115" t="str">
        <f t="shared" si="0"/>
        <v>Porcentaje de servidores públicos entrenados en puesto de trabajo</v>
      </c>
      <c r="AC27" s="6">
        <f t="shared" si="1"/>
        <v>1</v>
      </c>
      <c r="AD27" s="3">
        <v>0</v>
      </c>
      <c r="AE27" s="3">
        <f>AD27/AC27</f>
        <v>0</v>
      </c>
      <c r="AF27" s="125" t="s">
        <v>219</v>
      </c>
      <c r="AG27" s="49"/>
      <c r="AH27" s="115" t="str">
        <f t="shared" si="2"/>
        <v>Porcentaje de servidores públicos entrenados en puesto de trabajo</v>
      </c>
      <c r="AI27" s="107">
        <f t="shared" si="3"/>
        <v>1</v>
      </c>
      <c r="AJ27" s="113"/>
      <c r="AK27" s="111">
        <f t="shared" si="4"/>
        <v>0</v>
      </c>
      <c r="AL27" s="50"/>
      <c r="AM27" s="116"/>
      <c r="AN27" s="115" t="str">
        <f t="shared" si="5"/>
        <v>Porcentaje de servidores públicos entrenados en puesto de trabajo</v>
      </c>
      <c r="AO27" s="108">
        <f t="shared" si="6"/>
        <v>1</v>
      </c>
      <c r="AP27" s="116"/>
      <c r="AQ27" s="3">
        <f t="shared" si="7"/>
        <v>0</v>
      </c>
      <c r="AR27" s="116"/>
      <c r="AS27" s="116"/>
      <c r="AT27" s="115" t="str">
        <f t="shared" si="8"/>
        <v>Porcentaje de servidores públicos entrenados en puesto de trabajo</v>
      </c>
      <c r="AU27" s="108">
        <f t="shared" si="9"/>
        <v>1</v>
      </c>
      <c r="AV27" s="48"/>
      <c r="AW27" s="3">
        <f t="shared" si="10"/>
        <v>0</v>
      </c>
      <c r="AX27" s="47"/>
      <c r="AY27" s="116"/>
      <c r="AZ27" s="108" t="str">
        <f t="shared" si="11"/>
        <v>Porcentaje de servidores públicos entrenados en puesto de trabajo</v>
      </c>
      <c r="BA27" s="108">
        <f t="shared" si="12"/>
        <v>1</v>
      </c>
      <c r="BB27" s="6"/>
      <c r="BC27" s="46">
        <f t="shared" si="13"/>
        <v>0</v>
      </c>
      <c r="BD27" s="47"/>
    </row>
    <row r="28" spans="1:56" ht="231.75" customHeight="1">
      <c r="A28" s="114">
        <v>12</v>
      </c>
      <c r="B28" s="167"/>
      <c r="C28" s="167"/>
      <c r="D28" s="168"/>
      <c r="E28" s="127" t="s">
        <v>149</v>
      </c>
      <c r="F28" s="122">
        <v>0.015</v>
      </c>
      <c r="G28" s="121" t="s">
        <v>235</v>
      </c>
      <c r="H28" s="121" t="s">
        <v>150</v>
      </c>
      <c r="I28" s="121" t="s">
        <v>237</v>
      </c>
      <c r="J28" s="121"/>
      <c r="K28" s="121" t="s">
        <v>44</v>
      </c>
      <c r="L28" s="121" t="s">
        <v>151</v>
      </c>
      <c r="M28" s="122">
        <v>0</v>
      </c>
      <c r="N28" s="122">
        <v>1</v>
      </c>
      <c r="O28" s="122">
        <v>0</v>
      </c>
      <c r="P28" s="122">
        <v>1</v>
      </c>
      <c r="Q28" s="122">
        <v>1</v>
      </c>
      <c r="R28" s="121" t="s">
        <v>50</v>
      </c>
      <c r="S28" s="121" t="s">
        <v>194</v>
      </c>
      <c r="T28" s="115"/>
      <c r="U28" s="115" t="s">
        <v>195</v>
      </c>
      <c r="V28" s="116"/>
      <c r="W28" s="116"/>
      <c r="X28" s="116"/>
      <c r="Y28" s="116"/>
      <c r="Z28" s="50"/>
      <c r="AA28" s="110"/>
      <c r="AB28" s="115" t="str">
        <f t="shared" si="0"/>
        <v>Porcentaje de cumplimiento de las actividades y tareas asignadas al proceso/Alcaldía Local en el PAAC 2018</v>
      </c>
      <c r="AC28" s="108">
        <f t="shared" si="1"/>
        <v>0</v>
      </c>
      <c r="AD28" s="3">
        <v>1</v>
      </c>
      <c r="AE28" s="3" t="s">
        <v>225</v>
      </c>
      <c r="AF28" s="49" t="s">
        <v>227</v>
      </c>
      <c r="AG28" s="49"/>
      <c r="AH28" s="115" t="str">
        <f t="shared" si="2"/>
        <v>Porcentaje de cumplimiento de las actividades y tareas asignadas al proceso/Alcaldía Local en el PAAC 2018</v>
      </c>
      <c r="AI28" s="107">
        <f t="shared" si="3"/>
        <v>1</v>
      </c>
      <c r="AJ28" s="113"/>
      <c r="AK28" s="111">
        <f t="shared" si="4"/>
        <v>0</v>
      </c>
      <c r="AL28" s="50"/>
      <c r="AM28" s="116"/>
      <c r="AN28" s="115" t="str">
        <f t="shared" si="5"/>
        <v>Porcentaje de cumplimiento de las actividades y tareas asignadas al proceso/Alcaldía Local en el PAAC 2018</v>
      </c>
      <c r="AO28" s="108">
        <f t="shared" si="6"/>
        <v>0</v>
      </c>
      <c r="AP28" s="116"/>
      <c r="AQ28" s="3" t="e">
        <f t="shared" si="7"/>
        <v>#DIV/0!</v>
      </c>
      <c r="AR28" s="116"/>
      <c r="AS28" s="116"/>
      <c r="AT28" s="115" t="str">
        <f t="shared" si="8"/>
        <v>Porcentaje de cumplimiento de las actividades y tareas asignadas al proceso/Alcaldía Local en el PAAC 2018</v>
      </c>
      <c r="AU28" s="108">
        <f t="shared" si="9"/>
        <v>1</v>
      </c>
      <c r="AV28" s="48"/>
      <c r="AW28" s="3">
        <f t="shared" si="10"/>
        <v>0</v>
      </c>
      <c r="AX28" s="47"/>
      <c r="AY28" s="116"/>
      <c r="AZ28" s="108" t="str">
        <f t="shared" si="11"/>
        <v>Porcentaje de cumplimiento de las actividades y tareas asignadas al proceso/Alcaldía Local en el PAAC 2018</v>
      </c>
      <c r="BA28" s="108">
        <f t="shared" si="12"/>
        <v>1</v>
      </c>
      <c r="BB28" s="6"/>
      <c r="BC28" s="46">
        <f t="shared" si="13"/>
        <v>0</v>
      </c>
      <c r="BD28" s="47"/>
    </row>
    <row r="29" spans="1:56" ht="55.5" customHeight="1">
      <c r="A29" s="114">
        <v>13</v>
      </c>
      <c r="B29" s="167"/>
      <c r="C29" s="167"/>
      <c r="D29" s="168"/>
      <c r="E29" s="127" t="s">
        <v>152</v>
      </c>
      <c r="F29" s="122">
        <v>0.015</v>
      </c>
      <c r="G29" s="121" t="s">
        <v>235</v>
      </c>
      <c r="H29" s="121" t="s">
        <v>238</v>
      </c>
      <c r="I29" s="121" t="s">
        <v>239</v>
      </c>
      <c r="J29" s="121"/>
      <c r="K29" s="121" t="s">
        <v>43</v>
      </c>
      <c r="L29" s="121" t="s">
        <v>238</v>
      </c>
      <c r="M29" s="128">
        <v>0</v>
      </c>
      <c r="N29" s="128">
        <v>1</v>
      </c>
      <c r="O29" s="128">
        <v>0</v>
      </c>
      <c r="P29" s="128">
        <v>1</v>
      </c>
      <c r="Q29" s="128">
        <v>2</v>
      </c>
      <c r="R29" s="121" t="s">
        <v>50</v>
      </c>
      <c r="S29" s="121" t="s">
        <v>153</v>
      </c>
      <c r="T29" s="115"/>
      <c r="U29" s="115" t="s">
        <v>154</v>
      </c>
      <c r="V29" s="116"/>
      <c r="W29" s="116"/>
      <c r="X29" s="116"/>
      <c r="Y29" s="116"/>
      <c r="Z29" s="50"/>
      <c r="AA29" s="110"/>
      <c r="AB29" s="115" t="str">
        <f t="shared" si="0"/>
        <v>Mediciones de desempeño ambiental realizadas en el proceso/alcaldia local</v>
      </c>
      <c r="AC29" s="108">
        <f t="shared" si="1"/>
        <v>0</v>
      </c>
      <c r="AD29" s="3"/>
      <c r="AE29" s="3"/>
      <c r="AF29" s="49" t="s">
        <v>216</v>
      </c>
      <c r="AG29" s="49"/>
      <c r="AH29" s="115" t="str">
        <f t="shared" si="2"/>
        <v>Mediciones de desempeño ambiental realizadas en el proceso/alcaldia local</v>
      </c>
      <c r="AI29" s="107">
        <f t="shared" si="3"/>
        <v>1</v>
      </c>
      <c r="AJ29" s="113"/>
      <c r="AK29" s="111">
        <f t="shared" si="4"/>
        <v>0</v>
      </c>
      <c r="AL29" s="50"/>
      <c r="AM29" s="116"/>
      <c r="AN29" s="115" t="str">
        <f t="shared" si="5"/>
        <v>Mediciones de desempeño ambiental realizadas en el proceso/alcaldia local</v>
      </c>
      <c r="AO29" s="108">
        <f t="shared" si="6"/>
        <v>0</v>
      </c>
      <c r="AP29" s="116"/>
      <c r="AQ29" s="3" t="e">
        <f t="shared" si="7"/>
        <v>#DIV/0!</v>
      </c>
      <c r="AR29" s="116"/>
      <c r="AS29" s="116"/>
      <c r="AT29" s="115" t="str">
        <f t="shared" si="8"/>
        <v>Mediciones de desempeño ambiental realizadas en el proceso/alcaldia local</v>
      </c>
      <c r="AU29" s="108">
        <f t="shared" si="9"/>
        <v>1</v>
      </c>
      <c r="AV29" s="48"/>
      <c r="AW29" s="3">
        <f t="shared" si="10"/>
        <v>0</v>
      </c>
      <c r="AX29" s="47"/>
      <c r="AY29" s="116"/>
      <c r="AZ29" s="108" t="str">
        <f t="shared" si="11"/>
        <v>Mediciones de desempeño ambiental realizadas en el proceso/alcaldia local</v>
      </c>
      <c r="BA29" s="108">
        <f t="shared" si="12"/>
        <v>2</v>
      </c>
      <c r="BB29" s="6"/>
      <c r="BC29" s="46">
        <f t="shared" si="13"/>
        <v>0</v>
      </c>
      <c r="BD29" s="47"/>
    </row>
    <row r="30" spans="1:56" ht="130.5" customHeight="1">
      <c r="A30" s="114">
        <v>14</v>
      </c>
      <c r="B30" s="167"/>
      <c r="C30" s="167"/>
      <c r="D30" s="168"/>
      <c r="E30" s="121" t="s">
        <v>155</v>
      </c>
      <c r="F30" s="122">
        <v>0.025</v>
      </c>
      <c r="G30" s="121" t="s">
        <v>86</v>
      </c>
      <c r="H30" s="121" t="s">
        <v>156</v>
      </c>
      <c r="I30" s="121" t="s">
        <v>157</v>
      </c>
      <c r="J30" s="121"/>
      <c r="K30" s="121" t="s">
        <v>46</v>
      </c>
      <c r="L30" s="123" t="s">
        <v>158</v>
      </c>
      <c r="M30" s="123"/>
      <c r="N30" s="123">
        <v>2</v>
      </c>
      <c r="O30" s="121">
        <v>0</v>
      </c>
      <c r="P30" s="121">
        <v>0</v>
      </c>
      <c r="Q30" s="121">
        <v>0</v>
      </c>
      <c r="R30" s="121" t="s">
        <v>50</v>
      </c>
      <c r="S30" s="121" t="s">
        <v>196</v>
      </c>
      <c r="T30" s="115"/>
      <c r="U30" s="115" t="s">
        <v>159</v>
      </c>
      <c r="V30" s="116"/>
      <c r="W30" s="116"/>
      <c r="X30" s="116"/>
      <c r="Y30" s="116"/>
      <c r="Z30" s="50"/>
      <c r="AA30" s="110"/>
      <c r="AB30" s="115" t="str">
        <f t="shared" si="0"/>
        <v>Disminución de requerimientos ciudadanos vencidos asignados al proceso/Alcaldía Local</v>
      </c>
      <c r="AC30" s="108">
        <f t="shared" si="1"/>
        <v>0</v>
      </c>
      <c r="AD30" s="126" t="s">
        <v>233</v>
      </c>
      <c r="AE30" s="3" t="s">
        <v>233</v>
      </c>
      <c r="AF30" s="49" t="s">
        <v>234</v>
      </c>
      <c r="AG30" s="49"/>
      <c r="AH30" s="115" t="str">
        <f t="shared" si="2"/>
        <v>Disminución de requerimientos ciudadanos vencidos asignados al proceso/Alcaldía Local</v>
      </c>
      <c r="AI30" s="107">
        <f t="shared" si="3"/>
        <v>2</v>
      </c>
      <c r="AJ30" s="113"/>
      <c r="AK30" s="111">
        <f t="shared" si="4"/>
        <v>0</v>
      </c>
      <c r="AL30" s="50"/>
      <c r="AM30" s="116"/>
      <c r="AN30" s="115" t="str">
        <f t="shared" si="5"/>
        <v>Disminución de requerimientos ciudadanos vencidos asignados al proceso/Alcaldía Local</v>
      </c>
      <c r="AO30" s="108">
        <f t="shared" si="6"/>
        <v>0</v>
      </c>
      <c r="AP30" s="116"/>
      <c r="AQ30" s="3" t="e">
        <f t="shared" si="7"/>
        <v>#DIV/0!</v>
      </c>
      <c r="AR30" s="116"/>
      <c r="AS30" s="116"/>
      <c r="AT30" s="115" t="str">
        <f t="shared" si="8"/>
        <v>Disminución de requerimientos ciudadanos vencidos asignados al proceso/Alcaldía Local</v>
      </c>
      <c r="AU30" s="108">
        <f t="shared" si="9"/>
        <v>0</v>
      </c>
      <c r="AV30" s="48"/>
      <c r="AW30" s="3" t="e">
        <f t="shared" si="10"/>
        <v>#DIV/0!</v>
      </c>
      <c r="AX30" s="47"/>
      <c r="AY30" s="116"/>
      <c r="AZ30" s="108" t="str">
        <f t="shared" si="11"/>
        <v>Disminución de requerimientos ciudadanos vencidos asignados al proceso/Alcaldía Local</v>
      </c>
      <c r="BA30" s="108">
        <f t="shared" si="12"/>
        <v>0</v>
      </c>
      <c r="BB30" s="6"/>
      <c r="BC30" s="46" t="e">
        <f t="shared" si="13"/>
        <v>#DIV/0!</v>
      </c>
      <c r="BD30" s="47"/>
    </row>
    <row r="31" spans="1:56" ht="55.5" customHeight="1">
      <c r="A31" s="114">
        <v>15</v>
      </c>
      <c r="B31" s="167"/>
      <c r="C31" s="167"/>
      <c r="D31" s="168"/>
      <c r="E31" s="127" t="s">
        <v>160</v>
      </c>
      <c r="F31" s="122">
        <v>0.025</v>
      </c>
      <c r="G31" s="121" t="s">
        <v>235</v>
      </c>
      <c r="H31" s="121" t="s">
        <v>161</v>
      </c>
      <c r="I31" s="121" t="s">
        <v>162</v>
      </c>
      <c r="J31" s="121"/>
      <c r="K31" s="121" t="s">
        <v>43</v>
      </c>
      <c r="L31" s="121" t="s">
        <v>163</v>
      </c>
      <c r="M31" s="128">
        <v>0</v>
      </c>
      <c r="N31" s="128">
        <v>1</v>
      </c>
      <c r="O31" s="128">
        <v>1</v>
      </c>
      <c r="P31" s="128">
        <v>0</v>
      </c>
      <c r="Q31" s="128">
        <v>2</v>
      </c>
      <c r="R31" s="121" t="s">
        <v>50</v>
      </c>
      <c r="S31" s="121" t="s">
        <v>164</v>
      </c>
      <c r="T31" s="115"/>
      <c r="U31" s="115" t="s">
        <v>165</v>
      </c>
      <c r="V31" s="116"/>
      <c r="W31" s="116"/>
      <c r="X31" s="116"/>
      <c r="Y31" s="116"/>
      <c r="Z31" s="50"/>
      <c r="AA31" s="110"/>
      <c r="AB31" s="115" t="str">
        <f t="shared" si="0"/>
        <v>Buenas practicas y lecciones aprendidas identificadas por proceso o Alcaldía Local en la herramienta de gestión del conocimiento (AGORA)</v>
      </c>
      <c r="AC31" s="108">
        <f t="shared" si="1"/>
        <v>0</v>
      </c>
      <c r="AD31" s="3"/>
      <c r="AE31" s="3"/>
      <c r="AF31" s="49" t="s">
        <v>216</v>
      </c>
      <c r="AG31" s="49"/>
      <c r="AH31" s="115" t="str">
        <f t="shared" si="2"/>
        <v>Buenas practicas y lecciones aprendidas identificadas por proceso o Alcaldía Local en la herramienta de gestión del conocimiento (AGORA)</v>
      </c>
      <c r="AI31" s="107">
        <f t="shared" si="3"/>
        <v>1</v>
      </c>
      <c r="AJ31" s="113"/>
      <c r="AK31" s="111">
        <f t="shared" si="4"/>
        <v>0</v>
      </c>
      <c r="AL31" s="50"/>
      <c r="AM31" s="116"/>
      <c r="AN31" s="115" t="str">
        <f t="shared" si="5"/>
        <v>Buenas practicas y lecciones aprendidas identificadas por proceso o Alcaldía Local en la herramienta de gestión del conocimiento (AGORA)</v>
      </c>
      <c r="AO31" s="108">
        <f t="shared" si="6"/>
        <v>1</v>
      </c>
      <c r="AP31" s="116"/>
      <c r="AQ31" s="3">
        <f t="shared" si="7"/>
        <v>0</v>
      </c>
      <c r="AR31" s="116"/>
      <c r="AS31" s="116"/>
      <c r="AT31" s="115" t="str">
        <f t="shared" si="8"/>
        <v>Buenas practicas y lecciones aprendidas identificadas por proceso o Alcaldía Local en la herramienta de gestión del conocimiento (AGORA)</v>
      </c>
      <c r="AU31" s="108">
        <f t="shared" si="9"/>
        <v>0</v>
      </c>
      <c r="AV31" s="48"/>
      <c r="AW31" s="3" t="e">
        <f t="shared" si="10"/>
        <v>#DIV/0!</v>
      </c>
      <c r="AX31" s="47"/>
      <c r="AY31" s="116"/>
      <c r="AZ31" s="108" t="str">
        <f t="shared" si="11"/>
        <v>Buenas practicas y lecciones aprendidas identificadas por proceso o Alcaldía Local en la herramienta de gestión del conocimiento (AGORA)</v>
      </c>
      <c r="BA31" s="108">
        <f t="shared" si="12"/>
        <v>2</v>
      </c>
      <c r="BB31" s="6"/>
      <c r="BC31" s="46">
        <f t="shared" si="13"/>
        <v>0</v>
      </c>
      <c r="BD31" s="47"/>
    </row>
    <row r="32" spans="1:56" ht="55.5" customHeight="1">
      <c r="A32" s="114">
        <v>16</v>
      </c>
      <c r="B32" s="167"/>
      <c r="C32" s="167"/>
      <c r="D32" s="168" t="s">
        <v>166</v>
      </c>
      <c r="E32" s="127" t="s">
        <v>167</v>
      </c>
      <c r="F32" s="122">
        <v>0.014</v>
      </c>
      <c r="G32" s="121" t="s">
        <v>235</v>
      </c>
      <c r="H32" s="121" t="s">
        <v>240</v>
      </c>
      <c r="I32" s="121" t="s">
        <v>168</v>
      </c>
      <c r="J32" s="121"/>
      <c r="K32" s="121" t="s">
        <v>43</v>
      </c>
      <c r="L32" s="121" t="s">
        <v>169</v>
      </c>
      <c r="M32" s="129"/>
      <c r="N32" s="122">
        <v>1</v>
      </c>
      <c r="O32" s="128"/>
      <c r="P32" s="122">
        <v>1</v>
      </c>
      <c r="Q32" s="122">
        <v>1</v>
      </c>
      <c r="R32" s="121" t="s">
        <v>50</v>
      </c>
      <c r="S32" s="121" t="s">
        <v>170</v>
      </c>
      <c r="T32" s="115"/>
      <c r="U32" s="115" t="s">
        <v>171</v>
      </c>
      <c r="V32" s="116"/>
      <c r="W32" s="116"/>
      <c r="X32" s="116"/>
      <c r="Y32" s="116"/>
      <c r="Z32" s="50"/>
      <c r="AA32" s="110"/>
      <c r="AB32" s="115" t="str">
        <f t="shared" si="0"/>
        <v>Porcentaje de depuración de las comunicaciones en el aplicatio de gestión documental</v>
      </c>
      <c r="AC32" s="108">
        <f t="shared" si="1"/>
        <v>0</v>
      </c>
      <c r="AD32" s="3"/>
      <c r="AE32" s="3"/>
      <c r="AF32" s="49" t="s">
        <v>216</v>
      </c>
      <c r="AG32" s="49"/>
      <c r="AH32" s="115" t="str">
        <f t="shared" si="2"/>
        <v>Porcentaje de depuración de las comunicaciones en el aplicatio de gestión documental</v>
      </c>
      <c r="AI32" s="107">
        <f t="shared" si="3"/>
        <v>1</v>
      </c>
      <c r="AJ32" s="113"/>
      <c r="AK32" s="111">
        <f t="shared" si="4"/>
        <v>0</v>
      </c>
      <c r="AL32" s="50"/>
      <c r="AM32" s="116"/>
      <c r="AN32" s="115" t="str">
        <f t="shared" si="5"/>
        <v>Porcentaje de depuración de las comunicaciones en el aplicatio de gestión documental</v>
      </c>
      <c r="AO32" s="108">
        <f t="shared" si="6"/>
        <v>0</v>
      </c>
      <c r="AP32" s="116"/>
      <c r="AQ32" s="3" t="e">
        <f t="shared" si="7"/>
        <v>#DIV/0!</v>
      </c>
      <c r="AR32" s="116"/>
      <c r="AS32" s="116"/>
      <c r="AT32" s="115" t="str">
        <f t="shared" si="8"/>
        <v>Porcentaje de depuración de las comunicaciones en el aplicatio de gestión documental</v>
      </c>
      <c r="AU32" s="108">
        <f t="shared" si="9"/>
        <v>1</v>
      </c>
      <c r="AV32" s="48"/>
      <c r="AW32" s="3">
        <f t="shared" si="10"/>
        <v>0</v>
      </c>
      <c r="AX32" s="47"/>
      <c r="AY32" s="116"/>
      <c r="AZ32" s="108" t="str">
        <f t="shared" si="11"/>
        <v>Porcentaje de depuración de las comunicaciones en el aplicatio de gestión documental</v>
      </c>
      <c r="BA32" s="108">
        <f t="shared" si="12"/>
        <v>1</v>
      </c>
      <c r="BB32" s="6"/>
      <c r="BC32" s="46">
        <f t="shared" si="13"/>
        <v>0</v>
      </c>
      <c r="BD32" s="47"/>
    </row>
    <row r="33" spans="1:56" ht="55.5" customHeight="1">
      <c r="A33" s="114">
        <v>17</v>
      </c>
      <c r="B33" s="167"/>
      <c r="C33" s="167"/>
      <c r="D33" s="168"/>
      <c r="E33" s="127" t="s">
        <v>172</v>
      </c>
      <c r="F33" s="122">
        <v>0.014</v>
      </c>
      <c r="G33" s="121" t="s">
        <v>235</v>
      </c>
      <c r="H33" s="121" t="s">
        <v>173</v>
      </c>
      <c r="I33" s="121" t="s">
        <v>241</v>
      </c>
      <c r="J33" s="121" t="s">
        <v>174</v>
      </c>
      <c r="K33" s="121" t="s">
        <v>44</v>
      </c>
      <c r="L33" s="121" t="s">
        <v>175</v>
      </c>
      <c r="M33" s="122">
        <v>1</v>
      </c>
      <c r="N33" s="122">
        <v>1</v>
      </c>
      <c r="O33" s="122">
        <v>1</v>
      </c>
      <c r="P33" s="122">
        <v>1</v>
      </c>
      <c r="Q33" s="122">
        <v>1</v>
      </c>
      <c r="R33" s="121" t="s">
        <v>50</v>
      </c>
      <c r="S33" s="121" t="s">
        <v>197</v>
      </c>
      <c r="T33" s="115"/>
      <c r="U33" s="115" t="s">
        <v>176</v>
      </c>
      <c r="V33" s="116"/>
      <c r="W33" s="116"/>
      <c r="X33" s="116"/>
      <c r="Y33" s="116"/>
      <c r="Z33" s="50"/>
      <c r="AA33" s="110"/>
      <c r="AB33" s="115" t="str">
        <f t="shared" si="0"/>
        <v>Cumplimiento en reportes de riesgos de manera oportuna</v>
      </c>
      <c r="AC33" s="108">
        <f t="shared" si="1"/>
        <v>1</v>
      </c>
      <c r="AD33" s="3">
        <v>1</v>
      </c>
      <c r="AE33" s="3">
        <f>AD33/AC33</f>
        <v>1</v>
      </c>
      <c r="AF33" s="49" t="s">
        <v>228</v>
      </c>
      <c r="AG33" s="125" t="s">
        <v>229</v>
      </c>
      <c r="AH33" s="115" t="str">
        <f t="shared" si="2"/>
        <v>Cumplimiento en reportes de riesgos de manera oportuna</v>
      </c>
      <c r="AI33" s="107">
        <f t="shared" si="3"/>
        <v>1</v>
      </c>
      <c r="AJ33" s="113"/>
      <c r="AK33" s="111">
        <f t="shared" si="4"/>
        <v>0</v>
      </c>
      <c r="AL33" s="50"/>
      <c r="AM33" s="116"/>
      <c r="AN33" s="115" t="str">
        <f t="shared" si="5"/>
        <v>Cumplimiento en reportes de riesgos de manera oportuna</v>
      </c>
      <c r="AO33" s="108">
        <f t="shared" si="6"/>
        <v>1</v>
      </c>
      <c r="AP33" s="116"/>
      <c r="AQ33" s="3">
        <f t="shared" si="7"/>
        <v>0</v>
      </c>
      <c r="AR33" s="116"/>
      <c r="AS33" s="116"/>
      <c r="AT33" s="115" t="str">
        <f t="shared" si="8"/>
        <v>Cumplimiento en reportes de riesgos de manera oportuna</v>
      </c>
      <c r="AU33" s="108">
        <f t="shared" si="9"/>
        <v>1</v>
      </c>
      <c r="AV33" s="48"/>
      <c r="AW33" s="3">
        <f t="shared" si="10"/>
        <v>0</v>
      </c>
      <c r="AX33" s="47"/>
      <c r="AY33" s="116"/>
      <c r="AZ33" s="108" t="str">
        <f t="shared" si="11"/>
        <v>Cumplimiento en reportes de riesgos de manera oportuna</v>
      </c>
      <c r="BA33" s="108">
        <f t="shared" si="12"/>
        <v>1</v>
      </c>
      <c r="BB33" s="6"/>
      <c r="BC33" s="46">
        <f t="shared" si="13"/>
        <v>0</v>
      </c>
      <c r="BD33" s="47"/>
    </row>
    <row r="34" spans="1:56" ht="128.25" customHeight="1">
      <c r="A34" s="114">
        <v>18</v>
      </c>
      <c r="B34" s="167"/>
      <c r="C34" s="167"/>
      <c r="D34" s="168"/>
      <c r="E34" s="127" t="s">
        <v>177</v>
      </c>
      <c r="F34" s="122">
        <v>0.014</v>
      </c>
      <c r="G34" s="121" t="s">
        <v>235</v>
      </c>
      <c r="H34" s="121" t="s">
        <v>178</v>
      </c>
      <c r="I34" s="121" t="s">
        <v>179</v>
      </c>
      <c r="J34" s="121" t="s">
        <v>174</v>
      </c>
      <c r="K34" s="121" t="s">
        <v>44</v>
      </c>
      <c r="L34" s="121" t="s">
        <v>180</v>
      </c>
      <c r="M34" s="122">
        <v>1</v>
      </c>
      <c r="N34" s="122">
        <v>1</v>
      </c>
      <c r="O34" s="122">
        <v>1</v>
      </c>
      <c r="P34" s="122">
        <v>1</v>
      </c>
      <c r="Q34" s="122">
        <v>1</v>
      </c>
      <c r="R34" s="121" t="s">
        <v>50</v>
      </c>
      <c r="S34" s="121" t="s">
        <v>198</v>
      </c>
      <c r="T34" s="115"/>
      <c r="U34" s="115" t="s">
        <v>181</v>
      </c>
      <c r="V34" s="116"/>
      <c r="W34" s="116"/>
      <c r="X34" s="116"/>
      <c r="Y34" s="116"/>
      <c r="Z34" s="50"/>
      <c r="AA34" s="110"/>
      <c r="AB34" s="115" t="str">
        <f t="shared" si="0"/>
        <v>Cumplimiento del plan de actualización de los procesos en el marco del Sistema de Gestión</v>
      </c>
      <c r="AC34" s="108">
        <f t="shared" si="1"/>
        <v>1</v>
      </c>
      <c r="AD34" s="3">
        <v>1</v>
      </c>
      <c r="AE34" s="3">
        <f>AD34/AC34</f>
        <v>1</v>
      </c>
      <c r="AF34" s="49" t="s">
        <v>230</v>
      </c>
      <c r="AG34" s="49" t="s">
        <v>231</v>
      </c>
      <c r="AH34" s="115" t="str">
        <f t="shared" si="2"/>
        <v>Cumplimiento del plan de actualización de los procesos en el marco del Sistema de Gestión</v>
      </c>
      <c r="AI34" s="107">
        <f t="shared" si="3"/>
        <v>1</v>
      </c>
      <c r="AJ34" s="113"/>
      <c r="AK34" s="111">
        <f t="shared" si="4"/>
        <v>0</v>
      </c>
      <c r="AL34" s="50"/>
      <c r="AM34" s="116"/>
      <c r="AN34" s="115" t="str">
        <f t="shared" si="5"/>
        <v>Cumplimiento del plan de actualización de los procesos en el marco del Sistema de Gestión</v>
      </c>
      <c r="AO34" s="108">
        <f t="shared" si="6"/>
        <v>1</v>
      </c>
      <c r="AP34" s="116"/>
      <c r="AQ34" s="3">
        <f t="shared" si="7"/>
        <v>0</v>
      </c>
      <c r="AR34" s="116"/>
      <c r="AS34" s="116"/>
      <c r="AT34" s="115" t="str">
        <f t="shared" si="8"/>
        <v>Cumplimiento del plan de actualización de los procesos en el marco del Sistema de Gestión</v>
      </c>
      <c r="AU34" s="108">
        <f t="shared" si="9"/>
        <v>1</v>
      </c>
      <c r="AV34" s="48"/>
      <c r="AW34" s="3">
        <f t="shared" si="10"/>
        <v>0</v>
      </c>
      <c r="AX34" s="47"/>
      <c r="AY34" s="116"/>
      <c r="AZ34" s="108" t="str">
        <f t="shared" si="11"/>
        <v>Cumplimiento del plan de actualización de los procesos en el marco del Sistema de Gestión</v>
      </c>
      <c r="BA34" s="108">
        <f t="shared" si="12"/>
        <v>1</v>
      </c>
      <c r="BB34" s="6"/>
      <c r="BC34" s="46">
        <f t="shared" si="13"/>
        <v>0</v>
      </c>
      <c r="BD34" s="47"/>
    </row>
    <row r="35" spans="1:56" ht="120" customHeight="1">
      <c r="A35" s="114">
        <v>19</v>
      </c>
      <c r="B35" s="167"/>
      <c r="C35" s="167"/>
      <c r="D35" s="168"/>
      <c r="E35" s="127" t="s">
        <v>182</v>
      </c>
      <c r="F35" s="122">
        <v>0.014</v>
      </c>
      <c r="G35" s="121" t="s">
        <v>235</v>
      </c>
      <c r="H35" s="121" t="s">
        <v>183</v>
      </c>
      <c r="I35" s="121" t="s">
        <v>184</v>
      </c>
      <c r="J35" s="121" t="s">
        <v>174</v>
      </c>
      <c r="K35" s="121" t="s">
        <v>44</v>
      </c>
      <c r="L35" s="121" t="s">
        <v>180</v>
      </c>
      <c r="M35" s="122">
        <v>1</v>
      </c>
      <c r="N35" s="122">
        <v>1</v>
      </c>
      <c r="O35" s="122">
        <v>1</v>
      </c>
      <c r="P35" s="122">
        <v>1</v>
      </c>
      <c r="Q35" s="122">
        <v>1</v>
      </c>
      <c r="R35" s="121" t="s">
        <v>50</v>
      </c>
      <c r="S35" s="121" t="s">
        <v>198</v>
      </c>
      <c r="T35" s="115"/>
      <c r="U35" s="115" t="s">
        <v>185</v>
      </c>
      <c r="V35" s="116"/>
      <c r="W35" s="116"/>
      <c r="X35" s="116"/>
      <c r="Y35" s="116"/>
      <c r="Z35" s="50"/>
      <c r="AA35" s="110"/>
      <c r="AB35" s="115" t="str">
        <f t="shared" si="0"/>
        <v>Acciones correctivas documentadas y vigentes</v>
      </c>
      <c r="AC35" s="108">
        <f t="shared" si="1"/>
        <v>1</v>
      </c>
      <c r="AD35" s="3">
        <v>1</v>
      </c>
      <c r="AE35" s="3">
        <f>AD35/AC35</f>
        <v>1</v>
      </c>
      <c r="AF35" s="49" t="s">
        <v>232</v>
      </c>
      <c r="AG35" s="49" t="s">
        <v>220</v>
      </c>
      <c r="AH35" s="115" t="str">
        <f t="shared" si="2"/>
        <v>Acciones correctivas documentadas y vigentes</v>
      </c>
      <c r="AI35" s="107">
        <f t="shared" si="3"/>
        <v>1</v>
      </c>
      <c r="AJ35" s="113"/>
      <c r="AK35" s="111">
        <f t="shared" si="4"/>
        <v>0</v>
      </c>
      <c r="AL35" s="50"/>
      <c r="AM35" s="116"/>
      <c r="AN35" s="115" t="str">
        <f t="shared" si="5"/>
        <v>Acciones correctivas documentadas y vigentes</v>
      </c>
      <c r="AO35" s="108">
        <f t="shared" si="6"/>
        <v>1</v>
      </c>
      <c r="AP35" s="116"/>
      <c r="AQ35" s="3">
        <f t="shared" si="7"/>
        <v>0</v>
      </c>
      <c r="AR35" s="116"/>
      <c r="AS35" s="116"/>
      <c r="AT35" s="115" t="str">
        <f t="shared" si="8"/>
        <v>Acciones correctivas documentadas y vigentes</v>
      </c>
      <c r="AU35" s="108">
        <f t="shared" si="9"/>
        <v>1</v>
      </c>
      <c r="AV35" s="48"/>
      <c r="AW35" s="3">
        <f t="shared" si="10"/>
        <v>0</v>
      </c>
      <c r="AX35" s="47"/>
      <c r="AY35" s="116"/>
      <c r="AZ35" s="108" t="str">
        <f t="shared" si="11"/>
        <v>Acciones correctivas documentadas y vigentes</v>
      </c>
      <c r="BA35" s="108">
        <f t="shared" si="12"/>
        <v>1</v>
      </c>
      <c r="BB35" s="6"/>
      <c r="BC35" s="46">
        <f t="shared" si="13"/>
        <v>0</v>
      </c>
      <c r="BD35" s="47"/>
    </row>
    <row r="36" spans="1:56" ht="126" customHeight="1" thickBot="1">
      <c r="A36" s="114">
        <v>20</v>
      </c>
      <c r="B36" s="167"/>
      <c r="C36" s="167"/>
      <c r="D36" s="168"/>
      <c r="E36" s="130" t="s">
        <v>186</v>
      </c>
      <c r="F36" s="131">
        <v>0.014</v>
      </c>
      <c r="G36" s="132" t="s">
        <v>235</v>
      </c>
      <c r="H36" s="132" t="s">
        <v>187</v>
      </c>
      <c r="I36" s="132" t="s">
        <v>242</v>
      </c>
      <c r="J36" s="132"/>
      <c r="K36" s="132" t="s">
        <v>44</v>
      </c>
      <c r="L36" s="132" t="s">
        <v>188</v>
      </c>
      <c r="M36" s="131">
        <v>1</v>
      </c>
      <c r="N36" s="131">
        <v>1</v>
      </c>
      <c r="O36" s="131">
        <v>1</v>
      </c>
      <c r="P36" s="131">
        <v>1</v>
      </c>
      <c r="Q36" s="131">
        <v>1</v>
      </c>
      <c r="R36" s="121" t="s">
        <v>50</v>
      </c>
      <c r="S36" s="121" t="s">
        <v>189</v>
      </c>
      <c r="T36" s="115"/>
      <c r="U36" s="115" t="s">
        <v>199</v>
      </c>
      <c r="V36" s="116"/>
      <c r="W36" s="116"/>
      <c r="X36" s="116"/>
      <c r="Y36" s="116"/>
      <c r="Z36" s="50"/>
      <c r="AA36" s="110"/>
      <c r="AB36" s="115" t="str">
        <f t="shared" si="0"/>
        <v>Información publicada según lineamientos de la ley de transparencia 1712 de 2014</v>
      </c>
      <c r="AC36" s="108">
        <f t="shared" si="1"/>
        <v>1</v>
      </c>
      <c r="AD36" s="3">
        <v>1</v>
      </c>
      <c r="AE36" s="3">
        <f>AD36/AC36</f>
        <v>1</v>
      </c>
      <c r="AF36" s="49" t="s">
        <v>222</v>
      </c>
      <c r="AG36" s="49" t="s">
        <v>221</v>
      </c>
      <c r="AH36" s="115" t="str">
        <f t="shared" si="2"/>
        <v>Información publicada según lineamientos de la ley de transparencia 1712 de 2014</v>
      </c>
      <c r="AI36" s="107">
        <f t="shared" si="3"/>
        <v>1</v>
      </c>
      <c r="AJ36" s="113"/>
      <c r="AK36" s="111">
        <f t="shared" si="4"/>
        <v>0</v>
      </c>
      <c r="AL36" s="50"/>
      <c r="AM36" s="116"/>
      <c r="AN36" s="115" t="str">
        <f t="shared" si="5"/>
        <v>Información publicada según lineamientos de la ley de transparencia 1712 de 2014</v>
      </c>
      <c r="AO36" s="108">
        <f t="shared" si="6"/>
        <v>1</v>
      </c>
      <c r="AP36" s="116"/>
      <c r="AQ36" s="3">
        <f t="shared" si="7"/>
        <v>0</v>
      </c>
      <c r="AR36" s="116"/>
      <c r="AS36" s="116"/>
      <c r="AT36" s="115" t="str">
        <f t="shared" si="8"/>
        <v>Información publicada según lineamientos de la ley de transparencia 1712 de 2014</v>
      </c>
      <c r="AU36" s="108">
        <f t="shared" si="9"/>
        <v>1</v>
      </c>
      <c r="AV36" s="48"/>
      <c r="AW36" s="3">
        <f t="shared" si="10"/>
        <v>0</v>
      </c>
      <c r="AX36" s="47"/>
      <c r="AY36" s="116"/>
      <c r="AZ36" s="108" t="str">
        <f t="shared" si="11"/>
        <v>Información publicada según lineamientos de la ley de transparencia 1712 de 2014</v>
      </c>
      <c r="BA36" s="108">
        <f t="shared" si="12"/>
        <v>1</v>
      </c>
      <c r="BB36" s="6"/>
      <c r="BC36" s="46">
        <f t="shared" si="13"/>
        <v>0</v>
      </c>
      <c r="BD36" s="47"/>
    </row>
    <row r="37" spans="1:56" ht="95.25" customHeight="1">
      <c r="A37" s="59"/>
      <c r="B37" s="224" t="s">
        <v>77</v>
      </c>
      <c r="C37" s="225"/>
      <c r="D37" s="225"/>
      <c r="E37" s="226"/>
      <c r="F37" s="52">
        <f>SUM(F17:F36)</f>
        <v>1</v>
      </c>
      <c r="G37" s="210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11"/>
      <c r="AB37" s="183" t="s">
        <v>79</v>
      </c>
      <c r="AC37" s="184"/>
      <c r="AD37" s="185"/>
      <c r="AE37" s="53" t="e">
        <f>AVERAGE(AE17:AE36)</f>
        <v>#VALUE!</v>
      </c>
      <c r="AF37" s="210"/>
      <c r="AG37" s="211"/>
      <c r="AH37" s="227" t="s">
        <v>80</v>
      </c>
      <c r="AI37" s="228"/>
      <c r="AJ37" s="229"/>
      <c r="AK37" s="53" t="e">
        <f>AVERAGE(AK17:AK24)</f>
        <v>#DIV/0!</v>
      </c>
      <c r="AL37" s="210"/>
      <c r="AM37" s="211"/>
      <c r="AN37" s="183" t="s">
        <v>81</v>
      </c>
      <c r="AO37" s="184"/>
      <c r="AP37" s="185"/>
      <c r="AQ37" s="53" t="e">
        <f>AVERAGE(AQ17:AQ24)</f>
        <v>#DIV/0!</v>
      </c>
      <c r="AR37" s="236"/>
      <c r="AS37" s="237"/>
      <c r="AT37" s="230" t="s">
        <v>82</v>
      </c>
      <c r="AU37" s="231"/>
      <c r="AV37" s="232"/>
      <c r="AW37" s="53" t="e">
        <f>AVERAGE(AW17:AW24)</f>
        <v>#DIV/0!</v>
      </c>
      <c r="AX37" s="54"/>
      <c r="AY37" s="233" t="s">
        <v>191</v>
      </c>
      <c r="AZ37" s="234"/>
      <c r="BA37" s="235"/>
      <c r="BB37" s="55" t="e">
        <f>AVERAGE(BC17:BC36)</f>
        <v>#DIV/0!</v>
      </c>
      <c r="BC37" s="222"/>
      <c r="BD37" s="223"/>
    </row>
    <row r="38" spans="1:56" ht="14.25">
      <c r="A38" s="99"/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181"/>
      <c r="AC38" s="181"/>
      <c r="AD38" s="181"/>
      <c r="AE38" s="45"/>
      <c r="AF38" s="101"/>
      <c r="AG38" s="101"/>
      <c r="AH38" s="181"/>
      <c r="AI38" s="181"/>
      <c r="AJ38" s="181"/>
      <c r="AK38" s="45"/>
      <c r="AL38" s="101"/>
      <c r="AM38" s="101"/>
      <c r="AN38" s="181"/>
      <c r="AO38" s="181"/>
      <c r="AP38" s="181"/>
      <c r="AQ38" s="45"/>
      <c r="AR38" s="101"/>
      <c r="AS38" s="101"/>
      <c r="AT38" s="181"/>
      <c r="AU38" s="181"/>
      <c r="AV38" s="181"/>
      <c r="AW38" s="45"/>
      <c r="AX38" s="101"/>
      <c r="AY38" s="101"/>
      <c r="AZ38" s="181"/>
      <c r="BA38" s="181"/>
      <c r="BB38" s="181"/>
      <c r="BC38" s="45"/>
      <c r="BD38" s="8"/>
    </row>
    <row r="39" spans="1:56" ht="14.25">
      <c r="A39" s="99"/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102"/>
      <c r="AC39" s="102"/>
      <c r="AD39" s="102"/>
      <c r="AE39" s="45"/>
      <c r="AF39" s="101"/>
      <c r="AG39" s="101"/>
      <c r="AH39" s="102"/>
      <c r="AI39" s="102"/>
      <c r="AJ39" s="102"/>
      <c r="AK39" s="45"/>
      <c r="AL39" s="101"/>
      <c r="AM39" s="101"/>
      <c r="AN39" s="102"/>
      <c r="AO39" s="102"/>
      <c r="AP39" s="102"/>
      <c r="AQ39" s="45"/>
      <c r="AR39" s="101"/>
      <c r="AS39" s="101"/>
      <c r="AT39" s="102"/>
      <c r="AU39" s="102"/>
      <c r="AV39" s="102"/>
      <c r="AW39" s="45"/>
      <c r="AX39" s="101"/>
      <c r="AY39" s="101"/>
      <c r="AZ39" s="102"/>
      <c r="BA39" s="102"/>
      <c r="BB39" s="102"/>
      <c r="BC39" s="45"/>
      <c r="BD39" s="8"/>
    </row>
  </sheetData>
  <sheetProtection password="D127" sheet="1"/>
  <mergeCells count="92">
    <mergeCell ref="BC37:BD37"/>
    <mergeCell ref="B37:E37"/>
    <mergeCell ref="AH37:AJ37"/>
    <mergeCell ref="AN37:AP37"/>
    <mergeCell ref="AT37:AV37"/>
    <mergeCell ref="AY37:BA37"/>
    <mergeCell ref="AR37:AS37"/>
    <mergeCell ref="G37:AA37"/>
    <mergeCell ref="AN7:AS7"/>
    <mergeCell ref="AT7:AY7"/>
    <mergeCell ref="AH7:AM7"/>
    <mergeCell ref="AZ38:BB38"/>
    <mergeCell ref="AN10:AP10"/>
    <mergeCell ref="AT14:AV14"/>
    <mergeCell ref="AL37:AM37"/>
    <mergeCell ref="AZ7:BD7"/>
    <mergeCell ref="BC14:BC15"/>
    <mergeCell ref="AZ8:BD8"/>
    <mergeCell ref="E9:T9"/>
    <mergeCell ref="AW14:AW15"/>
    <mergeCell ref="AH13:AM13"/>
    <mergeCell ref="AK14:AK15"/>
    <mergeCell ref="AN13:AS13"/>
    <mergeCell ref="AT13:AY13"/>
    <mergeCell ref="AS14:AS15"/>
    <mergeCell ref="AT10:AV10"/>
    <mergeCell ref="AX14:AX15"/>
    <mergeCell ref="AY14:AY15"/>
    <mergeCell ref="AB8:AG8"/>
    <mergeCell ref="AG14:AG15"/>
    <mergeCell ref="AF37:AG37"/>
    <mergeCell ref="AH8:AM8"/>
    <mergeCell ref="AN8:AS8"/>
    <mergeCell ref="AR14:AR15"/>
    <mergeCell ref="AH12:AM12"/>
    <mergeCell ref="AN12:AS12"/>
    <mergeCell ref="A12:D13"/>
    <mergeCell ref="W14:AA14"/>
    <mergeCell ref="AB14:AD14"/>
    <mergeCell ref="AB10:AD10"/>
    <mergeCell ref="E10:L10"/>
    <mergeCell ref="M10:P10"/>
    <mergeCell ref="E14:T14"/>
    <mergeCell ref="E12:AA13"/>
    <mergeCell ref="AB12:AG12"/>
    <mergeCell ref="A1:AA1"/>
    <mergeCell ref="A2:AA2"/>
    <mergeCell ref="AN38:AP38"/>
    <mergeCell ref="AT38:AV38"/>
    <mergeCell ref="AB38:AD38"/>
    <mergeCell ref="AH38:AJ38"/>
    <mergeCell ref="AM14:AM15"/>
    <mergeCell ref="AB37:AD37"/>
    <mergeCell ref="AL14:AL15"/>
    <mergeCell ref="AB7:AG7"/>
    <mergeCell ref="B17:B24"/>
    <mergeCell ref="AQ14:AQ15"/>
    <mergeCell ref="B25:B36"/>
    <mergeCell ref="C25:C36"/>
    <mergeCell ref="D25:D31"/>
    <mergeCell ref="D32:D36"/>
    <mergeCell ref="C17:C24"/>
    <mergeCell ref="Y15:Z15"/>
    <mergeCell ref="AH14:AJ14"/>
    <mergeCell ref="D17:D24"/>
    <mergeCell ref="AZ13:BD13"/>
    <mergeCell ref="AZ14:BB14"/>
    <mergeCell ref="AB13:AG13"/>
    <mergeCell ref="AT12:AY12"/>
    <mergeCell ref="AZ10:BB10"/>
    <mergeCell ref="BD14:BD15"/>
    <mergeCell ref="AH10:AJ10"/>
    <mergeCell ref="AN14:AP14"/>
    <mergeCell ref="AE14:AE15"/>
    <mergeCell ref="AF14:AF15"/>
    <mergeCell ref="AZ12:BD12"/>
    <mergeCell ref="A3:B3"/>
    <mergeCell ref="A4:B4"/>
    <mergeCell ref="A5:B5"/>
    <mergeCell ref="A6:B6"/>
    <mergeCell ref="A7:B7"/>
    <mergeCell ref="E3:J3"/>
    <mergeCell ref="G4:J4"/>
    <mergeCell ref="G5:J5"/>
    <mergeCell ref="AT8:AY8"/>
    <mergeCell ref="G6:J6"/>
    <mergeCell ref="G7:J7"/>
    <mergeCell ref="C3:D3"/>
    <mergeCell ref="C4:D4"/>
    <mergeCell ref="C5:D5"/>
    <mergeCell ref="C6:D6"/>
    <mergeCell ref="C7:D7"/>
  </mergeCells>
  <conditionalFormatting sqref="AK37 AD17:AE17 AD24:AD36 BB37:BC37 AD18:AD21 AE18:AE37 AQ17:AQ37 AW17:AW37 BC17:BC36">
    <cfRule type="containsText" priority="251" dxfId="0" operator="containsText" text="N/A">
      <formula>NOT(ISERROR(SEARCH("N/A",AD17)))</formula>
    </cfRule>
    <cfRule type="cellIs" priority="252" dxfId="2" operator="between">
      <formula>'PLAN GESTION POR PROCESO'!#REF!</formula>
      <formula>'PLAN GESTION POR PROCESO'!#REF!</formula>
    </cfRule>
    <cfRule type="cellIs" priority="253" dxfId="1" operator="between">
      <formula>'PLAN GESTION POR PROCESO'!#REF!</formula>
      <formula>'PLAN GESTION POR PROCESO'!#REF!</formula>
    </cfRule>
    <cfRule type="cellIs" priority="254" dxfId="12" operator="between">
      <formula>'PLAN GESTION POR PROCESO'!#REF!</formula>
      <formula>'PLAN GESTION POR PROCESO'!#REF!</formula>
    </cfRule>
  </conditionalFormatting>
  <conditionalFormatting sqref="AE37">
    <cfRule type="colorScale" priority="42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37">
    <cfRule type="colorScale" priority="41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Q37">
    <cfRule type="colorScale" priority="40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37">
    <cfRule type="colorScale" priority="39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B37">
    <cfRule type="colorScale" priority="34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17:AE17 AD24:AD36 AD18:AD21 AE18:AE36">
    <cfRule type="containsText" priority="27" dxfId="0" operator="containsText" text="N/A">
      <formula>NOT(ISERROR(SEARCH("N/A",AD17)))</formula>
    </cfRule>
  </conditionalFormatting>
  <conditionalFormatting sqref="BB17:BB21 BB24:BB37">
    <cfRule type="colorScale" priority="404" dxfId="1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D22">
    <cfRule type="containsText" priority="8" dxfId="0" operator="containsText" text="N/A">
      <formula>NOT(ISERROR(SEARCH("N/A",AD22)))</formula>
    </cfRule>
  </conditionalFormatting>
  <conditionalFormatting sqref="AD22">
    <cfRule type="containsText" priority="9" dxfId="0" operator="containsText" text="N/A">
      <formula>NOT(ISERROR(SEARCH("N/A",AD22)))</formula>
    </cfRule>
    <cfRule type="cellIs" priority="10" dxfId="2" operator="between">
      <formula>'PLAN GESTION POR PROCESO'!#REF!</formula>
      <formula>'PLAN GESTION POR PROCESO'!#REF!</formula>
    </cfRule>
    <cfRule type="cellIs" priority="11" dxfId="1" operator="between">
      <formula>'PLAN GESTION POR PROCESO'!#REF!</formula>
      <formula>'PLAN GESTION POR PROCESO'!#REF!</formula>
    </cfRule>
    <cfRule type="cellIs" priority="12" dxfId="12" operator="between">
      <formula>'PLAN GESTION POR PROCESO'!#REF!</formula>
      <formula>'PLAN GESTION POR PROCESO'!#REF!</formula>
    </cfRule>
  </conditionalFormatting>
  <conditionalFormatting sqref="BB22">
    <cfRule type="colorScale" priority="13" dxfId="1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B22">
    <cfRule type="colorScale" priority="14" dxfId="1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D23">
    <cfRule type="containsText" priority="2" dxfId="0" operator="containsText" text="N/A">
      <formula>NOT(ISERROR(SEARCH("N/A",AD23)))</formula>
    </cfRule>
    <cfRule type="cellIs" priority="3" dxfId="2" operator="between">
      <formula>'PLAN GESTION POR PROCESO'!#REF!</formula>
      <formula>'PLAN GESTION POR PROCESO'!#REF!</formula>
    </cfRule>
    <cfRule type="cellIs" priority="4" dxfId="1" operator="between">
      <formula>'PLAN GESTION POR PROCESO'!#REF!</formula>
      <formula>'PLAN GESTION POR PROCESO'!#REF!</formula>
    </cfRule>
    <cfRule type="cellIs" priority="5" dxfId="12" operator="between">
      <formula>'PLAN GESTION POR PROCESO'!#REF!</formula>
      <formula>'PLAN GESTION POR PROCESO'!#REF!</formula>
    </cfRule>
  </conditionalFormatting>
  <conditionalFormatting sqref="AD23">
    <cfRule type="containsText" priority="1" dxfId="0" operator="containsText" text="N/A">
      <formula>NOT(ISERROR(SEARCH("N/A",AD23)))</formula>
    </cfRule>
  </conditionalFormatting>
  <conditionalFormatting sqref="BB23">
    <cfRule type="colorScale" priority="6" dxfId="1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B23">
    <cfRule type="colorScale" priority="7" dxfId="1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B17:BB21 BB24:BB36">
    <cfRule type="colorScale" priority="440" dxfId="1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10">
    <dataValidation type="list" allowBlank="1" showInputMessage="1" showErrorMessage="1" sqref="AD5">
      <formula1>$BD$7:$BD$10</formula1>
    </dataValidation>
    <dataValidation type="list" allowBlank="1" showInputMessage="1" showErrorMessage="1" sqref="K17:K36">
      <formula1>PROGRAMACION</formula1>
    </dataValidation>
    <dataValidation type="list" allowBlank="1" showInputMessage="1" showErrorMessage="1" sqref="R17:R36">
      <formula1>INDICADOR</formula1>
    </dataValidation>
    <dataValidation type="list" allowBlank="1" showInputMessage="1" showErrorMessage="1" sqref="W17:W36">
      <formula1>FUENTE</formula1>
    </dataValidation>
    <dataValidation type="list" allowBlank="1" showInputMessage="1" showErrorMessage="1" sqref="X17:X36">
      <formula1>RUBROS</formula1>
    </dataValidation>
    <dataValidation type="list" allowBlank="1" showInputMessage="1" showErrorMessage="1" sqref="Y17:Y36">
      <formula1>CODIGO</formula1>
    </dataValidation>
    <dataValidation type="list" allowBlank="1" showInputMessage="1" showErrorMessage="1" sqref="V17:V36">
      <formula1>CONTRALORIA</formula1>
    </dataValidation>
    <dataValidation type="list" allowBlank="1" showInputMessage="1" showErrorMessage="1" promptTitle="Cualquier contenido" error="Escriba un texto " sqref="G17:G24">
      <formula1>META02</formula1>
    </dataValidation>
    <dataValidation type="list" allowBlank="1" showInputMessage="1" showErrorMessage="1" sqref="G30">
      <formula1>META02</formula1>
    </dataValidation>
    <dataValidation type="list" allowBlank="1" showInputMessage="1" showErrorMessage="1" promptTitle="Cualquier contenido" error="Escriba un texto " sqref="G25:G29 G36 G31:G32">
      <formula1>META2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14" scale="40" r:id="rId4"/>
  <headerFooter>
    <oddFooter>&amp;RCódigo: PLE-PIN-F017
Versión: 1
Vigencia desde: 8 septiembre de 2017
</oddFooter>
  </headerFooter>
  <colBreaks count="1" manualBreakCount="1">
    <brk id="27" max="4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11.421875" defaultRowHeight="15"/>
  <sheetData>
    <row r="1" ht="15">
      <c r="A1">
        <v>8000000</v>
      </c>
    </row>
    <row r="2" ht="15">
      <c r="A2">
        <f>+A1/30</f>
        <v>266666.6666666667</v>
      </c>
    </row>
    <row r="3" ht="15">
      <c r="A3">
        <f>+A2*13</f>
        <v>3466666.666666667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zoomScalePageLayoutView="0" workbookViewId="0" topLeftCell="A1">
      <selection activeCell="C3" sqref="C3:C6"/>
    </sheetView>
  </sheetViews>
  <sheetFormatPr defaultColWidth="11.421875" defaultRowHeight="15"/>
  <cols>
    <col min="1" max="1" width="25.140625" style="0" customWidth="1"/>
    <col min="2" max="2" width="28.28125" style="0" bestFit="1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38</v>
      </c>
      <c r="B1" t="s">
        <v>25</v>
      </c>
      <c r="C1" t="s">
        <v>41</v>
      </c>
      <c r="D1" t="s">
        <v>42</v>
      </c>
      <c r="F1" t="s">
        <v>18</v>
      </c>
    </row>
    <row r="2" spans="1:6" ht="15">
      <c r="A2" t="s">
        <v>32</v>
      </c>
      <c r="B2" t="s">
        <v>39</v>
      </c>
      <c r="D2" t="s">
        <v>43</v>
      </c>
      <c r="F2" t="s">
        <v>49</v>
      </c>
    </row>
    <row r="3" spans="1:6" ht="15">
      <c r="A3" t="s">
        <v>33</v>
      </c>
      <c r="B3" t="s">
        <v>40</v>
      </c>
      <c r="C3" t="s">
        <v>83</v>
      </c>
      <c r="D3" t="s">
        <v>44</v>
      </c>
      <c r="F3" t="s">
        <v>50</v>
      </c>
    </row>
    <row r="4" spans="1:6" ht="15">
      <c r="A4" t="s">
        <v>34</v>
      </c>
      <c r="C4" t="s">
        <v>84</v>
      </c>
      <c r="D4" t="s">
        <v>45</v>
      </c>
      <c r="F4" t="s">
        <v>51</v>
      </c>
    </row>
    <row r="5" spans="1:4" ht="15">
      <c r="A5" t="s">
        <v>35</v>
      </c>
      <c r="C5" t="s">
        <v>85</v>
      </c>
      <c r="D5" t="s">
        <v>46</v>
      </c>
    </row>
    <row r="6" spans="1:7" ht="15">
      <c r="A6" t="s">
        <v>36</v>
      </c>
      <c r="C6" t="s">
        <v>86</v>
      </c>
      <c r="E6" t="s">
        <v>63</v>
      </c>
      <c r="G6" t="s">
        <v>64</v>
      </c>
    </row>
    <row r="7" spans="1:7" ht="15">
      <c r="A7" t="s">
        <v>37</v>
      </c>
      <c r="E7" t="s">
        <v>47</v>
      </c>
      <c r="G7" t="s">
        <v>65</v>
      </c>
    </row>
    <row r="8" spans="5:7" ht="15">
      <c r="E8" t="s">
        <v>48</v>
      </c>
      <c r="G8" t="s">
        <v>66</v>
      </c>
    </row>
    <row r="9" ht="15">
      <c r="E9" t="s">
        <v>61</v>
      </c>
    </row>
    <row r="10" ht="15">
      <c r="E10" t="s">
        <v>62</v>
      </c>
    </row>
    <row r="12" spans="1:8" s="12" customFormat="1" ht="74.25" customHeight="1">
      <c r="A12" s="21"/>
      <c r="C12" s="22"/>
      <c r="D12" s="15"/>
      <c r="H12" s="12" t="s">
        <v>68</v>
      </c>
    </row>
    <row r="13" spans="1:8" s="12" customFormat="1" ht="74.25" customHeight="1">
      <c r="A13" s="21"/>
      <c r="C13" s="22"/>
      <c r="D13" s="15"/>
      <c r="H13" s="12" t="s">
        <v>69</v>
      </c>
    </row>
    <row r="14" spans="1:8" s="12" customFormat="1" ht="74.25" customHeight="1">
      <c r="A14" s="21"/>
      <c r="C14" s="22"/>
      <c r="D14" s="11"/>
      <c r="H14" s="12" t="s">
        <v>70</v>
      </c>
    </row>
    <row r="15" spans="1:8" s="12" customFormat="1" ht="74.25" customHeight="1">
      <c r="A15" s="21"/>
      <c r="C15" s="22"/>
      <c r="D15" s="11"/>
      <c r="H15" s="12" t="s">
        <v>71</v>
      </c>
    </row>
    <row r="16" spans="1:4" s="12" customFormat="1" ht="74.25" customHeight="1" thickBot="1">
      <c r="A16" s="21"/>
      <c r="C16" s="22"/>
      <c r="D16" s="14"/>
    </row>
    <row r="17" spans="1:4" s="12" customFormat="1" ht="74.25" customHeight="1">
      <c r="A17" s="21"/>
      <c r="C17" s="22"/>
      <c r="D17" s="13"/>
    </row>
    <row r="18" spans="1:4" s="12" customFormat="1" ht="74.25" customHeight="1">
      <c r="A18" s="21"/>
      <c r="C18" s="22"/>
      <c r="D18" s="15"/>
    </row>
    <row r="19" spans="1:4" s="12" customFormat="1" ht="74.25" customHeight="1">
      <c r="A19" s="21"/>
      <c r="C19" s="22"/>
      <c r="D19" s="15"/>
    </row>
    <row r="20" spans="1:4" s="12" customFormat="1" ht="74.25" customHeight="1">
      <c r="A20" s="21"/>
      <c r="C20" s="22"/>
      <c r="D20" s="15"/>
    </row>
    <row r="21" spans="1:4" s="12" customFormat="1" ht="74.25" customHeight="1" thickBot="1">
      <c r="A21" s="21"/>
      <c r="C21" s="23"/>
      <c r="D21" s="15"/>
    </row>
    <row r="22" spans="3:4" ht="18.75" thickBot="1">
      <c r="C22" s="23"/>
      <c r="D22" s="13"/>
    </row>
    <row r="23" spans="3:4" ht="18.75" thickBot="1">
      <c r="C23" s="23"/>
      <c r="D23" s="10"/>
    </row>
    <row r="24" spans="3:4" ht="18">
      <c r="C24" s="24"/>
      <c r="D24" s="13"/>
    </row>
    <row r="25" spans="3:4" ht="18">
      <c r="C25" s="24"/>
      <c r="D25" s="15"/>
    </row>
    <row r="26" spans="3:4" ht="18">
      <c r="C26" s="24"/>
      <c r="D26" s="15"/>
    </row>
    <row r="27" spans="3:4" ht="18.75" thickBot="1">
      <c r="C27" s="24"/>
      <c r="D27" s="14"/>
    </row>
    <row r="28" spans="3:4" ht="18">
      <c r="C28" s="24"/>
      <c r="D28" s="13"/>
    </row>
    <row r="29" spans="3:4" ht="18">
      <c r="C29" s="24"/>
      <c r="D29" s="15"/>
    </row>
    <row r="30" spans="3:4" ht="18">
      <c r="C30" s="24"/>
      <c r="D30" s="15"/>
    </row>
    <row r="31" spans="3:4" ht="18">
      <c r="C31" s="24"/>
      <c r="D31" s="15"/>
    </row>
    <row r="32" spans="3:4" ht="18">
      <c r="C32" s="25"/>
      <c r="D32" s="15"/>
    </row>
    <row r="33" spans="3:4" ht="18">
      <c r="C33" s="25"/>
      <c r="D33" s="15"/>
    </row>
    <row r="34" spans="3:4" ht="18">
      <c r="C34" s="25"/>
      <c r="D34" s="14"/>
    </row>
    <row r="35" spans="3:4" ht="18">
      <c r="C35" s="25"/>
      <c r="D35" s="14"/>
    </row>
    <row r="36" spans="3:4" ht="18">
      <c r="C36" s="25"/>
      <c r="D36" s="14"/>
    </row>
    <row r="37" spans="3:4" ht="18">
      <c r="C37" s="25"/>
      <c r="D37" s="14"/>
    </row>
    <row r="38" spans="3:4" ht="18">
      <c r="C38" s="25"/>
      <c r="D38" s="17"/>
    </row>
    <row r="39" spans="3:4" ht="18">
      <c r="C39" s="25"/>
      <c r="D39" s="17"/>
    </row>
    <row r="40" spans="3:4" ht="18">
      <c r="C40" s="26"/>
      <c r="D40" s="17"/>
    </row>
    <row r="41" spans="3:4" ht="18">
      <c r="C41" s="26"/>
      <c r="D41" s="17"/>
    </row>
    <row r="42" spans="3:4" ht="18.75" thickBot="1">
      <c r="C42" s="27"/>
      <c r="D42" s="17"/>
    </row>
    <row r="43" spans="3:4" ht="18">
      <c r="C43" s="28"/>
      <c r="D43" s="13"/>
    </row>
    <row r="44" spans="3:4" ht="18">
      <c r="C44" s="29"/>
      <c r="D44" s="14"/>
    </row>
    <row r="45" spans="3:4" ht="18">
      <c r="C45" s="29"/>
      <c r="D45" s="14"/>
    </row>
    <row r="46" spans="3:4" ht="18">
      <c r="C46" s="29"/>
      <c r="D46" s="17"/>
    </row>
    <row r="47" spans="3:4" ht="18.75" thickBot="1">
      <c r="C47" s="30"/>
      <c r="D47" s="16"/>
    </row>
    <row r="48" ht="18">
      <c r="C48" s="31"/>
    </row>
    <row r="49" ht="18">
      <c r="C49" s="31"/>
    </row>
    <row r="50" ht="18">
      <c r="C50" s="31"/>
    </row>
    <row r="51" ht="18">
      <c r="C51" s="31"/>
    </row>
    <row r="52" ht="18">
      <c r="C52" s="32"/>
    </row>
    <row r="53" ht="18">
      <c r="C53" s="32"/>
    </row>
    <row r="54" ht="18">
      <c r="C54" s="32"/>
    </row>
    <row r="55" ht="18">
      <c r="C55" s="32"/>
    </row>
    <row r="56" ht="18">
      <c r="C56" s="33"/>
    </row>
    <row r="57" ht="18">
      <c r="C57" s="34"/>
    </row>
    <row r="58" ht="18">
      <c r="C58" s="34"/>
    </row>
    <row r="59" ht="18">
      <c r="C59" s="34"/>
    </row>
    <row r="60" ht="18.75" thickBot="1">
      <c r="C60" s="35"/>
    </row>
    <row r="61" ht="18">
      <c r="C61" s="36"/>
    </row>
    <row r="62" ht="18">
      <c r="C62" s="37"/>
    </row>
    <row r="63" ht="18">
      <c r="C63" s="37"/>
    </row>
    <row r="64" ht="18">
      <c r="C64" s="37"/>
    </row>
    <row r="65" ht="18">
      <c r="C65" s="37"/>
    </row>
    <row r="66" ht="18">
      <c r="C66" s="38"/>
    </row>
    <row r="67" ht="18">
      <c r="C67" s="38"/>
    </row>
    <row r="68" ht="18">
      <c r="C68" s="38"/>
    </row>
    <row r="69" ht="18">
      <c r="C69" s="38"/>
    </row>
    <row r="70" ht="18">
      <c r="C70" s="38"/>
    </row>
    <row r="71" ht="18">
      <c r="C71" s="39"/>
    </row>
    <row r="72" ht="18">
      <c r="C72" s="38"/>
    </row>
    <row r="73" ht="18">
      <c r="C73" s="38"/>
    </row>
    <row r="74" ht="18">
      <c r="C74" s="38"/>
    </row>
    <row r="75" ht="18">
      <c r="C75" s="38"/>
    </row>
    <row r="76" ht="18">
      <c r="C76" s="38"/>
    </row>
    <row r="77" ht="18">
      <c r="C77" s="38"/>
    </row>
    <row r="78" ht="18">
      <c r="C78" s="38"/>
    </row>
    <row r="79" ht="18">
      <c r="C79" s="37"/>
    </row>
    <row r="80" ht="18">
      <c r="C80" s="37"/>
    </row>
    <row r="81" ht="18">
      <c r="C81" s="37"/>
    </row>
    <row r="82" ht="18">
      <c r="C82" s="37"/>
    </row>
    <row r="83" ht="18">
      <c r="C83" s="37"/>
    </row>
    <row r="84" ht="18">
      <c r="C84" s="37"/>
    </row>
    <row r="85" ht="18">
      <c r="C85" s="40"/>
    </row>
    <row r="86" ht="18">
      <c r="C86" s="37"/>
    </row>
    <row r="87" ht="18">
      <c r="C87" s="37"/>
    </row>
    <row r="88" ht="18.75" thickBot="1">
      <c r="C88" s="41"/>
    </row>
    <row r="89" ht="18">
      <c r="C89" s="42"/>
    </row>
    <row r="90" ht="18">
      <c r="C90" s="38"/>
    </row>
    <row r="91" ht="18">
      <c r="C91" s="38"/>
    </row>
    <row r="92" ht="18">
      <c r="C92" s="38"/>
    </row>
    <row r="93" ht="18">
      <c r="C93" s="38"/>
    </row>
    <row r="94" ht="18.75" thickBot="1">
      <c r="C94" s="43"/>
    </row>
    <row r="99" spans="2:3" ht="15">
      <c r="B99" t="s">
        <v>29</v>
      </c>
      <c r="C99" t="s">
        <v>52</v>
      </c>
    </row>
    <row r="100" spans="2:3" ht="30">
      <c r="B100" s="19">
        <v>1167</v>
      </c>
      <c r="C100" s="12" t="s">
        <v>53</v>
      </c>
    </row>
    <row r="101" spans="2:3" ht="30">
      <c r="B101" s="19">
        <v>1131</v>
      </c>
      <c r="C101" s="12" t="s">
        <v>54</v>
      </c>
    </row>
    <row r="102" spans="2:3" ht="30">
      <c r="B102" s="19">
        <v>1177</v>
      </c>
      <c r="C102" s="12" t="s">
        <v>55</v>
      </c>
    </row>
    <row r="103" spans="2:3" ht="30">
      <c r="B103" s="19">
        <v>1094</v>
      </c>
      <c r="C103" s="12" t="s">
        <v>56</v>
      </c>
    </row>
    <row r="104" spans="2:3" ht="30">
      <c r="B104" s="19">
        <v>1128</v>
      </c>
      <c r="C104" s="12" t="s">
        <v>57</v>
      </c>
    </row>
    <row r="105" spans="2:3" ht="30">
      <c r="B105" s="19">
        <v>1095</v>
      </c>
      <c r="C105" s="12" t="s">
        <v>58</v>
      </c>
    </row>
    <row r="106" spans="2:3" ht="45">
      <c r="B106" s="19">
        <v>1129</v>
      </c>
      <c r="C106" s="12" t="s">
        <v>59</v>
      </c>
    </row>
    <row r="107" spans="2:3" ht="45">
      <c r="B107" s="19">
        <v>1120</v>
      </c>
      <c r="C107" s="12" t="s">
        <v>60</v>
      </c>
    </row>
    <row r="108" ht="15">
      <c r="B108" s="18"/>
    </row>
    <row r="109" ht="15">
      <c r="B109" s="18"/>
    </row>
  </sheetData>
  <sheetProtection/>
  <conditionalFormatting sqref="C13">
    <cfRule type="colorScale" priority="1" dxfId="13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lastPrinted>2018-01-15T20:26:27Z</cp:lastPrinted>
  <dcterms:created xsi:type="dcterms:W3CDTF">2016-04-29T15:58:00Z</dcterms:created>
  <dcterms:modified xsi:type="dcterms:W3CDTF">2018-05-21T15:55:37Z</dcterms:modified>
  <cp:category/>
  <cp:version/>
  <cp:contentType/>
  <cp:contentStatus/>
</cp:coreProperties>
</file>