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ab\Desktop\"/>
    </mc:Choice>
  </mc:AlternateContent>
  <xr:revisionPtr revIDLastSave="0" documentId="13_ncr:1_{239ADF03-EED8-486C-A807-0FA8B233D5F7}" xr6:coauthVersionLast="47" xr6:coauthVersionMax="47" xr10:uidLastSave="{00000000-0000-0000-0000-000000000000}"/>
  <workbookProtection workbookAlgorithmName="SHA-512" workbookHashValue="2OibRWv29+LNKVNJ1W1Kk2LG3BIbAuMigE36D0v+UmKImlYYzOK7UET40FvP7dVZfA8xNGSk2gBDS65tRGjuxg==" workbookSaltValue="hutJb2WoNdX0722wNR1Lpg==" workbookSpinCount="100000" lockStructure="1"/>
  <bookViews>
    <workbookView xWindow="-120" yWindow="-120" windowWidth="29040" windowHeight="15840" xr2:uid="{1C2FAF1B-E5BF-4904-8CFC-A845D136B190}"/>
  </bookViews>
  <sheets>
    <sheet name="gestion conocimiento" sheetId="1" r:id="rId1"/>
  </sheets>
  <externalReferences>
    <externalReference r:id="rId2"/>
  </externalReferences>
  <definedNames>
    <definedName name="CONTRALORIA">[1]Hoja2!$G$7:$G$8</definedName>
    <definedName name="INDICADOR">[1]Hoja2!$F$2:$F$4</definedName>
    <definedName name="META02">[1]Hoja2!$C$3:$C$6</definedName>
    <definedName name="PROGRAMACION">[1]Hoja2!$D$2:$D$5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7" i="1" l="1"/>
  <c r="Z17" i="1"/>
  <c r="R22" i="1"/>
  <c r="AN21" i="1"/>
  <c r="AI21" i="1"/>
  <c r="AD21" i="1"/>
  <c r="R21" i="1"/>
  <c r="F21" i="1"/>
  <c r="AR20" i="1"/>
  <c r="AM20" i="1"/>
  <c r="AM21" i="1" s="1"/>
  <c r="AH20" i="1"/>
  <c r="AC20" i="1"/>
  <c r="F20" i="1"/>
  <c r="AR19" i="1"/>
  <c r="AM19" i="1"/>
  <c r="AH19" i="1"/>
  <c r="AC19" i="1"/>
  <c r="AC21" i="1" s="1"/>
  <c r="F19" i="1"/>
  <c r="AR18" i="1"/>
  <c r="AM18" i="1"/>
  <c r="AH18" i="1"/>
  <c r="AC18" i="1"/>
  <c r="F18" i="1"/>
  <c r="AN17" i="1"/>
  <c r="AI17" i="1"/>
  <c r="AD17" i="1"/>
  <c r="F17" i="1"/>
  <c r="AS16" i="1"/>
  <c r="AR16" i="1"/>
  <c r="AM16" i="1"/>
  <c r="AH16" i="1"/>
  <c r="AC16" i="1"/>
  <c r="X16" i="1"/>
  <c r="AS15" i="1"/>
  <c r="AR15" i="1"/>
  <c r="AM15" i="1"/>
  <c r="AH15" i="1"/>
  <c r="O15" i="1"/>
  <c r="AC15" i="1" s="1"/>
  <c r="N15" i="1"/>
  <c r="X15" i="1" s="1"/>
  <c r="AS14" i="1"/>
  <c r="AR14" i="1"/>
  <c r="AM14" i="1"/>
  <c r="AH14" i="1"/>
  <c r="AC14" i="1"/>
  <c r="X14" i="1"/>
  <c r="AD22" i="1" l="1"/>
  <c r="AC22" i="1"/>
  <c r="AH21" i="1"/>
  <c r="AH22" i="1" s="1"/>
  <c r="AM22" i="1"/>
  <c r="AI22" i="1"/>
  <c r="F22" i="1"/>
  <c r="AN22" i="1"/>
</calcChain>
</file>

<file path=xl/sharedStrings.xml><?xml version="1.0" encoding="utf-8"?>
<sst xmlns="http://schemas.openxmlformats.org/spreadsheetml/2006/main" count="196" uniqueCount="127">
  <si>
    <t>PROCESO
GESTIÓN DEL CONOCIMIENTO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</si>
  <si>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</si>
  <si>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</si>
  <si>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</si>
  <si>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</si>
  <si>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</si>
  <si>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</si>
  <si>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</si>
  <si>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</si>
  <si>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11 de marzo de 2021</t>
  </si>
  <si>
    <t>Publicación del plan de gestión aprobado. Caso HOLA: 160936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</si>
  <si>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</si>
  <si>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</si>
  <si>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</si>
  <si>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</si>
  <si>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</si>
  <si>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</si>
  <si>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</si>
  <si>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</si>
  <si>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</si>
  <si>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</si>
  <si>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</si>
  <si>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</si>
  <si>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</si>
  <si>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</si>
  <si>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</si>
  <si>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</si>
  <si>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</si>
  <si>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</si>
  <si>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</si>
  <si>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</si>
  <si>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</si>
  <si>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</si>
  <si>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</si>
  <si>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</si>
  <si>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</si>
  <si>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</si>
  <si>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</si>
  <si>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</si>
  <si>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</si>
  <si>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</si>
  <si>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</si>
  <si>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</si>
  <si>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</si>
  <si>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</si>
  <si>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</si>
  <si>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</si>
  <si>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</si>
  <si>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</si>
  <si>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</si>
  <si>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</si>
  <si>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</si>
  <si>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</si>
  <si>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Fomentar la gestión del conocimiento y la innovación para agilizar la comunicación con el ciudadano, la prestación de trámites y servicios, y garantizar la toma de decisiones con base en evidencia.</t>
  </si>
  <si>
    <t>Implementar el 100% de la metodología para el levantamiento del catálogo de componentes de la información de las 20 Alcaldías Locales de la Secretaría Distrital de Gobierno</t>
  </si>
  <si>
    <t>Gestión</t>
  </si>
  <si>
    <t xml:space="preserve">Porcentaje de implementación de la metodología para el levantamiento del catálogo de componentes de  información </t>
  </si>
  <si>
    <t xml:space="preserve">Número de componentes del catálogo de información documentados </t>
  </si>
  <si>
    <t>Número de componentes establecidos en la metodología x 100</t>
  </si>
  <si>
    <t>22 dependencias del sector central caracterizadas y con metodología de flujos de información.</t>
  </si>
  <si>
    <t>Suma</t>
  </si>
  <si>
    <t>Porcentaje de implementación de la metodología</t>
  </si>
  <si>
    <t>Eficacia</t>
  </si>
  <si>
    <t>Catálogo de componentes de información de alcaldías locales</t>
  </si>
  <si>
    <t>Archivo Gestión OAP</t>
  </si>
  <si>
    <t>Grupo gestión del conocimiento - OAP</t>
  </si>
  <si>
    <t>Archivos SharePoint</t>
  </si>
  <si>
    <t xml:space="preserve">No programado </t>
  </si>
  <si>
    <t>Fortalecer la gestión institucional aumentando las capacidades de la entidad para la planeación, seguimiento y ejecución de sus metas y recursos, y la gestión del talento humano.</t>
  </si>
  <si>
    <t xml:space="preserve">Realizar la evaluación del 100% de las buenas prácticas de la Secretaría de Gobierno en el marco de la metodología definida por la OAP </t>
  </si>
  <si>
    <t>Retadora (de mejora)</t>
  </si>
  <si>
    <t>Buenas Practicas evaluadas</t>
  </si>
  <si>
    <t xml:space="preserve">Número de buenas prácticas evaluadas  </t>
  </si>
  <si>
    <t>Número de buenas prácticas identificadas en la vigencia 2020 x 100</t>
  </si>
  <si>
    <t>40 buenas prácticas identificadas en la vigencia 2020</t>
  </si>
  <si>
    <t>Creciente</t>
  </si>
  <si>
    <t>Buenas Practicas Replicadas</t>
  </si>
  <si>
    <t>Informe de evaluación de las buenas prácticas</t>
  </si>
  <si>
    <t xml:space="preserve">Elaborar 2 propuestas de instrumentos de analítica institucional que fortalezcan la gestión del conocimiento en los procesos de la entidad. </t>
  </si>
  <si>
    <t>Instrumentos de analítica institucional elaborados</t>
  </si>
  <si>
    <t>Número de instrumentos de analítica institucional elaborados</t>
  </si>
  <si>
    <t>N/A</t>
  </si>
  <si>
    <t>1 tablero Bogotá Local - EMRE</t>
  </si>
  <si>
    <t xml:space="preserve">Propuestas de instrumentos de analítica institucional </t>
  </si>
  <si>
    <t>Total metas procesos Alcaldía local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</si>
  <si>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</si>
  <si>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</si>
  <si>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</si>
  <si>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</si>
  <si>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# de criterios ambientales cumplidos</t>
  </si>
  <si>
    <t>Total de criterios ambientales establecidos</t>
  </si>
  <si>
    <t>Constante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</si>
  <si>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</si>
  <si>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</si>
  <si>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</si>
  <si>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</si>
  <si>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</si>
  <si>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</si>
  <si>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</si>
  <si>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</si>
  <si>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</si>
  <si>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# de documentos actualizados del proceso</t>
  </si>
  <si>
    <t># de documentos programados a actualizar en el plan de trabajo)*100</t>
  </si>
  <si>
    <t>suma</t>
  </si>
  <si>
    <t xml:space="preserve">Documentos con actualización en el LMDI </t>
  </si>
  <si>
    <t xml:space="preserve">Casos Hola de actualización generados
Listado Maestro de Documentos 
Matiz </t>
  </si>
  <si>
    <t>MATIZ publicación del Procedimiento formalizado en el MIPG</t>
  </si>
  <si>
    <t>T3</t>
  </si>
  <si>
    <t>Participar del 100% de las capacitaciones que se realicen en gestión de riesgos, planes de mejora, y sistema de gestión institucional</t>
  </si>
  <si>
    <t>Participación en capacitaciones</t>
  </si>
  <si>
    <t># de capacitaciones en las que se participó</t>
  </si>
  <si>
    <t># de capacitaciones convocadas)*100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</si>
  <si>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</si>
  <si>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</si>
  <si>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</si>
  <si>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</si>
  <si>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</si>
  <si>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</si>
  <si>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</si>
  <si>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En el primer trimestre del año en curso se evaluaron 16 buenas prácticas del total de 40 que permanencen en el repositorio AGORA, es decir se avanzó un 40% en la evaluación.</t>
  </si>
  <si>
    <t>https://gobiernobogota.sharepoint.com/:f:/s/grOficinaAsesoradePlaneacion/Eld-jlRZuL5PjonP9ykOsGYBAy34wJloj_zE_fpbM5-eiQ?e=b8xPRn</t>
  </si>
  <si>
    <t>Se implementó la metodología para el levantamiento del catálogo de componentes de la información de las 20 Alcaldías Locales. Como  resultado, se obtuvo el  Catálogo de Componentes de Información.</t>
  </si>
  <si>
    <t>No programada para el I Trimestre 2021</t>
  </si>
  <si>
    <t>22 de abril de 2021</t>
  </si>
  <si>
    <t>Para el primer trimestre de la vigencia 2021, el plan de gestión del proceso alcanzó un nivel de desempeño del 100% de acuerdo con lo programado, y del 47% acumulado para la vigencia. Se actualiza programación de la meta transversal "Actualizar el 100% los documentos del proceso conforme al plan de trabajo definido" según cronograma establecido.</t>
  </si>
  <si>
    <t xml:space="preserve">Se actualiza la programación trimestral de la meta transversal de actualización de documentos de acuerdo con la revisión realizada y la identificación de documentos que no requieren ajuste.  </t>
  </si>
  <si>
    <t>21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</si>
</sst>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left" vertical="top" wrapText="1"/>
      <protection hidden="1"/>
    </xf>
    <xf numFmtId="9" fontId="4" fillId="0" borderId="1" xfId="1" applyNumberFormat="1" applyFont="1" applyBorder="1" applyAlignment="1" applyProtection="1">
      <alignment horizontal="right" vertical="top" wrapText="1"/>
      <protection hidden="1"/>
    </xf>
    <xf numFmtId="41" fontId="4" fillId="0" borderId="1" xfId="1" applyFont="1" applyBorder="1" applyAlignment="1" applyProtection="1">
      <alignment horizontal="right" vertical="top" wrapText="1"/>
      <protection hidden="1"/>
    </xf>
    <xf numFmtId="9" fontId="4" fillId="0" borderId="1" xfId="2" applyFont="1" applyBorder="1" applyAlignment="1" applyProtection="1">
      <alignment horizontal="right" vertical="top" wrapText="1"/>
      <protection hidden="1"/>
    </xf>
    <xf numFmtId="41" fontId="4" fillId="0" borderId="1" xfId="1" applyFont="1" applyBorder="1" applyAlignment="1" applyProtection="1">
      <alignment horizontal="left" vertical="top" wrapText="1"/>
      <protection hidden="1"/>
    </xf>
    <xf numFmtId="9" fontId="7" fillId="0" borderId="25" xfId="2" applyFont="1" applyBorder="1" applyAlignment="1" applyProtection="1">
      <alignment vertical="center"/>
      <protection hidden="1"/>
    </xf>
    <xf numFmtId="9" fontId="4" fillId="0" borderId="21" xfId="2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top" wrapText="1"/>
      <protection hidden="1"/>
    </xf>
    <xf numFmtId="9" fontId="7" fillId="0" borderId="1" xfId="2" applyFont="1" applyBorder="1" applyAlignment="1" applyProtection="1">
      <alignment vertical="center" wrapText="1"/>
      <protection hidden="1"/>
    </xf>
    <xf numFmtId="9" fontId="7" fillId="0" borderId="1" xfId="0" applyNumberFormat="1" applyFont="1" applyBorder="1" applyAlignment="1" applyProtection="1">
      <alignment vertical="center" wrapText="1"/>
      <protection hidden="1"/>
    </xf>
    <xf numFmtId="9" fontId="4" fillId="0" borderId="21" xfId="0" applyNumberFormat="1" applyFont="1" applyBorder="1" applyAlignment="1" applyProtection="1">
      <alignment horizontal="right" vertical="center" wrapText="1"/>
      <protection hidden="1"/>
    </xf>
    <xf numFmtId="9" fontId="4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right" vertical="top"/>
      <protection hidden="1"/>
    </xf>
    <xf numFmtId="41" fontId="4" fillId="0" borderId="21" xfId="0" applyNumberFormat="1" applyFont="1" applyBorder="1" applyAlignment="1" applyProtection="1">
      <alignment horizontal="right" vertical="top" wrapText="1"/>
      <protection hidden="1"/>
    </xf>
    <xf numFmtId="0" fontId="8" fillId="2" borderId="28" xfId="0" applyFont="1" applyFill="1" applyBorder="1" applyAlignment="1" applyProtection="1">
      <alignment wrapText="1"/>
      <protection hidden="1"/>
    </xf>
    <xf numFmtId="0" fontId="8" fillId="2" borderId="29" xfId="0" applyFont="1" applyFill="1" applyBorder="1" applyAlignment="1" applyProtection="1">
      <alignment wrapText="1"/>
      <protection hidden="1"/>
    </xf>
    <xf numFmtId="0" fontId="9" fillId="2" borderId="29" xfId="0" applyFont="1" applyFill="1" applyBorder="1" applyProtection="1">
      <protection hidden="1"/>
    </xf>
    <xf numFmtId="9" fontId="9" fillId="2" borderId="29" xfId="2" applyFont="1" applyFill="1" applyBorder="1" applyAlignment="1" applyProtection="1">
      <alignment wrapText="1"/>
      <protection hidden="1"/>
    </xf>
    <xf numFmtId="9" fontId="9" fillId="2" borderId="29" xfId="2" applyFont="1" applyFill="1" applyBorder="1" applyAlignment="1" applyProtection="1">
      <alignment horizontal="right" wrapText="1"/>
      <protection hidden="1"/>
    </xf>
    <xf numFmtId="9" fontId="9" fillId="2" borderId="30" xfId="2" applyFont="1" applyFill="1" applyBorder="1" applyAlignment="1" applyProtection="1">
      <alignment horizontal="right" wrapText="1"/>
      <protection hidden="1"/>
    </xf>
    <xf numFmtId="0" fontId="8" fillId="2" borderId="30" xfId="0" applyFont="1" applyFill="1" applyBorder="1" applyAlignment="1" applyProtection="1">
      <alignment wrapText="1"/>
      <protection hidden="1"/>
    </xf>
    <xf numFmtId="0" fontId="10" fillId="0" borderId="31" xfId="0" applyFont="1" applyBorder="1" applyAlignment="1" applyProtection="1">
      <alignment horizontal="left" vertical="top" wrapText="1"/>
      <protection hidden="1"/>
    </xf>
    <xf numFmtId="9" fontId="10" fillId="0" borderId="31" xfId="0" applyNumberFormat="1" applyFont="1" applyBorder="1" applyAlignment="1" applyProtection="1">
      <alignment horizontal="left" vertical="top" wrapText="1"/>
      <protection hidden="1"/>
    </xf>
    <xf numFmtId="9" fontId="10" fillId="0" borderId="31" xfId="2" applyFont="1" applyBorder="1" applyAlignment="1" applyProtection="1">
      <alignment horizontal="right" vertical="top" wrapText="1"/>
      <protection hidden="1"/>
    </xf>
    <xf numFmtId="0" fontId="10" fillId="9" borderId="31" xfId="0" applyFont="1" applyFill="1" applyBorder="1" applyAlignment="1" applyProtection="1">
      <alignment horizontal="left" vertical="top" wrapText="1"/>
      <protection hidden="1"/>
    </xf>
    <xf numFmtId="9" fontId="10" fillId="9" borderId="31" xfId="0" applyNumberFormat="1" applyFont="1" applyFill="1" applyBorder="1" applyAlignment="1" applyProtection="1">
      <alignment horizontal="righ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 applyProtection="1">
      <alignment horizontal="left" vertical="top" wrapText="1"/>
      <protection hidden="1"/>
    </xf>
    <xf numFmtId="9" fontId="10" fillId="0" borderId="1" xfId="0" applyNumberFormat="1" applyFont="1" applyBorder="1" applyAlignment="1" applyProtection="1">
      <alignment horizontal="left" vertical="top" wrapText="1"/>
      <protection hidden="1"/>
    </xf>
    <xf numFmtId="9" fontId="10" fillId="0" borderId="1" xfId="2" applyFont="1" applyBorder="1" applyAlignment="1" applyProtection="1">
      <alignment horizontal="right" vertical="top" wrapText="1"/>
      <protection hidden="1"/>
    </xf>
    <xf numFmtId="0" fontId="10" fillId="9" borderId="1" xfId="0" applyFont="1" applyFill="1" applyBorder="1" applyAlignment="1" applyProtection="1">
      <alignment horizontal="left" vertical="top" wrapText="1"/>
      <protection hidden="1"/>
    </xf>
    <xf numFmtId="9" fontId="10" fillId="9" borderId="1" xfId="2" applyFont="1" applyFill="1" applyBorder="1" applyAlignment="1" applyProtection="1">
      <alignment horizontal="right" vertical="top" wrapText="1"/>
      <protection hidden="1"/>
    </xf>
    <xf numFmtId="0" fontId="10" fillId="0" borderId="7" xfId="0" applyFont="1" applyBorder="1" applyAlignment="1" applyProtection="1">
      <alignment horizontal="left" vertical="top" wrapText="1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11" fillId="2" borderId="1" xfId="0" applyFont="1" applyFill="1" applyBorder="1" applyAlignment="1" applyProtection="1">
      <alignment wrapText="1"/>
      <protection hidden="1"/>
    </xf>
    <xf numFmtId="9" fontId="11" fillId="2" borderId="1" xfId="2" applyFont="1" applyFill="1" applyBorder="1" applyAlignment="1" applyProtection="1">
      <alignment wrapText="1"/>
      <protection hidden="1"/>
    </xf>
    <xf numFmtId="9" fontId="11" fillId="2" borderId="1" xfId="0" applyNumberFormat="1" applyFont="1" applyFill="1" applyBorder="1" applyAlignment="1" applyProtection="1">
      <alignment horizontal="right" wrapText="1"/>
      <protection hidden="1"/>
    </xf>
    <xf numFmtId="0" fontId="8" fillId="2" borderId="7" xfId="0" applyFont="1" applyFill="1" applyBorder="1" applyAlignment="1" applyProtection="1">
      <alignment wrapText="1"/>
      <protection hidden="1"/>
    </xf>
    <xf numFmtId="0" fontId="12" fillId="3" borderId="1" xfId="0" applyFont="1" applyFill="1" applyBorder="1" applyAlignment="1" applyProtection="1">
      <alignment wrapText="1"/>
      <protection hidden="1"/>
    </xf>
    <xf numFmtId="0" fontId="13" fillId="3" borderId="1" xfId="0" applyFont="1" applyFill="1" applyBorder="1" applyAlignment="1" applyProtection="1">
      <alignment wrapText="1"/>
      <protection hidden="1"/>
    </xf>
    <xf numFmtId="9" fontId="13" fillId="3" borderId="1" xfId="2" applyFont="1" applyFill="1" applyBorder="1" applyAlignment="1" applyProtection="1">
      <alignment wrapText="1"/>
      <protection hidden="1"/>
    </xf>
    <xf numFmtId="9" fontId="12" fillId="3" borderId="1" xfId="2" applyFont="1" applyFill="1" applyBorder="1" applyAlignment="1" applyProtection="1">
      <alignment horizontal="right" wrapText="1"/>
      <protection hidden="1"/>
    </xf>
    <xf numFmtId="0" fontId="12" fillId="3" borderId="7" xfId="0" applyFont="1" applyFill="1" applyBorder="1" applyAlignment="1" applyProtection="1">
      <alignment wrapText="1"/>
      <protection hidden="1"/>
    </xf>
    <xf numFmtId="0" fontId="5" fillId="7" borderId="7" xfId="0" applyFont="1" applyFill="1" applyBorder="1" applyAlignment="1" applyProtection="1">
      <alignment horizontal="center" vertical="center" wrapText="1"/>
      <protection hidden="1"/>
    </xf>
    <xf numFmtId="0" fontId="5" fillId="8" borderId="22" xfId="0" applyFont="1" applyFill="1" applyBorder="1" applyAlignment="1" applyProtection="1">
      <alignment horizontal="center" vertical="center" wrapText="1"/>
      <protection hidden="1"/>
    </xf>
    <xf numFmtId="0" fontId="5" fillId="8" borderId="23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6" borderId="25" xfId="0" applyFont="1" applyFill="1" applyBorder="1" applyAlignment="1" applyProtection="1">
      <alignment horizontal="center" vertical="center" wrapText="1"/>
      <protection hidden="1"/>
    </xf>
    <xf numFmtId="0" fontId="5" fillId="7" borderId="25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center" wrapText="1"/>
      <protection hidden="1"/>
    </xf>
    <xf numFmtId="0" fontId="5" fillId="8" borderId="26" xfId="0" applyFont="1" applyFill="1" applyBorder="1" applyAlignment="1" applyProtection="1">
      <alignment horizontal="center" vertical="center" wrapText="1"/>
      <protection hidden="1"/>
    </xf>
    <xf numFmtId="0" fontId="5" fillId="8" borderId="25" xfId="0" applyFont="1" applyFill="1" applyBorder="1" applyAlignment="1" applyProtection="1">
      <alignment horizontal="center" vertical="center" wrapText="1"/>
      <protection hidden="1"/>
    </xf>
    <xf numFmtId="9" fontId="4" fillId="0" borderId="13" xfId="0" applyNumberFormat="1" applyFont="1" applyBorder="1" applyAlignment="1" applyProtection="1">
      <alignment horizontal="right" vertical="top" wrapText="1"/>
      <protection hidden="1"/>
    </xf>
    <xf numFmtId="0" fontId="4" fillId="0" borderId="14" xfId="0" applyFont="1" applyBorder="1" applyAlignment="1" applyProtection="1">
      <alignment horizontal="right" vertical="top" wrapText="1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41" fontId="4" fillId="0" borderId="13" xfId="1" applyFont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9" fontId="4" fillId="0" borderId="19" xfId="0" applyNumberFormat="1" applyFont="1" applyBorder="1" applyAlignment="1" applyProtection="1">
      <alignment horizontal="right" vertical="top" wrapText="1"/>
      <protection hidden="1"/>
    </xf>
    <xf numFmtId="0" fontId="4" fillId="0" borderId="1" xfId="0" applyFont="1" applyBorder="1" applyAlignment="1" applyProtection="1">
      <alignment horizontal="right" vertical="top" wrapText="1"/>
      <protection hidden="1"/>
    </xf>
    <xf numFmtId="41" fontId="4" fillId="0" borderId="19" xfId="1" applyFont="1" applyBorder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top" wrapText="1"/>
      <protection hidden="1"/>
    </xf>
    <xf numFmtId="0" fontId="10" fillId="0" borderId="14" xfId="0" applyFont="1" applyBorder="1" applyAlignment="1" applyProtection="1">
      <alignment horizontal="right" vertical="top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1" xfId="0" applyFont="1" applyBorder="1" applyAlignment="1" applyProtection="1">
      <alignment horizontal="right" vertical="top" wrapText="1"/>
      <protection hidden="1"/>
    </xf>
    <xf numFmtId="9" fontId="11" fillId="2" borderId="1" xfId="0" applyNumberFormat="1" applyFont="1" applyFill="1" applyBorder="1" applyAlignment="1" applyProtection="1">
      <alignment wrapText="1"/>
      <protection hidden="1"/>
    </xf>
    <xf numFmtId="9" fontId="12" fillId="3" borderId="29" xfId="2" applyFont="1" applyFill="1" applyBorder="1" applyAlignment="1" applyProtection="1">
      <alignment wrapText="1"/>
      <protection hidden="1"/>
    </xf>
    <xf numFmtId="0" fontId="12" fillId="3" borderId="29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5" fillId="4" borderId="19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9" fontId="4" fillId="0" borderId="19" xfId="2" applyFont="1" applyBorder="1" applyAlignment="1" applyProtection="1">
      <alignment horizontal="center" vertical="top" wrapText="1"/>
      <protection hidden="1"/>
    </xf>
    <xf numFmtId="9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9" fontId="11" fillId="2" borderId="19" xfId="0" applyNumberFormat="1" applyFont="1" applyFill="1" applyBorder="1" applyAlignment="1" applyProtection="1">
      <alignment horizontal="center" wrapText="1"/>
      <protection hidden="1"/>
    </xf>
    <xf numFmtId="9" fontId="11" fillId="2" borderId="1" xfId="0" applyNumberFormat="1" applyFont="1" applyFill="1" applyBorder="1" applyAlignment="1" applyProtection="1">
      <alignment horizontal="center" wrapText="1"/>
      <protection hidden="1"/>
    </xf>
    <xf numFmtId="9" fontId="12" fillId="3" borderId="28" xfId="2" applyFont="1" applyFill="1" applyBorder="1" applyAlignment="1" applyProtection="1">
      <alignment horizontal="center" wrapText="1"/>
      <protection hidden="1"/>
    </xf>
    <xf numFmtId="9" fontId="12" fillId="3" borderId="29" xfId="2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justify" vertical="top" wrapText="1"/>
      <protection hidden="1"/>
    </xf>
    <xf numFmtId="0" fontId="5" fillId="4" borderId="1" xfId="0" applyFont="1" applyFill="1" applyBorder="1" applyAlignment="1" applyProtection="1">
      <alignment horizontal="justify" vertical="top" wrapText="1"/>
      <protection hidden="1"/>
    </xf>
    <xf numFmtId="0" fontId="5" fillId="4" borderId="21" xfId="0" applyFont="1" applyFill="1" applyBorder="1" applyAlignment="1" applyProtection="1">
      <alignment horizontal="justify" vertical="top" wrapText="1"/>
      <protection hidden="1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8" fillId="2" borderId="1" xfId="0" applyFont="1" applyFill="1" applyBorder="1" applyAlignment="1" applyProtection="1">
      <alignment horizontal="justify" vertical="top" wrapText="1"/>
      <protection hidden="1"/>
    </xf>
    <xf numFmtId="0" fontId="12" fillId="3" borderId="29" xfId="0" applyFont="1" applyFill="1" applyBorder="1" applyAlignment="1" applyProtection="1">
      <alignment horizontal="justify" vertical="top" wrapText="1"/>
      <protection hidden="1"/>
    </xf>
    <xf numFmtId="9" fontId="4" fillId="0" borderId="13" xfId="2" applyFont="1" applyBorder="1" applyAlignment="1" applyProtection="1">
      <alignment horizontal="center" vertical="top" wrapText="1"/>
      <protection hidden="1"/>
    </xf>
    <xf numFmtId="9" fontId="4" fillId="0" borderId="14" xfId="2" applyFont="1" applyBorder="1" applyAlignment="1" applyProtection="1">
      <alignment horizontal="center" vertical="top" wrapText="1"/>
      <protection hidden="1"/>
    </xf>
    <xf numFmtId="9" fontId="4" fillId="0" borderId="1" xfId="2" applyFont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justify" vertical="center" wrapText="1"/>
      <protection hidden="1"/>
    </xf>
    <xf numFmtId="0" fontId="5" fillId="8" borderId="24" xfId="0" applyFont="1" applyFill="1" applyBorder="1" applyAlignment="1" applyProtection="1">
      <alignment horizontal="justify" vertical="center" wrapText="1"/>
      <protection hidden="1"/>
    </xf>
    <xf numFmtId="0" fontId="5" fillId="8" borderId="27" xfId="0" applyFont="1" applyFill="1" applyBorder="1" applyAlignment="1" applyProtection="1">
      <alignment horizontal="justify" vertical="center" wrapText="1"/>
      <protection hidden="1"/>
    </xf>
    <xf numFmtId="0" fontId="4" fillId="0" borderId="18" xfId="0" applyFont="1" applyBorder="1" applyAlignment="1" applyProtection="1">
      <alignment horizontal="justify" vertical="top" wrapText="1"/>
      <protection hidden="1"/>
    </xf>
    <xf numFmtId="0" fontId="4" fillId="0" borderId="21" xfId="0" applyFont="1" applyBorder="1" applyAlignment="1" applyProtection="1">
      <alignment horizontal="justify" vertical="top" wrapText="1"/>
      <protection hidden="1"/>
    </xf>
    <xf numFmtId="0" fontId="8" fillId="2" borderId="21" xfId="0" applyFont="1" applyFill="1" applyBorder="1" applyAlignment="1" applyProtection="1">
      <alignment horizontal="justify" wrapText="1"/>
      <protection hidden="1"/>
    </xf>
    <xf numFmtId="0" fontId="12" fillId="3" borderId="30" xfId="0" applyFont="1" applyFill="1" applyBorder="1" applyAlignment="1" applyProtection="1">
      <alignment horizontal="justify" wrapText="1"/>
      <protection hidden="1"/>
    </xf>
    <xf numFmtId="9" fontId="9" fillId="2" borderId="26" xfId="2" applyFont="1" applyFill="1" applyBorder="1" applyAlignment="1" applyProtection="1">
      <alignment horizontal="center" wrapText="1"/>
      <protection hidden="1"/>
    </xf>
    <xf numFmtId="9" fontId="9" fillId="2" borderId="25" xfId="2" applyFont="1" applyFill="1" applyBorder="1" applyAlignment="1" applyProtection="1">
      <alignment horizontal="center" wrapText="1"/>
      <protection hidden="1"/>
    </xf>
    <xf numFmtId="0" fontId="8" fillId="2" borderId="25" xfId="0" applyFont="1" applyFill="1" applyBorder="1" applyAlignment="1" applyProtection="1">
      <alignment horizontal="justify" vertical="top" wrapText="1"/>
      <protection hidden="1"/>
    </xf>
    <xf numFmtId="0" fontId="8" fillId="2" borderId="27" xfId="0" applyFont="1" applyFill="1" applyBorder="1" applyAlignment="1" applyProtection="1">
      <alignment horizontal="justify" vertical="top" wrapText="1"/>
      <protection hidden="1"/>
    </xf>
    <xf numFmtId="9" fontId="9" fillId="2" borderId="26" xfId="2" applyFont="1" applyFill="1" applyBorder="1" applyAlignment="1" applyProtection="1">
      <alignment wrapText="1"/>
      <protection hidden="1"/>
    </xf>
    <xf numFmtId="9" fontId="9" fillId="2" borderId="25" xfId="2" applyFont="1" applyFill="1" applyBorder="1" applyAlignment="1" applyProtection="1">
      <alignment wrapText="1"/>
      <protection hidden="1"/>
    </xf>
    <xf numFmtId="0" fontId="8" fillId="2" borderId="25" xfId="0" applyFont="1" applyFill="1" applyBorder="1" applyAlignment="1" applyProtection="1">
      <alignment wrapText="1"/>
      <protection hidden="1"/>
    </xf>
    <xf numFmtId="0" fontId="8" fillId="2" borderId="27" xfId="0" applyFont="1" applyFill="1" applyBorder="1" applyAlignment="1" applyProtection="1">
      <alignment wrapText="1"/>
      <protection hidden="1"/>
    </xf>
    <xf numFmtId="9" fontId="9" fillId="2" borderId="26" xfId="2" applyFont="1" applyFill="1" applyBorder="1" applyAlignment="1" applyProtection="1">
      <alignment horizontal="right" wrapText="1"/>
      <protection hidden="1"/>
    </xf>
    <xf numFmtId="9" fontId="9" fillId="2" borderId="25" xfId="2" applyFont="1" applyFill="1" applyBorder="1" applyAlignment="1" applyProtection="1">
      <alignment horizontal="right" wrapText="1"/>
      <protection hidden="1"/>
    </xf>
    <xf numFmtId="0" fontId="8" fillId="2" borderId="27" xfId="0" applyFont="1" applyFill="1" applyBorder="1" applyAlignment="1" applyProtection="1">
      <alignment horizontal="justify" wrapText="1"/>
      <protection hidden="1"/>
    </xf>
    <xf numFmtId="9" fontId="10" fillId="0" borderId="1" xfId="0" applyNumberFormat="1" applyFont="1" applyBorder="1" applyAlignment="1" applyProtection="1">
      <alignment horizontal="right" vertical="top" wrapText="1"/>
      <protection hidden="1"/>
    </xf>
    <xf numFmtId="9" fontId="10" fillId="0" borderId="14" xfId="2" applyFont="1" applyBorder="1" applyAlignment="1" applyProtection="1">
      <alignment horizontal="right" vertical="top" wrapText="1"/>
      <protection hidden="1"/>
    </xf>
    <xf numFmtId="9" fontId="10" fillId="0" borderId="14" xfId="0" applyNumberFormat="1" applyFont="1" applyBorder="1" applyAlignment="1" applyProtection="1">
      <alignment horizontal="right" vertical="top" wrapText="1"/>
      <protection hidden="1"/>
    </xf>
    <xf numFmtId="0" fontId="10" fillId="0" borderId="32" xfId="0" applyFont="1" applyBorder="1" applyAlignment="1" applyProtection="1">
      <alignment horizontal="left" vertical="top" wrapText="1"/>
      <protection hidden="1"/>
    </xf>
    <xf numFmtId="0" fontId="12" fillId="3" borderId="33" xfId="0" applyFont="1" applyFill="1" applyBorder="1" applyAlignment="1" applyProtection="1">
      <alignment wrapText="1"/>
      <protection hidden="1"/>
    </xf>
    <xf numFmtId="0" fontId="4" fillId="0" borderId="35" xfId="0" applyFont="1" applyBorder="1" applyAlignment="1" applyProtection="1">
      <alignment horizontal="justify" wrapText="1"/>
      <protection hidden="1"/>
    </xf>
    <xf numFmtId="9" fontId="9" fillId="2" borderId="1" xfId="0" applyNumberFormat="1" applyFont="1" applyFill="1" applyBorder="1" applyAlignment="1" applyProtection="1">
      <alignment horizontal="center" wrapText="1"/>
      <protection hidden="1"/>
    </xf>
    <xf numFmtId="9" fontId="9" fillId="2" borderId="25" xfId="0" applyNumberFormat="1" applyFont="1" applyFill="1" applyBorder="1" applyAlignment="1" applyProtection="1">
      <alignment horizontal="center" wrapText="1"/>
      <protection hidden="1"/>
    </xf>
    <xf numFmtId="9" fontId="13" fillId="3" borderId="29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9" fontId="10" fillId="0" borderId="13" xfId="2" applyFont="1" applyBorder="1" applyAlignment="1" applyProtection="1">
      <alignment horizontal="left" vertical="top" wrapText="1"/>
      <protection hidden="1"/>
    </xf>
    <xf numFmtId="9" fontId="10" fillId="0" borderId="14" xfId="2" applyFont="1" applyBorder="1" applyAlignment="1" applyProtection="1">
      <alignment horizontal="left" vertical="top" wrapText="1"/>
      <protection hidden="1"/>
    </xf>
    <xf numFmtId="9" fontId="10" fillId="0" borderId="19" xfId="2" applyFont="1" applyBorder="1" applyAlignment="1" applyProtection="1">
      <alignment horizontal="left" vertical="top" wrapText="1"/>
      <protection hidden="1"/>
    </xf>
    <xf numFmtId="9" fontId="10" fillId="0" borderId="1" xfId="2" applyFont="1" applyBorder="1" applyAlignment="1" applyProtection="1">
      <alignment horizontal="left" vertical="top" wrapText="1"/>
      <protection hidden="1"/>
    </xf>
    <xf numFmtId="9" fontId="10" fillId="0" borderId="13" xfId="0" applyNumberFormat="1" applyFont="1" applyBorder="1" applyAlignment="1" applyProtection="1">
      <alignment horizontal="center" vertical="top" wrapText="1"/>
      <protection hidden="1"/>
    </xf>
    <xf numFmtId="9" fontId="4" fillId="0" borderId="14" xfId="0" applyNumberFormat="1" applyFont="1" applyBorder="1" applyAlignment="1" applyProtection="1">
      <alignment horizontal="center" vertical="top" wrapText="1"/>
      <protection hidden="1"/>
    </xf>
    <xf numFmtId="9" fontId="10" fillId="0" borderId="19" xfId="0" applyNumberFormat="1" applyFont="1" applyBorder="1" applyAlignment="1" applyProtection="1">
      <alignment horizontal="center" vertical="top" wrapText="1"/>
      <protection hidden="1"/>
    </xf>
    <xf numFmtId="9" fontId="4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34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9" fontId="10" fillId="0" borderId="18" xfId="2" applyFont="1" applyBorder="1" applyAlignment="1" applyProtection="1">
      <alignment horizontal="left" vertical="top" wrapText="1"/>
      <protection hidden="1"/>
    </xf>
    <xf numFmtId="9" fontId="10" fillId="0" borderId="21" xfId="2" applyFont="1" applyBorder="1" applyAlignment="1" applyProtection="1">
      <alignment horizontal="left" vertical="top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8" borderId="7" xfId="0" applyFont="1" applyFill="1" applyBorder="1" applyAlignment="1" applyProtection="1">
      <alignment horizontal="center" vertical="center" wrapText="1"/>
      <protection hidden="1"/>
    </xf>
    <xf numFmtId="0" fontId="5" fillId="8" borderId="8" xfId="0" applyFont="1" applyFill="1" applyBorder="1" applyAlignment="1" applyProtection="1">
      <alignment horizontal="center" vertical="center" wrapText="1"/>
      <protection hidden="1"/>
    </xf>
    <xf numFmtId="0" fontId="5" fillId="8" borderId="9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 applyProtection="1">
      <alignment horizontal="center" vertical="center" wrapText="1"/>
      <protection hidden="1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0" fontId="5" fillId="8" borderId="5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center" vertical="center" wrapText="1"/>
      <protection hidden="1"/>
    </xf>
    <xf numFmtId="0" fontId="5" fillId="4" borderId="1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2" borderId="8" xfId="0" applyFont="1" applyFill="1" applyBorder="1" applyAlignment="1" applyProtection="1">
      <alignment horizontal="center" wrapText="1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 applyProtection="1">
      <alignment horizontal="left" wrapText="1"/>
      <protection hidden="1"/>
    </xf>
    <xf numFmtId="0" fontId="4" fillId="0" borderId="9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justify" vertical="center" wrapText="1"/>
      <protection hidden="1"/>
    </xf>
    <xf numFmtId="0" fontId="4" fillId="0" borderId="8" xfId="0" applyFont="1" applyBorder="1" applyAlignment="1" applyProtection="1">
      <alignment horizontal="justify" vertical="center" wrapText="1"/>
      <protection hidden="1"/>
    </xf>
    <xf numFmtId="0" fontId="4" fillId="0" borderId="9" xfId="0" applyFont="1" applyBorder="1" applyAlignment="1" applyProtection="1">
      <alignment horizontal="justify" vertical="center" wrapText="1"/>
      <protection hidden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2002280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6AFDA8-AC65-4CB1-9765-BE8730887B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278505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Users/jeraldyn.tautiva/Downloads/ple-pin-f017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C4" t="str">
            <v>RETADORA (MEJORA)</v>
          </cell>
          <cell r="D4" t="str">
            <v>CRECIENTE</v>
          </cell>
          <cell r="F4" t="str">
            <v>EFECTIVIDAD</v>
          </cell>
        </row>
        <row r="5">
          <cell r="C5" t="str">
            <v>GESTION</v>
          </cell>
          <cell r="D5" t="str">
            <v>DECRECIENTE</v>
          </cell>
        </row>
        <row r="6">
          <cell r="C6" t="str">
            <v>SOSTENIBILIDAD DEL SISTEMA DE GESTIÓN</v>
          </cell>
        </row>
        <row r="7">
          <cell r="G7" t="str">
            <v>SI</v>
          </cell>
        </row>
        <row r="8">
          <cell r="G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2C31-0282-4637-B154-37FFEB29B742}">
  <dimension ref="A1:AU22"/>
  <sheetViews>
    <sheetView showGridLines="0" tabSelected="1" zoomScale="90" zoomScaleNormal="90" workbookViewId="0">
      <selection activeCell="H9" sqref="H9"/>
    </sheetView>
  </sheetViews>
  <sheetFormatPr baseColWidth="10" defaultColWidth="10.85546875" defaultRowHeight="15" zeroHeight="1" x14ac:dyDescent="0.25"/>
  <cols>
    <col min="1" max="1" width="4.140625" style="1" customWidth="1"/>
    <col min="2" max="2" width="41.7109375" style="1" customWidth="1"/>
    <col min="3" max="3" width="12.28515625" style="1" customWidth="1"/>
    <col min="4" max="4" width="8.5703125" style="1" customWidth="1"/>
    <col min="5" max="5" width="44.28515625" style="1" bestFit="1" customWidth="1"/>
    <col min="6" max="6" width="15.5703125" style="1" customWidth="1"/>
    <col min="7" max="7" width="15.7109375" style="1" customWidth="1"/>
    <col min="8" max="8" width="21.140625" style="1" customWidth="1"/>
    <col min="9" max="9" width="21.7109375" style="1" customWidth="1"/>
    <col min="10" max="10" width="19.140625" style="1" customWidth="1"/>
    <col min="11" max="11" width="19.5703125" style="1" customWidth="1"/>
    <col min="12" max="12" width="20.42578125" style="1" customWidth="1"/>
    <col min="13" max="13" width="15.85546875" style="1" customWidth="1"/>
    <col min="14" max="17" width="11.7109375" style="1" customWidth="1"/>
    <col min="18" max="18" width="17.42578125" style="1" customWidth="1"/>
    <col min="19" max="23" width="17.85546875" style="1" customWidth="1"/>
    <col min="24" max="24" width="18.42578125" style="93" customWidth="1"/>
    <col min="25" max="26" width="16.5703125" style="93" customWidth="1"/>
    <col min="27" max="27" width="38.28515625" style="102" customWidth="1"/>
    <col min="28" max="28" width="20.85546875" style="102" customWidth="1"/>
    <col min="29" max="43" width="16.5703125" style="1" hidden="1" customWidth="1"/>
    <col min="44" max="44" width="16.5703125" style="148" customWidth="1"/>
    <col min="45" max="45" width="16.5703125" style="149" customWidth="1"/>
    <col min="46" max="46" width="21.5703125" style="149" customWidth="1"/>
    <col min="47" max="47" width="29.28515625" style="135" customWidth="1"/>
    <col min="48" max="16384" width="10.85546875" style="1"/>
  </cols>
  <sheetData>
    <row r="1" spans="1:47" ht="70.5" customHeight="1" x14ac:dyDescent="0.2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 t="s">
        <v>1</v>
      </c>
      <c r="O1" s="187"/>
      <c r="P1" s="187"/>
      <c r="Q1" s="187"/>
      <c r="R1" s="187"/>
      <c r="AR1" s="93"/>
      <c r="AS1" s="93"/>
      <c r="AT1" s="93"/>
      <c r="AU1" s="111"/>
    </row>
    <row r="2" spans="1:47" s="2" customFormat="1" ht="23.45" customHeight="1" x14ac:dyDescent="0.25">
      <c r="A2" s="188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X2" s="94"/>
      <c r="Y2" s="94"/>
      <c r="Z2" s="94"/>
      <c r="AA2" s="102"/>
      <c r="AB2" s="102"/>
      <c r="AR2" s="94"/>
      <c r="AS2" s="94"/>
      <c r="AT2" s="94"/>
      <c r="AU2" s="112"/>
    </row>
    <row r="3" spans="1:47" x14ac:dyDescent="0.25">
      <c r="E3" s="3"/>
      <c r="AR3" s="93"/>
      <c r="AS3" s="93"/>
      <c r="AT3" s="93"/>
      <c r="AU3" s="111"/>
    </row>
    <row r="4" spans="1:47" ht="29.1" customHeight="1" x14ac:dyDescent="0.25">
      <c r="A4" s="169" t="s">
        <v>3</v>
      </c>
      <c r="B4" s="169"/>
      <c r="C4" s="190" t="s">
        <v>4</v>
      </c>
      <c r="D4" s="191"/>
      <c r="E4" s="192"/>
      <c r="G4" s="169" t="s">
        <v>5</v>
      </c>
      <c r="H4" s="169"/>
      <c r="I4" s="169"/>
      <c r="J4" s="169"/>
      <c r="K4" s="169"/>
      <c r="L4" s="169"/>
      <c r="M4" s="169"/>
      <c r="AR4" s="93"/>
      <c r="AS4" s="93"/>
      <c r="AT4" s="93"/>
      <c r="AU4" s="111"/>
    </row>
    <row r="5" spans="1:47" ht="14.45" customHeight="1" x14ac:dyDescent="0.25">
      <c r="A5" s="169"/>
      <c r="B5" s="169"/>
      <c r="C5" s="193"/>
      <c r="D5" s="194"/>
      <c r="E5" s="195"/>
      <c r="G5" s="4" t="s">
        <v>6</v>
      </c>
      <c r="H5" s="4" t="s">
        <v>7</v>
      </c>
      <c r="I5" s="199" t="s">
        <v>8</v>
      </c>
      <c r="J5" s="200"/>
      <c r="K5" s="200"/>
      <c r="L5" s="200"/>
      <c r="M5" s="201"/>
      <c r="AR5" s="93"/>
      <c r="AS5" s="93"/>
      <c r="AT5" s="93"/>
      <c r="AU5" s="111"/>
    </row>
    <row r="6" spans="1:47" ht="14.45" customHeight="1" x14ac:dyDescent="0.25">
      <c r="A6" s="169"/>
      <c r="B6" s="169"/>
      <c r="C6" s="193"/>
      <c r="D6" s="194"/>
      <c r="E6" s="195"/>
      <c r="G6" s="139">
        <v>1</v>
      </c>
      <c r="H6" s="139" t="s">
        <v>9</v>
      </c>
      <c r="I6" s="202" t="s">
        <v>10</v>
      </c>
      <c r="J6" s="203"/>
      <c r="K6" s="203"/>
      <c r="L6" s="203"/>
      <c r="M6" s="204"/>
      <c r="AR6" s="93"/>
      <c r="AS6" s="93"/>
      <c r="AT6" s="93"/>
      <c r="AU6" s="111"/>
    </row>
    <row r="7" spans="1:47" ht="99" customHeight="1" x14ac:dyDescent="0.25">
      <c r="A7" s="169"/>
      <c r="B7" s="169"/>
      <c r="C7" s="193"/>
      <c r="D7" s="194"/>
      <c r="E7" s="195"/>
      <c r="G7" s="139">
        <v>2</v>
      </c>
      <c r="H7" s="139" t="s">
        <v>123</v>
      </c>
      <c r="I7" s="205" t="s">
        <v>124</v>
      </c>
      <c r="J7" s="206"/>
      <c r="K7" s="206"/>
      <c r="L7" s="206"/>
      <c r="M7" s="207"/>
      <c r="AR7" s="93"/>
      <c r="AS7" s="93"/>
      <c r="AT7" s="93"/>
      <c r="AU7" s="111"/>
    </row>
    <row r="8" spans="1:47" ht="32.25" customHeight="1" x14ac:dyDescent="0.25">
      <c r="A8" s="169"/>
      <c r="B8" s="169"/>
      <c r="C8" s="196"/>
      <c r="D8" s="197"/>
      <c r="E8" s="198"/>
      <c r="G8" s="139">
        <v>3</v>
      </c>
      <c r="H8" s="139" t="s">
        <v>126</v>
      </c>
      <c r="I8" s="202" t="s">
        <v>125</v>
      </c>
      <c r="J8" s="203"/>
      <c r="K8" s="203"/>
      <c r="L8" s="203"/>
      <c r="M8" s="204"/>
      <c r="AR8" s="93"/>
      <c r="AS8" s="93"/>
      <c r="AT8" s="93"/>
      <c r="AU8" s="111"/>
    </row>
    <row r="9" spans="1:47" ht="15.75" thickBot="1" x14ac:dyDescent="0.3">
      <c r="AR9" s="93"/>
      <c r="AS9" s="93"/>
      <c r="AT9" s="93"/>
      <c r="AU9" s="111"/>
    </row>
    <row r="10" spans="1:47" ht="14.45" customHeight="1" x14ac:dyDescent="0.25">
      <c r="A10" s="166" t="s">
        <v>11</v>
      </c>
      <c r="B10" s="167"/>
      <c r="C10" s="170" t="s">
        <v>12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2"/>
      <c r="S10" s="176" t="s">
        <v>13</v>
      </c>
      <c r="T10" s="177"/>
      <c r="U10" s="177"/>
      <c r="V10" s="177"/>
      <c r="W10" s="178"/>
      <c r="X10" s="182" t="s">
        <v>14</v>
      </c>
      <c r="Y10" s="183"/>
      <c r="Z10" s="183"/>
      <c r="AA10" s="183"/>
      <c r="AB10" s="184"/>
      <c r="AC10" s="160" t="s">
        <v>14</v>
      </c>
      <c r="AD10" s="161"/>
      <c r="AE10" s="161"/>
      <c r="AF10" s="161"/>
      <c r="AG10" s="161"/>
      <c r="AH10" s="162" t="s">
        <v>14</v>
      </c>
      <c r="AI10" s="162"/>
      <c r="AJ10" s="162"/>
      <c r="AK10" s="162"/>
      <c r="AL10" s="162"/>
      <c r="AM10" s="153" t="s">
        <v>14</v>
      </c>
      <c r="AN10" s="153"/>
      <c r="AO10" s="153"/>
      <c r="AP10" s="153"/>
      <c r="AQ10" s="153"/>
      <c r="AR10" s="154" t="s">
        <v>15</v>
      </c>
      <c r="AS10" s="155"/>
      <c r="AT10" s="155"/>
      <c r="AU10" s="156"/>
    </row>
    <row r="11" spans="1:47" ht="14.45" customHeight="1" thickBot="1" x14ac:dyDescent="0.3">
      <c r="A11" s="168"/>
      <c r="B11" s="169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79"/>
      <c r="T11" s="180"/>
      <c r="U11" s="180"/>
      <c r="V11" s="180"/>
      <c r="W11" s="181"/>
      <c r="X11" s="157" t="s">
        <v>16</v>
      </c>
      <c r="Y11" s="158"/>
      <c r="Z11" s="158"/>
      <c r="AA11" s="158"/>
      <c r="AB11" s="159"/>
      <c r="AC11" s="160" t="s">
        <v>17</v>
      </c>
      <c r="AD11" s="161"/>
      <c r="AE11" s="161"/>
      <c r="AF11" s="161"/>
      <c r="AG11" s="161"/>
      <c r="AH11" s="162" t="s">
        <v>18</v>
      </c>
      <c r="AI11" s="162"/>
      <c r="AJ11" s="162"/>
      <c r="AK11" s="162"/>
      <c r="AL11" s="162"/>
      <c r="AM11" s="153" t="s">
        <v>19</v>
      </c>
      <c r="AN11" s="153"/>
      <c r="AO11" s="153"/>
      <c r="AP11" s="153"/>
      <c r="AQ11" s="153"/>
      <c r="AR11" s="163" t="s">
        <v>20</v>
      </c>
      <c r="AS11" s="164"/>
      <c r="AT11" s="164"/>
      <c r="AU11" s="165"/>
    </row>
    <row r="12" spans="1:47" ht="14.45" customHeight="1" x14ac:dyDescent="0.25">
      <c r="A12" s="81"/>
      <c r="B12" s="82"/>
      <c r="C12" s="83"/>
      <c r="D12" s="84"/>
      <c r="E12" s="84"/>
      <c r="F12" s="84"/>
      <c r="G12" s="84"/>
      <c r="H12" s="84"/>
      <c r="I12" s="152" t="s">
        <v>21</v>
      </c>
      <c r="J12" s="152"/>
      <c r="K12" s="84"/>
      <c r="L12" s="84"/>
      <c r="M12" s="84"/>
      <c r="N12" s="84"/>
      <c r="O12" s="84"/>
      <c r="P12" s="84"/>
      <c r="Q12" s="84"/>
      <c r="R12" s="85"/>
      <c r="S12" s="86"/>
      <c r="T12" s="87"/>
      <c r="U12" s="87"/>
      <c r="V12" s="87"/>
      <c r="W12" s="88"/>
      <c r="X12" s="90"/>
      <c r="Y12" s="91"/>
      <c r="Z12" s="91"/>
      <c r="AA12" s="103"/>
      <c r="AB12" s="104"/>
      <c r="AC12" s="78"/>
      <c r="AD12" s="79"/>
      <c r="AE12" s="79"/>
      <c r="AF12" s="79"/>
      <c r="AG12" s="79"/>
      <c r="AH12" s="80"/>
      <c r="AI12" s="80"/>
      <c r="AJ12" s="80"/>
      <c r="AK12" s="80"/>
      <c r="AL12" s="80"/>
      <c r="AM12" s="77"/>
      <c r="AN12" s="77"/>
      <c r="AO12" s="77"/>
      <c r="AP12" s="77"/>
      <c r="AQ12" s="49"/>
      <c r="AR12" s="50"/>
      <c r="AS12" s="51"/>
      <c r="AT12" s="51"/>
      <c r="AU12" s="113"/>
    </row>
    <row r="13" spans="1:47" ht="60.75" thickBot="1" x14ac:dyDescent="0.3">
      <c r="A13" s="81" t="s">
        <v>22</v>
      </c>
      <c r="B13" s="82" t="s">
        <v>23</v>
      </c>
      <c r="C13" s="82" t="s">
        <v>24</v>
      </c>
      <c r="D13" s="82" t="s">
        <v>25</v>
      </c>
      <c r="E13" s="82" t="s">
        <v>26</v>
      </c>
      <c r="F13" s="82" t="s">
        <v>27</v>
      </c>
      <c r="G13" s="82" t="s">
        <v>28</v>
      </c>
      <c r="H13" s="82" t="s">
        <v>29</v>
      </c>
      <c r="I13" s="82" t="s">
        <v>30</v>
      </c>
      <c r="J13" s="82" t="s">
        <v>31</v>
      </c>
      <c r="K13" s="82" t="s">
        <v>32</v>
      </c>
      <c r="L13" s="82" t="s">
        <v>33</v>
      </c>
      <c r="M13" s="82" t="s">
        <v>34</v>
      </c>
      <c r="N13" s="82" t="s">
        <v>35</v>
      </c>
      <c r="O13" s="82" t="s">
        <v>36</v>
      </c>
      <c r="P13" s="82" t="s">
        <v>37</v>
      </c>
      <c r="Q13" s="82" t="s">
        <v>38</v>
      </c>
      <c r="R13" s="5" t="s">
        <v>39</v>
      </c>
      <c r="S13" s="86" t="s">
        <v>40</v>
      </c>
      <c r="T13" s="87" t="s">
        <v>41</v>
      </c>
      <c r="U13" s="87" t="s">
        <v>42</v>
      </c>
      <c r="V13" s="87" t="s">
        <v>43</v>
      </c>
      <c r="W13" s="88" t="s">
        <v>44</v>
      </c>
      <c r="X13" s="90" t="s">
        <v>45</v>
      </c>
      <c r="Y13" s="91" t="s">
        <v>46</v>
      </c>
      <c r="Z13" s="91" t="s">
        <v>47</v>
      </c>
      <c r="AA13" s="91" t="s">
        <v>48</v>
      </c>
      <c r="AB13" s="92" t="s">
        <v>49</v>
      </c>
      <c r="AC13" s="52" t="s">
        <v>45</v>
      </c>
      <c r="AD13" s="53" t="s">
        <v>46</v>
      </c>
      <c r="AE13" s="53" t="s">
        <v>47</v>
      </c>
      <c r="AF13" s="53" t="s">
        <v>48</v>
      </c>
      <c r="AG13" s="53" t="s">
        <v>49</v>
      </c>
      <c r="AH13" s="54" t="s">
        <v>45</v>
      </c>
      <c r="AI13" s="54" t="s">
        <v>46</v>
      </c>
      <c r="AJ13" s="54" t="s">
        <v>47</v>
      </c>
      <c r="AK13" s="54" t="s">
        <v>48</v>
      </c>
      <c r="AL13" s="54" t="s">
        <v>49</v>
      </c>
      <c r="AM13" s="55" t="s">
        <v>45</v>
      </c>
      <c r="AN13" s="55" t="s">
        <v>46</v>
      </c>
      <c r="AO13" s="55" t="s">
        <v>47</v>
      </c>
      <c r="AP13" s="55" t="s">
        <v>48</v>
      </c>
      <c r="AQ13" s="56" t="s">
        <v>49</v>
      </c>
      <c r="AR13" s="57" t="s">
        <v>45</v>
      </c>
      <c r="AS13" s="58" t="s">
        <v>50</v>
      </c>
      <c r="AT13" s="58" t="s">
        <v>51</v>
      </c>
      <c r="AU13" s="114" t="s">
        <v>52</v>
      </c>
    </row>
    <row r="14" spans="1:47" s="64" customFormat="1" ht="105" x14ac:dyDescent="0.25">
      <c r="A14" s="6">
        <v>1</v>
      </c>
      <c r="B14" s="89" t="s">
        <v>53</v>
      </c>
      <c r="C14" s="7">
        <v>1</v>
      </c>
      <c r="D14" s="8">
        <v>1</v>
      </c>
      <c r="E14" s="89" t="s">
        <v>54</v>
      </c>
      <c r="F14" s="9">
        <v>0.3</v>
      </c>
      <c r="G14" s="89" t="s">
        <v>55</v>
      </c>
      <c r="H14" s="89" t="s">
        <v>56</v>
      </c>
      <c r="I14" s="89" t="s">
        <v>57</v>
      </c>
      <c r="J14" s="89" t="s">
        <v>58</v>
      </c>
      <c r="K14" s="10" t="s">
        <v>59</v>
      </c>
      <c r="L14" s="89" t="s">
        <v>60</v>
      </c>
      <c r="M14" s="89" t="s">
        <v>61</v>
      </c>
      <c r="N14" s="11">
        <v>0</v>
      </c>
      <c r="O14" s="11">
        <v>1</v>
      </c>
      <c r="P14" s="11">
        <v>0</v>
      </c>
      <c r="Q14" s="11">
        <v>0</v>
      </c>
      <c r="R14" s="12">
        <v>1</v>
      </c>
      <c r="S14" s="6" t="s">
        <v>62</v>
      </c>
      <c r="T14" s="89" t="s">
        <v>63</v>
      </c>
      <c r="U14" s="89" t="s">
        <v>64</v>
      </c>
      <c r="V14" s="89" t="s">
        <v>65</v>
      </c>
      <c r="W14" s="13" t="s">
        <v>66</v>
      </c>
      <c r="X14" s="95">
        <f>N14</f>
        <v>0</v>
      </c>
      <c r="Y14" s="96">
        <v>1</v>
      </c>
      <c r="Z14" s="96">
        <v>1</v>
      </c>
      <c r="AA14" s="105" t="s">
        <v>121</v>
      </c>
      <c r="AB14" s="105" t="s">
        <v>120</v>
      </c>
      <c r="AC14" s="59">
        <f>O14</f>
        <v>1</v>
      </c>
      <c r="AD14" s="60"/>
      <c r="AE14" s="61"/>
      <c r="AF14" s="61"/>
      <c r="AG14" s="62"/>
      <c r="AH14" s="63">
        <f>P14</f>
        <v>0</v>
      </c>
      <c r="AI14" s="60"/>
      <c r="AJ14" s="61"/>
      <c r="AK14" s="61"/>
      <c r="AL14" s="62"/>
      <c r="AM14" s="63">
        <f>Q14</f>
        <v>0</v>
      </c>
      <c r="AN14" s="60"/>
      <c r="AO14" s="61"/>
      <c r="AP14" s="61"/>
      <c r="AQ14" s="62"/>
      <c r="AR14" s="108">
        <f>R14</f>
        <v>1</v>
      </c>
      <c r="AS14" s="109">
        <f>SUM(Y14,AD14,AI14,AN14)</f>
        <v>1</v>
      </c>
      <c r="AT14" s="109">
        <v>1</v>
      </c>
      <c r="AU14" s="115" t="s">
        <v>121</v>
      </c>
    </row>
    <row r="15" spans="1:47" s="64" customFormat="1" ht="105" x14ac:dyDescent="0.25">
      <c r="A15" s="6">
        <v>7</v>
      </c>
      <c r="B15" s="89" t="s">
        <v>68</v>
      </c>
      <c r="C15" s="7">
        <v>1</v>
      </c>
      <c r="D15" s="8">
        <v>2</v>
      </c>
      <c r="E15" s="89" t="s">
        <v>69</v>
      </c>
      <c r="F15" s="9">
        <v>0.25</v>
      </c>
      <c r="G15" s="89" t="s">
        <v>70</v>
      </c>
      <c r="H15" s="89" t="s">
        <v>71</v>
      </c>
      <c r="I15" s="89" t="s">
        <v>72</v>
      </c>
      <c r="J15" s="89" t="s">
        <v>73</v>
      </c>
      <c r="K15" s="89" t="s">
        <v>74</v>
      </c>
      <c r="L15" s="89" t="s">
        <v>75</v>
      </c>
      <c r="M15" s="89" t="s">
        <v>76</v>
      </c>
      <c r="N15" s="14">
        <f>8/40</f>
        <v>0.2</v>
      </c>
      <c r="O15" s="14">
        <f>30/40</f>
        <v>0.75</v>
      </c>
      <c r="P15" s="15">
        <v>1</v>
      </c>
      <c r="Q15" s="15">
        <v>0</v>
      </c>
      <c r="R15" s="16">
        <v>1</v>
      </c>
      <c r="S15" s="6" t="s">
        <v>62</v>
      </c>
      <c r="T15" s="89" t="s">
        <v>77</v>
      </c>
      <c r="U15" s="89" t="s">
        <v>64</v>
      </c>
      <c r="V15" s="89" t="s">
        <v>65</v>
      </c>
      <c r="W15" s="13" t="s">
        <v>66</v>
      </c>
      <c r="X15" s="95">
        <f t="shared" ref="X15:X16" si="0">N15</f>
        <v>0.2</v>
      </c>
      <c r="Y15" s="96">
        <v>0.4</v>
      </c>
      <c r="Z15" s="96">
        <v>1</v>
      </c>
      <c r="AA15" s="105" t="s">
        <v>119</v>
      </c>
      <c r="AB15" s="105" t="s">
        <v>120</v>
      </c>
      <c r="AC15" s="65">
        <f t="shared" ref="AC15:AC20" si="1">O15</f>
        <v>0.75</v>
      </c>
      <c r="AD15" s="66"/>
      <c r="AE15" s="89"/>
      <c r="AF15" s="89"/>
      <c r="AG15" s="13"/>
      <c r="AH15" s="67">
        <f t="shared" ref="AH15:AH20" si="2">P15</f>
        <v>1</v>
      </c>
      <c r="AI15" s="66"/>
      <c r="AJ15" s="89"/>
      <c r="AK15" s="89"/>
      <c r="AL15" s="13"/>
      <c r="AM15" s="67">
        <f t="shared" ref="AM15:AM20" si="3">Q15</f>
        <v>0</v>
      </c>
      <c r="AN15" s="66"/>
      <c r="AO15" s="89"/>
      <c r="AP15" s="89"/>
      <c r="AQ15" s="13"/>
      <c r="AR15" s="95">
        <f t="shared" ref="AR15:AR20" si="4">R15</f>
        <v>1</v>
      </c>
      <c r="AS15" s="110">
        <f t="shared" ref="AS15:AS16" si="5">SUM(Y15,AD15,AI15,AN15)</f>
        <v>0.4</v>
      </c>
      <c r="AT15" s="110">
        <v>0.4</v>
      </c>
      <c r="AU15" s="116" t="s">
        <v>119</v>
      </c>
    </row>
    <row r="16" spans="1:47" s="64" customFormat="1" ht="75" x14ac:dyDescent="0.25">
      <c r="A16" s="6">
        <v>1</v>
      </c>
      <c r="B16" s="89" t="s">
        <v>53</v>
      </c>
      <c r="C16" s="8">
        <v>2</v>
      </c>
      <c r="D16" s="8">
        <v>3</v>
      </c>
      <c r="E16" s="89" t="s">
        <v>78</v>
      </c>
      <c r="F16" s="9">
        <v>0.25</v>
      </c>
      <c r="G16" s="89" t="s">
        <v>70</v>
      </c>
      <c r="H16" s="89" t="s">
        <v>79</v>
      </c>
      <c r="I16" s="89" t="s">
        <v>80</v>
      </c>
      <c r="J16" s="89" t="s">
        <v>81</v>
      </c>
      <c r="K16" s="17" t="s">
        <v>82</v>
      </c>
      <c r="L16" s="89" t="s">
        <v>60</v>
      </c>
      <c r="M16" s="89" t="s">
        <v>83</v>
      </c>
      <c r="N16" s="18">
        <v>0</v>
      </c>
      <c r="O16" s="18">
        <v>1</v>
      </c>
      <c r="P16" s="18">
        <v>1</v>
      </c>
      <c r="Q16" s="18">
        <v>0</v>
      </c>
      <c r="R16" s="19">
        <v>2</v>
      </c>
      <c r="S16" s="6" t="s">
        <v>62</v>
      </c>
      <c r="T16" s="89" t="s">
        <v>83</v>
      </c>
      <c r="U16" s="89" t="s">
        <v>64</v>
      </c>
      <c r="V16" s="89" t="s">
        <v>65</v>
      </c>
      <c r="W16" s="13" t="s">
        <v>66</v>
      </c>
      <c r="X16" s="95">
        <f t="shared" si="0"/>
        <v>0</v>
      </c>
      <c r="Y16" s="97" t="s">
        <v>67</v>
      </c>
      <c r="Z16" s="97" t="s">
        <v>67</v>
      </c>
      <c r="AA16" s="105" t="s">
        <v>122</v>
      </c>
      <c r="AB16" s="105" t="s">
        <v>67</v>
      </c>
      <c r="AC16" s="65">
        <f t="shared" si="1"/>
        <v>1</v>
      </c>
      <c r="AD16" s="66"/>
      <c r="AE16" s="89"/>
      <c r="AF16" s="89"/>
      <c r="AG16" s="13"/>
      <c r="AH16" s="67">
        <f t="shared" si="2"/>
        <v>1</v>
      </c>
      <c r="AI16" s="66"/>
      <c r="AJ16" s="89"/>
      <c r="AK16" s="89"/>
      <c r="AL16" s="13"/>
      <c r="AM16" s="67">
        <f t="shared" si="3"/>
        <v>0</v>
      </c>
      <c r="AN16" s="66"/>
      <c r="AO16" s="89"/>
      <c r="AP16" s="89"/>
      <c r="AQ16" s="13"/>
      <c r="AR16" s="95">
        <f t="shared" si="4"/>
        <v>2</v>
      </c>
      <c r="AS16" s="110">
        <f t="shared" si="5"/>
        <v>0</v>
      </c>
      <c r="AT16" s="110">
        <v>0</v>
      </c>
      <c r="AU16" s="116" t="s">
        <v>122</v>
      </c>
    </row>
    <row r="17" spans="1:47" s="68" customFormat="1" ht="16.5" thickBot="1" x14ac:dyDescent="0.3">
      <c r="A17" s="20"/>
      <c r="B17" s="21"/>
      <c r="C17" s="21"/>
      <c r="D17" s="21"/>
      <c r="E17" s="22" t="s">
        <v>84</v>
      </c>
      <c r="F17" s="23">
        <f>SUM(F14:F16)</f>
        <v>0.8</v>
      </c>
      <c r="G17" s="21"/>
      <c r="H17" s="21"/>
      <c r="I17" s="21"/>
      <c r="J17" s="21"/>
      <c r="K17" s="21"/>
      <c r="L17" s="21"/>
      <c r="M17" s="21"/>
      <c r="N17" s="24"/>
      <c r="O17" s="24"/>
      <c r="P17" s="24"/>
      <c r="Q17" s="24"/>
      <c r="R17" s="25"/>
      <c r="S17" s="20"/>
      <c r="T17" s="21"/>
      <c r="U17" s="21"/>
      <c r="V17" s="21"/>
      <c r="W17" s="26"/>
      <c r="X17" s="119"/>
      <c r="Y17" s="120"/>
      <c r="Z17" s="137">
        <f>AVERAGE(Z14:Z16)</f>
        <v>1</v>
      </c>
      <c r="AA17" s="121"/>
      <c r="AB17" s="122"/>
      <c r="AC17" s="123"/>
      <c r="AD17" s="124" t="e">
        <f>AVERAGE(AD14:AD16)</f>
        <v>#DIV/0!</v>
      </c>
      <c r="AE17" s="125"/>
      <c r="AF17" s="125"/>
      <c r="AG17" s="126"/>
      <c r="AH17" s="123"/>
      <c r="AI17" s="124" t="e">
        <f>AVERAGE(AI14:AI16)</f>
        <v>#DIV/0!</v>
      </c>
      <c r="AJ17" s="125"/>
      <c r="AK17" s="125"/>
      <c r="AL17" s="126"/>
      <c r="AM17" s="127"/>
      <c r="AN17" s="128" t="e">
        <f>AVERAGE(AN14:AN16)</f>
        <v>#DIV/0!</v>
      </c>
      <c r="AO17" s="125"/>
      <c r="AP17" s="125"/>
      <c r="AQ17" s="126"/>
      <c r="AR17" s="119"/>
      <c r="AS17" s="120"/>
      <c r="AT17" s="120">
        <f>AVERAGE(AT14:AT16)</f>
        <v>0.46666666666666662</v>
      </c>
      <c r="AU17" s="129"/>
    </row>
    <row r="18" spans="1:47" s="71" customFormat="1" ht="120" x14ac:dyDescent="0.25">
      <c r="A18" s="27">
        <v>7</v>
      </c>
      <c r="B18" s="27" t="s">
        <v>68</v>
      </c>
      <c r="C18" s="28">
        <v>0.8</v>
      </c>
      <c r="D18" s="27" t="s">
        <v>85</v>
      </c>
      <c r="E18" s="27" t="s">
        <v>86</v>
      </c>
      <c r="F18" s="29">
        <f>+(0.333333333333333)*20%</f>
        <v>6.6666666666666596E-2</v>
      </c>
      <c r="G18" s="27" t="s">
        <v>87</v>
      </c>
      <c r="H18" s="27" t="s">
        <v>88</v>
      </c>
      <c r="I18" s="27" t="s">
        <v>89</v>
      </c>
      <c r="J18" s="27" t="s">
        <v>90</v>
      </c>
      <c r="K18" s="27"/>
      <c r="L18" s="27" t="s">
        <v>91</v>
      </c>
      <c r="M18" s="30" t="s">
        <v>92</v>
      </c>
      <c r="N18" s="31" t="s">
        <v>93</v>
      </c>
      <c r="O18" s="31">
        <v>0.8</v>
      </c>
      <c r="P18" s="31" t="s">
        <v>93</v>
      </c>
      <c r="Q18" s="31">
        <v>0.8</v>
      </c>
      <c r="R18" s="31">
        <v>0.8</v>
      </c>
      <c r="S18" s="27" t="s">
        <v>94</v>
      </c>
      <c r="T18" s="27" t="s">
        <v>95</v>
      </c>
      <c r="U18" s="27" t="s">
        <v>95</v>
      </c>
      <c r="V18" s="27" t="s">
        <v>96</v>
      </c>
      <c r="W18" s="32" t="s">
        <v>97</v>
      </c>
      <c r="X18" s="140" t="s">
        <v>93</v>
      </c>
      <c r="Y18" s="141" t="s">
        <v>93</v>
      </c>
      <c r="Z18" s="141" t="s">
        <v>93</v>
      </c>
      <c r="AA18" s="141" t="s">
        <v>122</v>
      </c>
      <c r="AB18" s="141" t="s">
        <v>93</v>
      </c>
      <c r="AC18" s="131">
        <f t="shared" si="1"/>
        <v>0.8</v>
      </c>
      <c r="AD18" s="69"/>
      <c r="AE18" s="69"/>
      <c r="AF18" s="69"/>
      <c r="AG18" s="69"/>
      <c r="AH18" s="132" t="str">
        <f t="shared" si="2"/>
        <v>No programada</v>
      </c>
      <c r="AI18" s="69"/>
      <c r="AJ18" s="69"/>
      <c r="AK18" s="69"/>
      <c r="AL18" s="69"/>
      <c r="AM18" s="132">
        <f t="shared" si="3"/>
        <v>0.8</v>
      </c>
      <c r="AN18" s="70"/>
      <c r="AO18" s="69"/>
      <c r="AP18" s="69"/>
      <c r="AQ18" s="133"/>
      <c r="AR18" s="144">
        <f t="shared" si="4"/>
        <v>0.8</v>
      </c>
      <c r="AS18" s="145">
        <v>0</v>
      </c>
      <c r="AT18" s="145">
        <v>0</v>
      </c>
      <c r="AU18" s="150" t="s">
        <v>122</v>
      </c>
    </row>
    <row r="19" spans="1:47" s="71" customFormat="1" ht="120" x14ac:dyDescent="0.25">
      <c r="A19" s="33">
        <v>7</v>
      </c>
      <c r="B19" s="33" t="s">
        <v>68</v>
      </c>
      <c r="C19" s="34">
        <v>1</v>
      </c>
      <c r="D19" s="33" t="s">
        <v>98</v>
      </c>
      <c r="E19" s="33" t="s">
        <v>99</v>
      </c>
      <c r="F19" s="35">
        <f t="shared" ref="F19:F20" si="6">+(0.333333333333333)*20%</f>
        <v>6.6666666666666596E-2</v>
      </c>
      <c r="G19" s="33" t="s">
        <v>87</v>
      </c>
      <c r="H19" s="33" t="s">
        <v>100</v>
      </c>
      <c r="I19" s="33" t="s">
        <v>101</v>
      </c>
      <c r="J19" s="33" t="s">
        <v>102</v>
      </c>
      <c r="K19" s="33"/>
      <c r="L19" s="33" t="s">
        <v>103</v>
      </c>
      <c r="M19" s="36" t="s">
        <v>104</v>
      </c>
      <c r="N19" s="37">
        <v>0</v>
      </c>
      <c r="O19" s="37">
        <v>0.1</v>
      </c>
      <c r="P19" s="37">
        <v>0.4</v>
      </c>
      <c r="Q19" s="37">
        <v>0.5</v>
      </c>
      <c r="R19" s="37">
        <v>1</v>
      </c>
      <c r="S19" s="33" t="s">
        <v>94</v>
      </c>
      <c r="T19" s="33" t="s">
        <v>105</v>
      </c>
      <c r="U19" s="33" t="s">
        <v>105</v>
      </c>
      <c r="V19" s="27" t="s">
        <v>96</v>
      </c>
      <c r="W19" s="38" t="s">
        <v>106</v>
      </c>
      <c r="X19" s="142" t="s">
        <v>93</v>
      </c>
      <c r="Y19" s="143" t="s">
        <v>93</v>
      </c>
      <c r="Z19" s="143" t="s">
        <v>93</v>
      </c>
      <c r="AA19" s="143" t="s">
        <v>122</v>
      </c>
      <c r="AB19" s="143" t="s">
        <v>93</v>
      </c>
      <c r="AC19" s="35">
        <f t="shared" si="1"/>
        <v>0.1</v>
      </c>
      <c r="AD19" s="33"/>
      <c r="AE19" s="33"/>
      <c r="AF19" s="33"/>
      <c r="AG19" s="33"/>
      <c r="AH19" s="130">
        <f t="shared" si="2"/>
        <v>0.4</v>
      </c>
      <c r="AI19" s="33"/>
      <c r="AJ19" s="33"/>
      <c r="AK19" s="33"/>
      <c r="AL19" s="33"/>
      <c r="AM19" s="130">
        <f t="shared" si="3"/>
        <v>0.5</v>
      </c>
      <c r="AN19" s="72"/>
      <c r="AO19" s="33"/>
      <c r="AP19" s="33"/>
      <c r="AQ19" s="38"/>
      <c r="AR19" s="146">
        <f t="shared" si="4"/>
        <v>1</v>
      </c>
      <c r="AS19" s="147">
        <v>0</v>
      </c>
      <c r="AT19" s="147">
        <v>0</v>
      </c>
      <c r="AU19" s="151" t="s">
        <v>122</v>
      </c>
    </row>
    <row r="20" spans="1:47" s="71" customFormat="1" ht="120" x14ac:dyDescent="0.25">
      <c r="A20" s="33">
        <v>7</v>
      </c>
      <c r="B20" s="33" t="s">
        <v>68</v>
      </c>
      <c r="C20" s="34">
        <v>1</v>
      </c>
      <c r="D20" s="33" t="s">
        <v>107</v>
      </c>
      <c r="E20" s="33" t="s">
        <v>108</v>
      </c>
      <c r="F20" s="35">
        <f t="shared" si="6"/>
        <v>6.6666666666666596E-2</v>
      </c>
      <c r="G20" s="33" t="s">
        <v>87</v>
      </c>
      <c r="H20" s="33" t="s">
        <v>109</v>
      </c>
      <c r="I20" s="33" t="s">
        <v>110</v>
      </c>
      <c r="J20" s="33" t="s">
        <v>111</v>
      </c>
      <c r="K20" s="33"/>
      <c r="L20" s="33" t="s">
        <v>103</v>
      </c>
      <c r="M20" s="36" t="s">
        <v>112</v>
      </c>
      <c r="N20" s="37" t="s">
        <v>93</v>
      </c>
      <c r="O20" s="37">
        <v>1</v>
      </c>
      <c r="P20" s="37">
        <v>1</v>
      </c>
      <c r="Q20" s="37" t="s">
        <v>113</v>
      </c>
      <c r="R20" s="37">
        <v>1</v>
      </c>
      <c r="S20" s="33" t="s">
        <v>94</v>
      </c>
      <c r="T20" s="33" t="s">
        <v>114</v>
      </c>
      <c r="U20" s="33" t="s">
        <v>115</v>
      </c>
      <c r="V20" s="27" t="s">
        <v>96</v>
      </c>
      <c r="W20" s="38" t="s">
        <v>116</v>
      </c>
      <c r="X20" s="142" t="s">
        <v>93</v>
      </c>
      <c r="Y20" s="143" t="s">
        <v>93</v>
      </c>
      <c r="Z20" s="143" t="s">
        <v>93</v>
      </c>
      <c r="AA20" s="143" t="s">
        <v>122</v>
      </c>
      <c r="AB20" s="143" t="s">
        <v>93</v>
      </c>
      <c r="AC20" s="35">
        <f t="shared" si="1"/>
        <v>1</v>
      </c>
      <c r="AD20" s="33"/>
      <c r="AE20" s="33"/>
      <c r="AF20" s="33"/>
      <c r="AG20" s="33"/>
      <c r="AH20" s="130">
        <f t="shared" si="2"/>
        <v>1</v>
      </c>
      <c r="AI20" s="33"/>
      <c r="AJ20" s="33"/>
      <c r="AK20" s="33"/>
      <c r="AL20" s="33"/>
      <c r="AM20" s="130" t="str">
        <f t="shared" si="3"/>
        <v>No  programada</v>
      </c>
      <c r="AN20" s="72"/>
      <c r="AO20" s="33"/>
      <c r="AP20" s="33"/>
      <c r="AQ20" s="38"/>
      <c r="AR20" s="146">
        <f t="shared" si="4"/>
        <v>1</v>
      </c>
      <c r="AS20" s="147">
        <v>0</v>
      </c>
      <c r="AT20" s="147">
        <v>0</v>
      </c>
      <c r="AU20" s="151" t="s">
        <v>122</v>
      </c>
    </row>
    <row r="21" spans="1:47" s="68" customFormat="1" ht="15.75" x14ac:dyDescent="0.25">
      <c r="A21" s="39"/>
      <c r="B21" s="39"/>
      <c r="C21" s="39"/>
      <c r="D21" s="39"/>
      <c r="E21" s="40" t="s">
        <v>117</v>
      </c>
      <c r="F21" s="41">
        <f>SUM(F18:F20)</f>
        <v>0.19999999999999979</v>
      </c>
      <c r="G21" s="40"/>
      <c r="H21" s="40"/>
      <c r="I21" s="40"/>
      <c r="J21" s="40"/>
      <c r="K21" s="40"/>
      <c r="L21" s="40"/>
      <c r="M21" s="40"/>
      <c r="N21" s="42"/>
      <c r="O21" s="42"/>
      <c r="P21" s="42"/>
      <c r="Q21" s="42"/>
      <c r="R21" s="42">
        <f>AVERAGE(R19:R20)</f>
        <v>1</v>
      </c>
      <c r="S21" s="40"/>
      <c r="T21" s="39"/>
      <c r="U21" s="39"/>
      <c r="V21" s="39"/>
      <c r="W21" s="43"/>
      <c r="X21" s="98"/>
      <c r="Y21" s="99"/>
      <c r="Z21" s="136">
        <v>0</v>
      </c>
      <c r="AA21" s="106"/>
      <c r="AB21" s="106"/>
      <c r="AC21" s="73">
        <f>AVERAGE(AC19:AC20)</f>
        <v>0.55000000000000004</v>
      </c>
      <c r="AD21" s="73" t="e">
        <f>AVERAGE(AD19:AD20)</f>
        <v>#DIV/0!</v>
      </c>
      <c r="AE21" s="39"/>
      <c r="AF21" s="39"/>
      <c r="AG21" s="39"/>
      <c r="AH21" s="73">
        <f>AVERAGE(AH19:AH20)</f>
        <v>0.7</v>
      </c>
      <c r="AI21" s="73" t="e">
        <f>AVERAGE(AI19:AI20)</f>
        <v>#DIV/0!</v>
      </c>
      <c r="AJ21" s="39"/>
      <c r="AK21" s="39"/>
      <c r="AL21" s="39"/>
      <c r="AM21" s="73">
        <f>AVERAGE(AM19:AM20)</f>
        <v>0.5</v>
      </c>
      <c r="AN21" s="73" t="e">
        <f>AVERAGE(AN19:AN20)</f>
        <v>#DIV/0!</v>
      </c>
      <c r="AO21" s="39"/>
      <c r="AP21" s="39"/>
      <c r="AQ21" s="43"/>
      <c r="AR21" s="98"/>
      <c r="AS21" s="99"/>
      <c r="AT21" s="136">
        <v>0</v>
      </c>
      <c r="AU21" s="117"/>
    </row>
    <row r="22" spans="1:47" s="76" customFormat="1" ht="19.5" thickBot="1" x14ac:dyDescent="0.35">
      <c r="A22" s="44"/>
      <c r="B22" s="44"/>
      <c r="C22" s="44"/>
      <c r="D22" s="44"/>
      <c r="E22" s="45" t="s">
        <v>118</v>
      </c>
      <c r="F22" s="46">
        <f>F21+F17</f>
        <v>0.99999999999999978</v>
      </c>
      <c r="G22" s="44"/>
      <c r="H22" s="44"/>
      <c r="I22" s="44"/>
      <c r="J22" s="44"/>
      <c r="K22" s="44"/>
      <c r="L22" s="44"/>
      <c r="M22" s="44"/>
      <c r="N22" s="47"/>
      <c r="O22" s="47"/>
      <c r="P22" s="47"/>
      <c r="Q22" s="47"/>
      <c r="R22" s="47">
        <f>R21*$F$21</f>
        <v>0.19999999999999979</v>
      </c>
      <c r="S22" s="44"/>
      <c r="T22" s="44"/>
      <c r="U22" s="44"/>
      <c r="V22" s="44"/>
      <c r="W22" s="48"/>
      <c r="X22" s="100"/>
      <c r="Y22" s="101"/>
      <c r="Z22" s="138">
        <v>1</v>
      </c>
      <c r="AA22" s="107"/>
      <c r="AB22" s="107"/>
      <c r="AC22" s="74">
        <f>AC21*$F$21</f>
        <v>0.10999999999999989</v>
      </c>
      <c r="AD22" s="74" t="e">
        <f>AD21*$F$21</f>
        <v>#DIV/0!</v>
      </c>
      <c r="AE22" s="75"/>
      <c r="AF22" s="75"/>
      <c r="AG22" s="75"/>
      <c r="AH22" s="74">
        <f>AH21*$F$21</f>
        <v>0.13999999999999985</v>
      </c>
      <c r="AI22" s="74" t="e">
        <f>AI21*$F$21</f>
        <v>#DIV/0!</v>
      </c>
      <c r="AJ22" s="75"/>
      <c r="AK22" s="75"/>
      <c r="AL22" s="75"/>
      <c r="AM22" s="74">
        <f>AM21*$F$21</f>
        <v>9.9999999999999895E-2</v>
      </c>
      <c r="AN22" s="74" t="e">
        <f>AN21*$F$21</f>
        <v>#DIV/0!</v>
      </c>
      <c r="AO22" s="75"/>
      <c r="AP22" s="75"/>
      <c r="AQ22" s="134"/>
      <c r="AR22" s="100"/>
      <c r="AS22" s="101"/>
      <c r="AT22" s="138">
        <v>0.47</v>
      </c>
      <c r="AU22" s="118"/>
    </row>
  </sheetData>
  <sheetProtection formatColumns="0" formatRows="0"/>
  <mergeCells count="24">
    <mergeCell ref="A1:M1"/>
    <mergeCell ref="N1:R1"/>
    <mergeCell ref="A2:R2"/>
    <mergeCell ref="A4:B8"/>
    <mergeCell ref="C4:E8"/>
    <mergeCell ref="G4:M4"/>
    <mergeCell ref="I5:M5"/>
    <mergeCell ref="I6:M6"/>
    <mergeCell ref="I7:M7"/>
    <mergeCell ref="I8:M8"/>
    <mergeCell ref="A10:B11"/>
    <mergeCell ref="C10:R11"/>
    <mergeCell ref="S10:W11"/>
    <mergeCell ref="X10:AB10"/>
    <mergeCell ref="AC10:AG10"/>
    <mergeCell ref="I12:J12"/>
    <mergeCell ref="AM10:AQ10"/>
    <mergeCell ref="AR10:AU10"/>
    <mergeCell ref="X11:AB11"/>
    <mergeCell ref="AC11:AG11"/>
    <mergeCell ref="AH11:AL11"/>
    <mergeCell ref="AM11:AQ11"/>
    <mergeCell ref="AR11:AU11"/>
    <mergeCell ref="AH10:AL10"/>
  </mergeCells>
  <dataValidations count="2"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AA14:AA16" xr:uid="{CD86D31F-7AEB-4C71-A445-E1B47E0058C6}">
      <formula1>2500</formula1>
    </dataValidation>
    <dataValidation type="textLength" operator="lessThanOrEqual" allowBlank="1" showInputMessage="1" showErrorMessage="1" error="Por favor ingresar menos de 2.500 caracteres, incluyendo espacios." sqref="Y14:Z16 AB15:AB16" xr:uid="{4D74C2B8-5791-4389-B268-051510A2C139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gestion conocimiento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Camilo Bautista Beltran</cp:lastModifiedBy>
  <cp:revision/>
  <dcterms:created xsi:type="dcterms:W3CDTF">2021-03-05T20:18:04Z</dcterms:created>
  <dcterms:modified xsi:type="dcterms:W3CDTF">2021-06-21T14:38:50Z</dcterms:modified>
  <cp:category/>
  <cp:contentStatus/>
</cp:coreProperties>
</file>